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0" i="1" l="1"/>
  <c r="P39" i="1"/>
  <c r="P37" i="1"/>
  <c r="L40" i="1"/>
  <c r="L39" i="1"/>
  <c r="L37" i="1"/>
  <c r="C41" i="1"/>
  <c r="C40" i="1"/>
  <c r="G37" i="1"/>
  <c r="C37" i="1"/>
  <c r="Q14" i="1"/>
  <c r="Q13" i="1"/>
  <c r="Q12" i="1"/>
  <c r="Q11" i="1"/>
  <c r="Q10" i="1"/>
  <c r="Q9" i="1"/>
  <c r="Q8" i="1"/>
  <c r="M18" i="1"/>
  <c r="M17" i="1"/>
  <c r="M16" i="1"/>
  <c r="M15" i="1"/>
  <c r="M14" i="1"/>
  <c r="M13" i="1"/>
  <c r="M12" i="1"/>
  <c r="M11" i="1"/>
  <c r="M10" i="1"/>
  <c r="M9" i="1"/>
  <c r="M8" i="1"/>
  <c r="I12" i="1"/>
  <c r="I11" i="1"/>
  <c r="I10" i="1"/>
  <c r="I9" i="1"/>
  <c r="I8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<sst xmlns="http://schemas.openxmlformats.org/spreadsheetml/2006/main" count="51" uniqueCount="24">
  <si>
    <t>Name:</t>
  </si>
  <si>
    <t>Partner:</t>
  </si>
  <si>
    <t>Frank Alvarez</t>
  </si>
  <si>
    <t>Patrick McMillin</t>
  </si>
  <si>
    <t>Double Slits</t>
  </si>
  <si>
    <t>a (mm):</t>
  </si>
  <si>
    <t>d (mm):</t>
  </si>
  <si>
    <t>m</t>
  </si>
  <si>
    <t>y (m)</t>
  </si>
  <si>
    <r>
      <t>y</t>
    </r>
    <r>
      <rPr>
        <vertAlign val="subscript"/>
        <sz val="12"/>
        <color theme="1"/>
        <rFont val="Calibri"/>
        <scheme val="minor"/>
      </rPr>
      <t>m</t>
    </r>
    <r>
      <rPr>
        <sz val="12"/>
        <color theme="1"/>
        <rFont val="Calibri"/>
        <family val="2"/>
        <scheme val="minor"/>
      </rPr>
      <t xml:space="preserve"> (m)</t>
    </r>
  </si>
  <si>
    <t>Single Slits</t>
  </si>
  <si>
    <t>Run 1</t>
  </si>
  <si>
    <t>Run 2</t>
  </si>
  <si>
    <t>Run 3</t>
  </si>
  <si>
    <t>Run 4</t>
  </si>
  <si>
    <t>L (all runs) (m):</t>
  </si>
  <si>
    <t>λ (nm):</t>
  </si>
  <si>
    <t>λ (avg) (nm):</t>
  </si>
  <si>
    <t>Discrepancy:</t>
  </si>
  <si>
    <t>Slope:</t>
  </si>
  <si>
    <t>λ (m):</t>
  </si>
  <si>
    <t>(Meters)</t>
  </si>
  <si>
    <t>% Discrepancy:</t>
  </si>
  <si>
    <t>a (m):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</si>
</sst>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9" fontId="0" fillId="0" borderId="0" xfId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(Run</a:t>
            </a:r>
            <a:r>
              <a:rPr lang="en-US" baseline="0"/>
              <a:t> 1) Y</a:t>
            </a:r>
            <a:r>
              <a:rPr lang="en-US" baseline="-25000"/>
              <a:t>m</a:t>
            </a:r>
            <a:r>
              <a:rPr lang="en-US" baseline="0"/>
              <a:t> (m) vs 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0184529259423967"/>
                  <c:y val="-0.0463327500729075"/>
                </c:manualLayout>
              </c:layout>
              <c:numFmt formatCode="General" sourceLinked="0"/>
            </c:trendlineLbl>
          </c:trendline>
          <c:xVal>
            <c:numRef>
              <c:f>Sheet1!$C$8:$C$18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xVal>
          <c:yVal>
            <c:numRef>
              <c:f>Sheet1!$E$8:$E$18</c:f>
              <c:numCache>
                <c:formatCode>General</c:formatCode>
                <c:ptCount val="11"/>
                <c:pt idx="0">
                  <c:v>-0.00222</c:v>
                </c:pt>
                <c:pt idx="1">
                  <c:v>-0.00178</c:v>
                </c:pt>
                <c:pt idx="2">
                  <c:v>-0.00133</c:v>
                </c:pt>
                <c:pt idx="3">
                  <c:v>-0.00084</c:v>
                </c:pt>
                <c:pt idx="4">
                  <c:v>-0.000450000000000001</c:v>
                </c:pt>
                <c:pt idx="5">
                  <c:v>0.0</c:v>
                </c:pt>
                <c:pt idx="6">
                  <c:v>0.000439999999999999</c:v>
                </c:pt>
                <c:pt idx="7">
                  <c:v>0.000879999999999999</c:v>
                </c:pt>
                <c:pt idx="8">
                  <c:v>0.00133</c:v>
                </c:pt>
                <c:pt idx="9">
                  <c:v>0.00182</c:v>
                </c:pt>
                <c:pt idx="10">
                  <c:v>0.00227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63592"/>
        <c:axId val="2138953480"/>
      </c:scatterChart>
      <c:valAx>
        <c:axId val="213906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 (integers)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953480"/>
        <c:crosses val="autoZero"/>
        <c:crossBetween val="midCat"/>
      </c:valAx>
      <c:valAx>
        <c:axId val="213895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-25000"/>
                  <a:t>m </a:t>
                </a:r>
                <a:r>
                  <a:rPr lang="en-US" baseline="0"/>
                  <a:t>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65448504983389"/>
              <c:y val="0.3914067512394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06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(Run 2) Y</a:t>
            </a:r>
            <a:r>
              <a:rPr lang="en-US" baseline="-25000"/>
              <a:t>m</a:t>
            </a:r>
            <a:r>
              <a:rPr lang="en-US" baseline="0"/>
              <a:t> (m) vs 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Sheet1!$G$8:$G$12</c:f>
              <c:numCache>
                <c:formatCode>General</c:formatCode>
                <c:ptCount val="5"/>
                <c:pt idx="0">
                  <c:v>-2.0</c:v>
                </c:pt>
                <c:pt idx="1">
                  <c:v>-1.0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</c:numCache>
            </c:numRef>
          </c:xVal>
          <c:yVal>
            <c:numRef>
              <c:f>Sheet1!$I$8:$I$12</c:f>
              <c:numCache>
                <c:formatCode>General</c:formatCode>
                <c:ptCount val="5"/>
                <c:pt idx="0">
                  <c:v>-0.00172</c:v>
                </c:pt>
                <c:pt idx="1">
                  <c:v>-0.000879999999999999</c:v>
                </c:pt>
                <c:pt idx="2">
                  <c:v>0.0</c:v>
                </c:pt>
                <c:pt idx="3">
                  <c:v>0.000780000000000001</c:v>
                </c:pt>
                <c:pt idx="4">
                  <c:v>0.00166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11736"/>
        <c:axId val="-2130042984"/>
      </c:scatterChart>
      <c:valAx>
        <c:axId val="-213041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 (integers)</a:t>
                </a:r>
              </a:p>
            </c:rich>
          </c:tx>
          <c:layout>
            <c:manualLayout>
              <c:xMode val="edge"/>
              <c:yMode val="edge"/>
              <c:x val="0.387690917916082"/>
              <c:y val="0.9051383399209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042984"/>
        <c:crosses val="autoZero"/>
        <c:crossBetween val="midCat"/>
      </c:valAx>
      <c:valAx>
        <c:axId val="-213004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-25000"/>
                  <a:t>m </a:t>
                </a:r>
                <a:r>
                  <a:rPr lang="en-US" baseline="0"/>
                  <a:t>(m)</a:t>
                </a:r>
              </a:p>
            </c:rich>
          </c:tx>
          <c:layout>
            <c:manualLayout>
              <c:xMode val="edge"/>
              <c:yMode val="edge"/>
              <c:x val="0.0205479452054794"/>
              <c:y val="0.4162055335968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41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(Run</a:t>
            </a:r>
            <a:r>
              <a:rPr lang="en-US" baseline="0"/>
              <a:t> 3) Y</a:t>
            </a:r>
            <a:r>
              <a:rPr lang="en-US" baseline="-25000"/>
              <a:t>m</a:t>
            </a:r>
            <a:r>
              <a:rPr lang="en-US" baseline="0"/>
              <a:t> (m) vs 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Sheet1!$K$8:$K$18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xVal>
          <c:yVal>
            <c:numRef>
              <c:f>Sheet1!$M$8:$M$18</c:f>
              <c:numCache>
                <c:formatCode>0.00000</c:formatCode>
                <c:ptCount val="11"/>
                <c:pt idx="0">
                  <c:v>-0.00770199999999999</c:v>
                </c:pt>
                <c:pt idx="1">
                  <c:v>-0.006206</c:v>
                </c:pt>
                <c:pt idx="2">
                  <c:v>-0.004821</c:v>
                </c:pt>
                <c:pt idx="3">
                  <c:v>-0.003325</c:v>
                </c:pt>
                <c:pt idx="4">
                  <c:v>-0.001939</c:v>
                </c:pt>
                <c:pt idx="5" formatCode="General">
                  <c:v>0.0</c:v>
                </c:pt>
                <c:pt idx="6">
                  <c:v>0.001995</c:v>
                </c:pt>
                <c:pt idx="7">
                  <c:v>0.003492</c:v>
                </c:pt>
                <c:pt idx="8">
                  <c:v>0.004988</c:v>
                </c:pt>
                <c:pt idx="9">
                  <c:v>0.006318</c:v>
                </c:pt>
                <c:pt idx="10">
                  <c:v>0.00787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20376"/>
        <c:axId val="-2128898360"/>
      </c:scatterChart>
      <c:valAx>
        <c:axId val="-21289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r>
                  <a:rPr lang="en-US" baseline="0"/>
                  <a:t> (integers)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98360"/>
        <c:crosses val="autoZero"/>
        <c:crossBetween val="midCat"/>
      </c:valAx>
      <c:valAx>
        <c:axId val="-212889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-25000"/>
                  <a:t>m</a:t>
                </a:r>
                <a:r>
                  <a:rPr lang="en-US" baseline="0"/>
                  <a:t> (m)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212892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(Run</a:t>
            </a:r>
            <a:r>
              <a:rPr lang="en-US" baseline="0"/>
              <a:t> 4) Y</a:t>
            </a:r>
            <a:r>
              <a:rPr lang="en-US" baseline="-25000"/>
              <a:t>m</a:t>
            </a:r>
            <a:r>
              <a:rPr lang="en-US" baseline="0"/>
              <a:t> (m) vs 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Sheet1!$O$8:$O$14</c:f>
              <c:numCache>
                <c:formatCode>General</c:formatCode>
                <c:ptCount val="7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xVal>
          <c:yVal>
            <c:numRef>
              <c:f>Sheet1!$Q$8:$Q$14</c:f>
              <c:numCache>
                <c:formatCode>0.00000</c:formatCode>
                <c:ptCount val="7"/>
                <c:pt idx="0">
                  <c:v>-0.00997499999999999</c:v>
                </c:pt>
                <c:pt idx="1">
                  <c:v>-0.007038</c:v>
                </c:pt>
                <c:pt idx="2">
                  <c:v>-0.004156</c:v>
                </c:pt>
                <c:pt idx="3" formatCode="0">
                  <c:v>0.0</c:v>
                </c:pt>
                <c:pt idx="4">
                  <c:v>0.0046</c:v>
                </c:pt>
                <c:pt idx="5">
                  <c:v>0.007371</c:v>
                </c:pt>
                <c:pt idx="6">
                  <c:v>0.010474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34840"/>
        <c:axId val="2138903128"/>
      </c:scatterChart>
      <c:valAx>
        <c:axId val="-212903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 (integers)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903128"/>
        <c:crosses val="autoZero"/>
        <c:crossBetween val="midCat"/>
      </c:valAx>
      <c:valAx>
        <c:axId val="213890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-25000"/>
                  <a:t>m </a:t>
                </a:r>
                <a:r>
                  <a:rPr lang="en-US" baseline="0"/>
                  <a:t>(m)</a:t>
                </a:r>
                <a:endParaRPr lang="en-US"/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212903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38100</xdr:rowOff>
    </xdr:from>
    <xdr:to>
      <xdr:col>4</xdr:col>
      <xdr:colOff>381000</xdr:colOff>
      <xdr:row>35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19</xdr:row>
      <xdr:rowOff>0</xdr:rowOff>
    </xdr:from>
    <xdr:to>
      <xdr:col>9</xdr:col>
      <xdr:colOff>38100</xdr:colOff>
      <xdr:row>35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101600</xdr:colOff>
      <xdr:row>19</xdr:row>
      <xdr:rowOff>0</xdr:rowOff>
    </xdr:from>
    <xdr:to>
      <xdr:col>13</xdr:col>
      <xdr:colOff>431800</xdr:colOff>
      <xdr:row>35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444500</xdr:colOff>
      <xdr:row>18</xdr:row>
      <xdr:rowOff>177800</xdr:rowOff>
    </xdr:from>
    <xdr:to>
      <xdr:col>18</xdr:col>
      <xdr:colOff>76200</xdr:colOff>
      <xdr:row>35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J46" sqref="J46"/>
    </sheetView>
  </sheetViews>
  <sheetFormatPr baseColWidth="10" defaultRowHeight="15" x14ac:dyDescent="0"/>
  <cols>
    <col min="2" max="2" width="14.6640625" customWidth="1"/>
    <col min="3" max="3" width="12.1640625" bestFit="1" customWidth="1"/>
    <col min="7" max="7" width="13.1640625" customWidth="1"/>
    <col min="11" max="11" width="13.6640625" customWidth="1"/>
    <col min="15" max="15" width="12.83203125" customWidth="1"/>
    <col min="16" max="16" width="12.1640625" bestFit="1" customWidth="1"/>
  </cols>
  <sheetData>
    <row r="1" spans="1:17">
      <c r="A1" t="s">
        <v>0</v>
      </c>
      <c r="B1" t="s">
        <v>3</v>
      </c>
      <c r="G1" t="s">
        <v>15</v>
      </c>
      <c r="H1">
        <v>0.41599999999999998</v>
      </c>
    </row>
    <row r="2" spans="1:17">
      <c r="A2" t="s">
        <v>1</v>
      </c>
      <c r="B2" t="s">
        <v>2</v>
      </c>
      <c r="G2" t="s">
        <v>16</v>
      </c>
      <c r="H2">
        <v>650</v>
      </c>
    </row>
    <row r="3" spans="1:17">
      <c r="C3" t="s">
        <v>4</v>
      </c>
      <c r="E3" t="s">
        <v>21</v>
      </c>
      <c r="I3" t="s">
        <v>21</v>
      </c>
      <c r="K3" t="s">
        <v>10</v>
      </c>
    </row>
    <row r="4" spans="1:17">
      <c r="C4" t="s">
        <v>5</v>
      </c>
      <c r="D4">
        <v>0.08</v>
      </c>
      <c r="E4">
        <v>8.0000000000000007E-5</v>
      </c>
      <c r="G4" t="s">
        <v>5</v>
      </c>
      <c r="H4">
        <v>0.08</v>
      </c>
      <c r="I4">
        <v>8.0000000000000007E-5</v>
      </c>
      <c r="K4" t="s">
        <v>5</v>
      </c>
      <c r="L4">
        <v>0.16</v>
      </c>
      <c r="O4" t="s">
        <v>5</v>
      </c>
      <c r="P4">
        <v>0.08</v>
      </c>
    </row>
    <row r="5" spans="1:17">
      <c r="C5" t="s">
        <v>6</v>
      </c>
      <c r="D5">
        <v>0.5</v>
      </c>
      <c r="E5">
        <v>5.0000000000000001E-4</v>
      </c>
      <c r="G5" t="s">
        <v>6</v>
      </c>
      <c r="H5">
        <v>0.25</v>
      </c>
      <c r="I5">
        <v>2.5000000000000001E-4</v>
      </c>
    </row>
    <row r="7" spans="1:17" ht="17">
      <c r="B7" t="s">
        <v>11</v>
      </c>
      <c r="C7" t="s">
        <v>7</v>
      </c>
      <c r="D7" t="s">
        <v>8</v>
      </c>
      <c r="E7" t="s">
        <v>9</v>
      </c>
      <c r="F7" t="s">
        <v>12</v>
      </c>
      <c r="G7" t="s">
        <v>7</v>
      </c>
      <c r="H7" t="s">
        <v>8</v>
      </c>
      <c r="I7" t="s">
        <v>9</v>
      </c>
      <c r="J7" t="s">
        <v>13</v>
      </c>
      <c r="K7" t="s">
        <v>7</v>
      </c>
      <c r="L7" t="s">
        <v>8</v>
      </c>
      <c r="M7" t="s">
        <v>9</v>
      </c>
      <c r="N7" t="s">
        <v>14</v>
      </c>
      <c r="O7" t="s">
        <v>7</v>
      </c>
      <c r="P7" t="s">
        <v>8</v>
      </c>
      <c r="Q7" t="s">
        <v>9</v>
      </c>
    </row>
    <row r="8" spans="1:17">
      <c r="C8">
        <v>-5</v>
      </c>
      <c r="D8">
        <v>1.319E-2</v>
      </c>
      <c r="E8">
        <f>D8-D13</f>
        <v>-2.2199999999999998E-3</v>
      </c>
      <c r="G8">
        <v>-2</v>
      </c>
      <c r="H8">
        <v>7.92E-3</v>
      </c>
      <c r="I8">
        <f>H8-H10</f>
        <v>-1.7199999999999993E-3</v>
      </c>
      <c r="K8">
        <v>-5</v>
      </c>
      <c r="L8" s="1">
        <v>1.6570000000000001E-2</v>
      </c>
      <c r="M8" s="1">
        <f>L8-L13</f>
        <v>-7.701999999999997E-3</v>
      </c>
      <c r="O8">
        <v>-3</v>
      </c>
      <c r="P8" s="1">
        <v>1.6015000000000001E-2</v>
      </c>
      <c r="Q8" s="1">
        <f>P8-P11</f>
        <v>-9.9749999999999978E-3</v>
      </c>
    </row>
    <row r="9" spans="1:17">
      <c r="C9">
        <v>-4</v>
      </c>
      <c r="D9">
        <v>1.363E-2</v>
      </c>
      <c r="E9">
        <f>D9-D13</f>
        <v>-1.7800000000000003E-3</v>
      </c>
      <c r="G9">
        <v>-1</v>
      </c>
      <c r="H9">
        <v>8.7600000000000004E-3</v>
      </c>
      <c r="I9">
        <f>H9-H10</f>
        <v>-8.7999999999999884E-4</v>
      </c>
      <c r="K9">
        <v>-4</v>
      </c>
      <c r="L9" s="1">
        <v>1.8065999999999999E-2</v>
      </c>
      <c r="M9" s="1">
        <f>L9-L13</f>
        <v>-6.2059999999999997E-3</v>
      </c>
      <c r="O9">
        <v>-2</v>
      </c>
      <c r="P9" s="1">
        <v>1.8952E-2</v>
      </c>
      <c r="Q9" s="1">
        <f>P9-P11</f>
        <v>-7.0379999999999991E-3</v>
      </c>
    </row>
    <row r="10" spans="1:17">
      <c r="C10">
        <v>-3</v>
      </c>
      <c r="D10">
        <v>1.4080000000000001E-2</v>
      </c>
      <c r="E10">
        <f>D10-D13</f>
        <v>-1.3299999999999996E-3</v>
      </c>
      <c r="G10">
        <v>0</v>
      </c>
      <c r="H10">
        <v>9.6399999999999993E-3</v>
      </c>
      <c r="I10">
        <f>H10-H10</f>
        <v>0</v>
      </c>
      <c r="K10">
        <v>-3</v>
      </c>
      <c r="L10" s="1">
        <v>1.9451E-2</v>
      </c>
      <c r="M10" s="1">
        <f>L10-L13</f>
        <v>-4.8209999999999989E-3</v>
      </c>
      <c r="O10">
        <v>-1</v>
      </c>
      <c r="P10" s="1">
        <v>2.1833999999999999E-2</v>
      </c>
      <c r="Q10" s="1">
        <f>P10-P11</f>
        <v>-4.156E-3</v>
      </c>
    </row>
    <row r="11" spans="1:17">
      <c r="C11">
        <v>-2</v>
      </c>
      <c r="D11">
        <v>1.457E-2</v>
      </c>
      <c r="E11">
        <f>D11-D13</f>
        <v>-8.4000000000000047E-4</v>
      </c>
      <c r="G11">
        <v>1</v>
      </c>
      <c r="H11">
        <v>1.042E-2</v>
      </c>
      <c r="I11">
        <f>H11-H10</f>
        <v>7.8000000000000118E-4</v>
      </c>
      <c r="K11">
        <v>-2</v>
      </c>
      <c r="L11" s="1">
        <v>2.0947E-2</v>
      </c>
      <c r="M11" s="1">
        <f>L11-L13</f>
        <v>-3.3249999999999981E-3</v>
      </c>
      <c r="O11">
        <v>0</v>
      </c>
      <c r="P11" s="1">
        <v>2.5989999999999999E-2</v>
      </c>
      <c r="Q11" s="2">
        <f>P11-P11</f>
        <v>0</v>
      </c>
    </row>
    <row r="12" spans="1:17">
      <c r="C12">
        <v>-1</v>
      </c>
      <c r="D12">
        <v>1.4959999999999999E-2</v>
      </c>
      <c r="E12">
        <f>D12-D13</f>
        <v>-4.5000000000000075E-4</v>
      </c>
      <c r="G12">
        <v>2</v>
      </c>
      <c r="H12" s="1">
        <v>1.1299999999999999E-2</v>
      </c>
      <c r="I12">
        <f>H12-H10</f>
        <v>1.66E-3</v>
      </c>
      <c r="K12">
        <v>-1</v>
      </c>
      <c r="L12" s="1">
        <v>2.2332999999999999E-2</v>
      </c>
      <c r="M12" s="1">
        <f>L12-L13</f>
        <v>-1.9389999999999998E-3</v>
      </c>
      <c r="O12">
        <v>1</v>
      </c>
      <c r="P12" s="1">
        <v>3.0589999999999999E-2</v>
      </c>
      <c r="Q12" s="1">
        <f>P12-P11</f>
        <v>4.5999999999999999E-3</v>
      </c>
    </row>
    <row r="13" spans="1:17">
      <c r="C13">
        <v>0</v>
      </c>
      <c r="D13">
        <v>1.541E-2</v>
      </c>
      <c r="E13">
        <f>D13-D13</f>
        <v>0</v>
      </c>
      <c r="K13">
        <v>0</v>
      </c>
      <c r="L13" s="1">
        <v>2.4271999999999998E-2</v>
      </c>
      <c r="M13">
        <f>L13-L13</f>
        <v>0</v>
      </c>
      <c r="O13">
        <v>2</v>
      </c>
      <c r="P13" s="1">
        <v>3.3361000000000002E-2</v>
      </c>
      <c r="Q13" s="1">
        <f>P13-P11</f>
        <v>7.3710000000000025E-3</v>
      </c>
    </row>
    <row r="14" spans="1:17">
      <c r="C14">
        <v>1</v>
      </c>
      <c r="D14">
        <v>1.585E-2</v>
      </c>
      <c r="E14">
        <f>D14-D13</f>
        <v>4.3999999999999942E-4</v>
      </c>
      <c r="K14">
        <v>1</v>
      </c>
      <c r="L14" s="1">
        <v>2.6266999999999999E-2</v>
      </c>
      <c r="M14" s="1">
        <f>L14-L13</f>
        <v>1.9950000000000002E-3</v>
      </c>
      <c r="O14">
        <v>3</v>
      </c>
      <c r="P14" s="1">
        <v>3.6464000000000003E-2</v>
      </c>
      <c r="Q14" s="1">
        <f>P14-P11</f>
        <v>1.0474000000000004E-2</v>
      </c>
    </row>
    <row r="15" spans="1:17">
      <c r="C15">
        <v>2</v>
      </c>
      <c r="D15">
        <v>1.6289999999999999E-2</v>
      </c>
      <c r="E15">
        <f>D15-D13</f>
        <v>8.7999999999999884E-4</v>
      </c>
      <c r="K15">
        <v>2</v>
      </c>
      <c r="L15" s="1">
        <v>2.7764E-2</v>
      </c>
      <c r="M15" s="1">
        <f>L15-L13</f>
        <v>3.492000000000002E-3</v>
      </c>
    </row>
    <row r="16" spans="1:17">
      <c r="C16">
        <v>3</v>
      </c>
      <c r="D16">
        <v>1.6740000000000001E-2</v>
      </c>
      <c r="E16">
        <f>D16-D13</f>
        <v>1.3300000000000013E-3</v>
      </c>
      <c r="K16">
        <v>3</v>
      </c>
      <c r="L16" s="1">
        <v>2.9260000000000001E-2</v>
      </c>
      <c r="M16" s="1">
        <f>L16-L13</f>
        <v>4.9880000000000028E-3</v>
      </c>
    </row>
    <row r="17" spans="3:16">
      <c r="C17">
        <v>4</v>
      </c>
      <c r="D17">
        <v>1.7229999999999999E-2</v>
      </c>
      <c r="E17">
        <f>D17-D13</f>
        <v>1.8199999999999987E-3</v>
      </c>
      <c r="K17">
        <v>4</v>
      </c>
      <c r="L17" s="1">
        <v>3.0589999999999999E-2</v>
      </c>
      <c r="M17" s="1">
        <f>L17-L13</f>
        <v>6.3180000000000007E-3</v>
      </c>
    </row>
    <row r="18" spans="3:16">
      <c r="C18">
        <v>5</v>
      </c>
      <c r="D18">
        <v>1.7680000000000001E-2</v>
      </c>
      <c r="E18">
        <f>D18-D13</f>
        <v>2.2700000000000012E-3</v>
      </c>
      <c r="K18">
        <v>5</v>
      </c>
      <c r="L18" s="1">
        <v>3.2141999999999997E-2</v>
      </c>
      <c r="M18" s="1">
        <f>L18-L13</f>
        <v>7.8699999999999985E-3</v>
      </c>
    </row>
    <row r="19" spans="3:16">
      <c r="C19" t="s">
        <v>19</v>
      </c>
      <c r="D19">
        <v>4.0000000000000002E-4</v>
      </c>
      <c r="G19" t="s">
        <v>19</v>
      </c>
      <c r="H19">
        <v>8.0000000000000004E-4</v>
      </c>
      <c r="K19" t="s">
        <v>19</v>
      </c>
      <c r="L19" s="1">
        <v>1.6000000000000001E-3</v>
      </c>
      <c r="O19" t="s">
        <v>19</v>
      </c>
      <c r="P19">
        <v>3.5000000000000001E-3</v>
      </c>
    </row>
    <row r="37" spans="2:16">
      <c r="B37" t="s">
        <v>20</v>
      </c>
      <c r="C37">
        <f>D19*E5/H1</f>
        <v>4.8076923076923085E-7</v>
      </c>
      <c r="F37" t="s">
        <v>20</v>
      </c>
      <c r="G37">
        <f>H19*I5/H1</f>
        <v>4.8076923076923085E-7</v>
      </c>
      <c r="K37" t="s">
        <v>23</v>
      </c>
      <c r="L37">
        <f>C37*H1/L19</f>
        <v>1.25E-4</v>
      </c>
      <c r="O37" t="s">
        <v>23</v>
      </c>
      <c r="P37">
        <f>C37*H1/P19</f>
        <v>5.7142857142857148E-5</v>
      </c>
    </row>
    <row r="38" spans="2:16">
      <c r="B38" t="s">
        <v>16</v>
      </c>
      <c r="C38">
        <v>481</v>
      </c>
      <c r="F38" t="s">
        <v>16</v>
      </c>
      <c r="G38">
        <v>481</v>
      </c>
      <c r="K38" t="s">
        <v>5</v>
      </c>
      <c r="L38">
        <v>0.125</v>
      </c>
      <c r="O38" t="s">
        <v>5</v>
      </c>
      <c r="P38">
        <v>5.7000000000000002E-2</v>
      </c>
    </row>
    <row r="39" spans="2:16">
      <c r="B39" t="s">
        <v>17</v>
      </c>
      <c r="C39">
        <v>481</v>
      </c>
      <c r="K39" t="s">
        <v>18</v>
      </c>
      <c r="L39">
        <f>L4-L38</f>
        <v>3.5000000000000003E-2</v>
      </c>
      <c r="O39" t="s">
        <v>18</v>
      </c>
      <c r="P39">
        <f>P4-P38</f>
        <v>2.3E-2</v>
      </c>
    </row>
    <row r="40" spans="2:16">
      <c r="B40" t="s">
        <v>18</v>
      </c>
      <c r="C40">
        <f>H2-C39</f>
        <v>169</v>
      </c>
      <c r="K40" t="s">
        <v>22</v>
      </c>
      <c r="L40" s="3">
        <f>L39/L4</f>
        <v>0.21875000000000003</v>
      </c>
      <c r="O40" t="s">
        <v>22</v>
      </c>
      <c r="P40" s="3">
        <f>P39/P4</f>
        <v>0.28749999999999998</v>
      </c>
    </row>
    <row r="41" spans="2:16">
      <c r="B41" t="s">
        <v>22</v>
      </c>
      <c r="C41" s="3">
        <f>C40/H2</f>
        <v>0.26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2016-03-17T22:47:14Z</dcterms:created>
  <dcterms:modified xsi:type="dcterms:W3CDTF">2016-03-17T23:49:22Z</dcterms:modified>
</cp:coreProperties>
</file>