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O2" i="1"/>
  <c r="K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6" i="1"/>
  <c r="C2" i="1"/>
</calcChain>
</file>

<file path=xl/sharedStrings.xml><?xml version="1.0" encoding="utf-8"?>
<sst xmlns="http://schemas.openxmlformats.org/spreadsheetml/2006/main" count="19" uniqueCount="19">
  <si>
    <t xml:space="preserve"> trial</t>
  </si>
  <si>
    <t># lines</t>
  </si>
  <si>
    <t>lambda (nm)</t>
  </si>
  <si>
    <t>l (mm)</t>
  </si>
  <si>
    <t>P0 kPa</t>
  </si>
  <si>
    <t>l (m)</t>
  </si>
  <si>
    <t>Delta P (kPa)</t>
  </si>
  <si>
    <t>Delta P (mmHg)</t>
  </si>
  <si>
    <t>lambda (m)</t>
  </si>
  <si>
    <t>n0</t>
  </si>
  <si>
    <t xml:space="preserve">Conversion from mmHg to kPa: </t>
  </si>
  <si>
    <t>101.325(kPa)/760(mmHg)</t>
  </si>
  <si>
    <t>average n0</t>
  </si>
  <si>
    <t>standard deviation</t>
  </si>
  <si>
    <t>accepted n0</t>
  </si>
  <si>
    <t>relative error (%)</t>
  </si>
  <si>
    <t>error (delta P)</t>
  </si>
  <si>
    <t>error (N)</t>
  </si>
  <si>
    <t>error (n0)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</si>
</sst>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C1" workbookViewId="0">
      <selection activeCell="F29" sqref="F29"/>
    </sheetView>
  </sheetViews>
  <sheetFormatPr baseColWidth="10" defaultRowHeight="15" x14ac:dyDescent="0"/>
  <cols>
    <col min="2" max="3" width="15.6640625" customWidth="1"/>
    <col min="5" max="7" width="14" customWidth="1"/>
    <col min="12" max="12" width="12.1640625" bestFit="1" customWidth="1"/>
  </cols>
  <sheetData>
    <row r="1" spans="1:19">
      <c r="A1" t="s">
        <v>0</v>
      </c>
      <c r="B1" t="s">
        <v>7</v>
      </c>
      <c r="C1" t="s">
        <v>6</v>
      </c>
      <c r="D1" t="s">
        <v>1</v>
      </c>
      <c r="E1" t="s">
        <v>2</v>
      </c>
      <c r="F1" t="s">
        <v>8</v>
      </c>
      <c r="G1" t="s">
        <v>3</v>
      </c>
      <c r="H1" t="s">
        <v>5</v>
      </c>
      <c r="I1" t="s">
        <v>4</v>
      </c>
      <c r="J1" t="s">
        <v>9</v>
      </c>
      <c r="K1" t="s">
        <v>12</v>
      </c>
      <c r="L1" t="s">
        <v>13</v>
      </c>
      <c r="N1" t="s">
        <v>14</v>
      </c>
      <c r="O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184</v>
      </c>
      <c r="C2">
        <f>B2*101.325/760</f>
        <v>24.531315789473684</v>
      </c>
      <c r="D2">
        <v>16</v>
      </c>
      <c r="E2">
        <v>632.79999999999995</v>
      </c>
      <c r="F2" s="1">
        <v>6.328E-7</v>
      </c>
      <c r="G2">
        <v>80</v>
      </c>
      <c r="H2">
        <v>0.08</v>
      </c>
      <c r="I2">
        <v>101.325</v>
      </c>
      <c r="J2">
        <f>1+(D2*F2)/(2*H2)*(I2/C2)</f>
        <v>1.0002613739130435</v>
      </c>
      <c r="K2">
        <f>AVERAGE(J2:J21)</f>
        <v>1.0002558200674545</v>
      </c>
      <c r="L2">
        <f>STDEV(J2:J21)</f>
        <v>9.0490724316888317E-6</v>
      </c>
      <c r="N2">
        <v>1.0002770000000001</v>
      </c>
      <c r="O2">
        <f>ABS(N2-K2)/N2*100</f>
        <v>2.117406732892848E-3</v>
      </c>
      <c r="Q2">
        <v>7.0000000000000007E-2</v>
      </c>
      <c r="R2">
        <v>0.1</v>
      </c>
      <c r="S2">
        <f>J2*SQRT((Q2/C2)^2+(R2/D2)^2)</f>
        <v>6.8723806831571498E-3</v>
      </c>
    </row>
    <row r="3" spans="1:19">
      <c r="A3">
        <v>2</v>
      </c>
      <c r="B3">
        <v>122</v>
      </c>
      <c r="C3">
        <f>B3*B26</f>
        <v>16.26532894736842</v>
      </c>
      <c r="D3">
        <v>11</v>
      </c>
      <c r="E3">
        <v>632.79999999999995</v>
      </c>
      <c r="F3" s="1">
        <v>6.328E-7</v>
      </c>
      <c r="G3">
        <v>80</v>
      </c>
      <c r="H3">
        <v>0.08</v>
      </c>
      <c r="I3">
        <v>101.325</v>
      </c>
      <c r="J3">
        <f t="shared" ref="J3:J21" si="0">1+(D3*F3)/(2*H3)*(I3/C3)</f>
        <v>1.0002710147540983</v>
      </c>
      <c r="Q3">
        <v>7.0000000000000007E-2</v>
      </c>
      <c r="R3">
        <v>0.1</v>
      </c>
      <c r="S3">
        <f t="shared" ref="S3:S21" si="1">J3*SQRT((Q3/C3)^2+(R3/D3)^2)</f>
        <v>1.0060851058806181E-2</v>
      </c>
    </row>
    <row r="4" spans="1:19">
      <c r="A4">
        <v>3</v>
      </c>
      <c r="B4">
        <v>240</v>
      </c>
      <c r="C4">
        <f>B4*B26</f>
        <v>31.997368421052631</v>
      </c>
      <c r="D4">
        <v>21</v>
      </c>
      <c r="E4">
        <v>632.79999999999995</v>
      </c>
      <c r="F4" s="1">
        <v>6.328E-7</v>
      </c>
      <c r="G4">
        <v>80</v>
      </c>
      <c r="H4">
        <v>0.08</v>
      </c>
      <c r="I4">
        <v>101.325</v>
      </c>
      <c r="J4">
        <f t="shared" si="0"/>
        <v>1.0002630075000001</v>
      </c>
      <c r="Q4">
        <v>7.0000000000000007E-2</v>
      </c>
      <c r="R4">
        <v>0.1</v>
      </c>
      <c r="S4">
        <f t="shared" si="1"/>
        <v>5.2417675927318849E-3</v>
      </c>
    </row>
    <row r="5" spans="1:19">
      <c r="A5">
        <v>4</v>
      </c>
      <c r="B5">
        <v>114</v>
      </c>
      <c r="C5">
        <f>B5*B26</f>
        <v>15.19875</v>
      </c>
      <c r="D5">
        <v>10</v>
      </c>
      <c r="E5">
        <v>632.79999999999995</v>
      </c>
      <c r="F5" s="1">
        <v>6.328E-7</v>
      </c>
      <c r="G5">
        <v>80</v>
      </c>
      <c r="H5">
        <v>0.08</v>
      </c>
      <c r="I5">
        <v>101.325</v>
      </c>
      <c r="J5">
        <f t="shared" si="0"/>
        <v>1.0002636666666667</v>
      </c>
      <c r="Q5">
        <v>7.0000000000000007E-2</v>
      </c>
      <c r="R5">
        <v>0.1</v>
      </c>
      <c r="S5">
        <f t="shared" si="1"/>
        <v>1.1012532176441932E-2</v>
      </c>
    </row>
    <row r="6" spans="1:19">
      <c r="A6">
        <v>5</v>
      </c>
      <c r="B6">
        <v>222</v>
      </c>
      <c r="C6">
        <f>B6*B26</f>
        <v>29.597565789473684</v>
      </c>
      <c r="D6">
        <v>19</v>
      </c>
      <c r="E6">
        <v>632.79999999999995</v>
      </c>
      <c r="F6" s="1">
        <v>6.328E-7</v>
      </c>
      <c r="G6">
        <v>80</v>
      </c>
      <c r="H6">
        <v>0.08</v>
      </c>
      <c r="I6">
        <v>101.325</v>
      </c>
      <c r="J6">
        <f t="shared" si="0"/>
        <v>1.0002572531531531</v>
      </c>
      <c r="Q6">
        <v>7.0000000000000007E-2</v>
      </c>
      <c r="R6">
        <v>0.1</v>
      </c>
      <c r="S6">
        <f t="shared" si="1"/>
        <v>5.7716088875042143E-3</v>
      </c>
    </row>
    <row r="7" spans="1:19">
      <c r="A7">
        <v>6</v>
      </c>
      <c r="B7">
        <v>126</v>
      </c>
      <c r="C7">
        <f>B7*B26</f>
        <v>16.79861842105263</v>
      </c>
      <c r="D7">
        <v>11</v>
      </c>
      <c r="E7">
        <v>632.79999999999995</v>
      </c>
      <c r="F7" s="1">
        <v>6.328E-7</v>
      </c>
      <c r="G7">
        <v>80</v>
      </c>
      <c r="H7">
        <v>0.08</v>
      </c>
      <c r="I7">
        <v>101.325</v>
      </c>
      <c r="J7">
        <f t="shared" si="0"/>
        <v>1.0002624111111111</v>
      </c>
      <c r="Q7">
        <v>7.0000000000000007E-2</v>
      </c>
      <c r="R7">
        <v>0.1</v>
      </c>
      <c r="S7">
        <f t="shared" si="1"/>
        <v>1.0003053965069302E-2</v>
      </c>
    </row>
    <row r="8" spans="1:19">
      <c r="A8">
        <v>7</v>
      </c>
      <c r="B8">
        <v>290</v>
      </c>
      <c r="C8">
        <f>B8*B26</f>
        <v>38.663486842105264</v>
      </c>
      <c r="D8">
        <v>25</v>
      </c>
      <c r="E8">
        <v>632.79999999999995</v>
      </c>
      <c r="F8" s="1">
        <v>6.328E-7</v>
      </c>
      <c r="G8">
        <v>80</v>
      </c>
      <c r="H8">
        <v>0.08</v>
      </c>
      <c r="I8">
        <v>101.325</v>
      </c>
      <c r="J8">
        <f t="shared" si="0"/>
        <v>1.0002591206896552</v>
      </c>
      <c r="Q8">
        <v>7.0000000000000007E-2</v>
      </c>
      <c r="R8">
        <v>0.1</v>
      </c>
      <c r="S8">
        <f t="shared" si="1"/>
        <v>4.3917968295706161E-3</v>
      </c>
    </row>
    <row r="9" spans="1:19">
      <c r="A9">
        <v>8</v>
      </c>
      <c r="B9">
        <v>252</v>
      </c>
      <c r="C9">
        <f>B9*B26</f>
        <v>33.597236842105261</v>
      </c>
      <c r="D9">
        <v>21</v>
      </c>
      <c r="E9">
        <v>632.79999999999995</v>
      </c>
      <c r="F9" s="1">
        <v>6.328E-7</v>
      </c>
      <c r="G9">
        <v>80</v>
      </c>
      <c r="H9">
        <v>0.08</v>
      </c>
      <c r="I9">
        <v>101.325</v>
      </c>
      <c r="J9">
        <f t="shared" si="0"/>
        <v>1.0002504833333334</v>
      </c>
      <c r="Q9">
        <v>7.0000000000000007E-2</v>
      </c>
      <c r="R9">
        <v>0.1</v>
      </c>
      <c r="S9">
        <f t="shared" si="1"/>
        <v>5.1990638449984647E-3</v>
      </c>
    </row>
    <row r="10" spans="1:19">
      <c r="A10">
        <v>9</v>
      </c>
      <c r="B10">
        <v>136</v>
      </c>
      <c r="C10">
        <f>B10*B26</f>
        <v>18.131842105263157</v>
      </c>
      <c r="D10">
        <v>11</v>
      </c>
      <c r="E10">
        <v>632.79999999999995</v>
      </c>
      <c r="F10" s="1">
        <v>6.328E-7</v>
      </c>
      <c r="G10">
        <v>80</v>
      </c>
      <c r="H10">
        <v>0.08</v>
      </c>
      <c r="I10">
        <v>101.325</v>
      </c>
      <c r="J10">
        <f t="shared" si="0"/>
        <v>1.0002431161764707</v>
      </c>
      <c r="Q10">
        <v>7.0000000000000007E-2</v>
      </c>
      <c r="R10">
        <v>0.1</v>
      </c>
      <c r="S10">
        <f t="shared" si="1"/>
        <v>9.8790883821859334E-3</v>
      </c>
    </row>
    <row r="11" spans="1:19">
      <c r="A11">
        <v>10</v>
      </c>
      <c r="B11">
        <v>227</v>
      </c>
      <c r="C11">
        <f>B11*B26</f>
        <v>30.264177631578949</v>
      </c>
      <c r="D11">
        <v>19</v>
      </c>
      <c r="E11">
        <v>632.79999999999995</v>
      </c>
      <c r="F11" s="1">
        <v>6.328E-7</v>
      </c>
      <c r="G11">
        <v>80</v>
      </c>
      <c r="H11">
        <v>0.08</v>
      </c>
      <c r="I11">
        <v>101.325</v>
      </c>
      <c r="J11">
        <f t="shared" si="0"/>
        <v>1.0002515867841411</v>
      </c>
      <c r="Q11">
        <v>7.0000000000000007E-2</v>
      </c>
      <c r="R11">
        <v>0.1</v>
      </c>
      <c r="S11">
        <f t="shared" si="1"/>
        <v>5.7504150216554362E-3</v>
      </c>
    </row>
    <row r="12" spans="1:19">
      <c r="A12">
        <v>11</v>
      </c>
      <c r="B12">
        <v>141</v>
      </c>
      <c r="C12">
        <f>B12*B26</f>
        <v>18.798453947368422</v>
      </c>
      <c r="D12">
        <v>12</v>
      </c>
      <c r="E12">
        <v>632.79999999999995</v>
      </c>
      <c r="F12" s="1">
        <v>6.328E-7</v>
      </c>
      <c r="G12">
        <v>80</v>
      </c>
      <c r="H12">
        <v>0.08</v>
      </c>
      <c r="I12">
        <v>101.325</v>
      </c>
      <c r="J12">
        <f t="shared" si="0"/>
        <v>1.0002558127659575</v>
      </c>
      <c r="Q12">
        <v>7.0000000000000007E-2</v>
      </c>
      <c r="R12">
        <v>0.1</v>
      </c>
      <c r="S12">
        <f t="shared" si="1"/>
        <v>9.1297915314075499E-3</v>
      </c>
    </row>
    <row r="13" spans="1:19">
      <c r="A13">
        <v>12</v>
      </c>
      <c r="B13">
        <v>74</v>
      </c>
      <c r="C13">
        <f>B13*B26</f>
        <v>9.8658552631578953</v>
      </c>
      <c r="D13">
        <v>6</v>
      </c>
      <c r="E13">
        <v>632.79999999999995</v>
      </c>
      <c r="F13" s="1">
        <v>6.328E-7</v>
      </c>
      <c r="G13">
        <v>80</v>
      </c>
      <c r="H13">
        <v>0.08</v>
      </c>
      <c r="I13">
        <v>101.325</v>
      </c>
      <c r="J13">
        <f t="shared" si="0"/>
        <v>1.0002437135135136</v>
      </c>
      <c r="Q13">
        <v>7.0000000000000007E-2</v>
      </c>
      <c r="R13">
        <v>0.1</v>
      </c>
      <c r="S13">
        <f t="shared" si="1"/>
        <v>1.8118479060836714E-2</v>
      </c>
    </row>
    <row r="14" spans="1:19">
      <c r="A14">
        <v>13</v>
      </c>
      <c r="B14">
        <v>34</v>
      </c>
      <c r="C14">
        <f>B14*B26</f>
        <v>4.5329605263157893</v>
      </c>
      <c r="D14">
        <v>3</v>
      </c>
      <c r="E14">
        <v>632.79999999999995</v>
      </c>
      <c r="F14" s="1">
        <v>6.328E-7</v>
      </c>
      <c r="G14">
        <v>80</v>
      </c>
      <c r="H14">
        <v>0.08</v>
      </c>
      <c r="I14">
        <v>101.325</v>
      </c>
      <c r="J14">
        <f t="shared" si="0"/>
        <v>1.0002652176470588</v>
      </c>
      <c r="Q14">
        <v>7.0000000000000007E-2</v>
      </c>
      <c r="R14">
        <v>0.1</v>
      </c>
      <c r="S14">
        <f t="shared" si="1"/>
        <v>3.6746376993213814E-2</v>
      </c>
    </row>
    <row r="15" spans="1:19">
      <c r="A15">
        <v>14</v>
      </c>
      <c r="B15">
        <v>233</v>
      </c>
      <c r="C15">
        <f>B15*B26</f>
        <v>31.064111842105262</v>
      </c>
      <c r="D15">
        <v>20</v>
      </c>
      <c r="E15">
        <v>632.79999999999995</v>
      </c>
      <c r="F15" s="1">
        <v>6.328E-7</v>
      </c>
      <c r="G15">
        <v>80</v>
      </c>
      <c r="H15">
        <v>0.08</v>
      </c>
      <c r="I15">
        <v>101.325</v>
      </c>
      <c r="J15">
        <f t="shared" si="0"/>
        <v>1.000258008583691</v>
      </c>
      <c r="Q15">
        <v>7.0000000000000007E-2</v>
      </c>
      <c r="R15">
        <v>0.1</v>
      </c>
      <c r="S15">
        <f t="shared" si="1"/>
        <v>5.4857408938098319E-3</v>
      </c>
    </row>
    <row r="16" spans="1:19">
      <c r="A16">
        <v>15</v>
      </c>
      <c r="B16">
        <v>226</v>
      </c>
      <c r="C16">
        <f>B16*B26</f>
        <v>30.130855263157894</v>
      </c>
      <c r="D16">
        <v>19</v>
      </c>
      <c r="E16">
        <v>632.79999999999995</v>
      </c>
      <c r="F16" s="1">
        <v>6.328E-7</v>
      </c>
      <c r="G16">
        <v>80</v>
      </c>
      <c r="H16">
        <v>0.08</v>
      </c>
      <c r="I16">
        <v>101.325</v>
      </c>
      <c r="J16">
        <f t="shared" si="0"/>
        <v>1.0002527000000001</v>
      </c>
      <c r="Q16">
        <v>7.0000000000000007E-2</v>
      </c>
      <c r="R16">
        <v>0.1</v>
      </c>
      <c r="S16">
        <f t="shared" si="1"/>
        <v>5.7545476536443657E-3</v>
      </c>
    </row>
    <row r="17" spans="1:19">
      <c r="A17">
        <v>16</v>
      </c>
      <c r="B17">
        <v>240</v>
      </c>
      <c r="C17">
        <f>B17*B26</f>
        <v>31.997368421052631</v>
      </c>
      <c r="D17">
        <v>20</v>
      </c>
      <c r="E17">
        <v>632.79999999999995</v>
      </c>
      <c r="F17" s="1">
        <v>6.328E-7</v>
      </c>
      <c r="G17">
        <v>80</v>
      </c>
      <c r="H17">
        <v>0.08</v>
      </c>
      <c r="I17">
        <v>101.325</v>
      </c>
      <c r="J17">
        <f t="shared" si="0"/>
        <v>1.0002504833333334</v>
      </c>
      <c r="Q17">
        <v>7.0000000000000007E-2</v>
      </c>
      <c r="R17">
        <v>0.1</v>
      </c>
      <c r="S17">
        <f t="shared" si="1"/>
        <v>5.4590170372483876E-3</v>
      </c>
    </row>
    <row r="18" spans="1:19">
      <c r="A18">
        <v>17</v>
      </c>
      <c r="B18">
        <v>116</v>
      </c>
      <c r="C18">
        <f>B18*B26</f>
        <v>15.465394736842105</v>
      </c>
      <c r="D18">
        <v>10</v>
      </c>
      <c r="E18">
        <v>632.79999999999995</v>
      </c>
      <c r="F18" s="1">
        <v>6.328E-7</v>
      </c>
      <c r="G18">
        <v>80</v>
      </c>
      <c r="H18">
        <v>0.08</v>
      </c>
      <c r="I18">
        <v>101.325</v>
      </c>
      <c r="J18">
        <f t="shared" si="0"/>
        <v>1.0002591206896552</v>
      </c>
      <c r="Q18">
        <v>7.0000000000000007E-2</v>
      </c>
      <c r="R18">
        <v>0.1</v>
      </c>
      <c r="S18">
        <f t="shared" si="1"/>
        <v>1.0979492073926539E-2</v>
      </c>
    </row>
    <row r="19" spans="1:19">
      <c r="A19">
        <v>18</v>
      </c>
      <c r="B19">
        <v>82</v>
      </c>
      <c r="C19">
        <f>B19*B26</f>
        <v>10.932434210526315</v>
      </c>
      <c r="D19">
        <v>7</v>
      </c>
      <c r="E19">
        <v>632.79999999999995</v>
      </c>
      <c r="F19" s="1">
        <v>6.328E-7</v>
      </c>
      <c r="G19">
        <v>80</v>
      </c>
      <c r="H19">
        <v>0.08</v>
      </c>
      <c r="I19">
        <v>101.325</v>
      </c>
      <c r="J19">
        <f t="shared" si="0"/>
        <v>1.0002565926829268</v>
      </c>
      <c r="Q19">
        <v>7.0000000000000007E-2</v>
      </c>
      <c r="R19">
        <v>0.1</v>
      </c>
      <c r="S19">
        <f t="shared" si="1"/>
        <v>1.5659035357402266E-2</v>
      </c>
    </row>
    <row r="20" spans="1:19">
      <c r="A20">
        <v>19</v>
      </c>
      <c r="B20">
        <v>52</v>
      </c>
      <c r="C20">
        <f>B26*B20</f>
        <v>6.9327631578947368</v>
      </c>
      <c r="D20">
        <v>4</v>
      </c>
      <c r="E20">
        <v>632.79999999999995</v>
      </c>
      <c r="F20" s="1">
        <v>6.328E-7</v>
      </c>
      <c r="G20">
        <v>80</v>
      </c>
      <c r="H20">
        <v>0.08</v>
      </c>
      <c r="I20">
        <v>101.325</v>
      </c>
      <c r="J20">
        <f t="shared" si="0"/>
        <v>1.0002312153846153</v>
      </c>
      <c r="Q20">
        <v>7.0000000000000007E-2</v>
      </c>
      <c r="R20">
        <v>0.1</v>
      </c>
      <c r="S20">
        <f t="shared" si="1"/>
        <v>2.6968227458028963E-2</v>
      </c>
    </row>
    <row r="21" spans="1:19">
      <c r="A21">
        <v>20</v>
      </c>
      <c r="B21">
        <v>300</v>
      </c>
      <c r="C21">
        <f>B21*B26</f>
        <v>39.996710526315788</v>
      </c>
      <c r="D21">
        <v>26</v>
      </c>
      <c r="E21">
        <v>632.79999999999995</v>
      </c>
      <c r="F21" s="1">
        <v>6.328E-7</v>
      </c>
      <c r="G21">
        <v>80</v>
      </c>
      <c r="H21">
        <v>0.08</v>
      </c>
      <c r="I21">
        <v>101.325</v>
      </c>
      <c r="J21">
        <f t="shared" si="0"/>
        <v>1.0002605026666667</v>
      </c>
      <c r="Q21">
        <v>7.0000000000000007E-2</v>
      </c>
      <c r="R21">
        <v>0.1</v>
      </c>
      <c r="S21">
        <f t="shared" si="1"/>
        <v>4.2267253759378952E-3</v>
      </c>
    </row>
    <row r="24" spans="1:19">
      <c r="B24" t="s">
        <v>10</v>
      </c>
    </row>
    <row r="25" spans="1:19">
      <c r="B25" t="s">
        <v>11</v>
      </c>
    </row>
    <row r="26" spans="1:19">
      <c r="B26">
        <f>101.325/760</f>
        <v>0.13332236842105263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2017-09-19T21:04:16Z</dcterms:created>
  <dcterms:modified xsi:type="dcterms:W3CDTF">2017-09-27T17:16:36Z</dcterms:modified>
</cp:coreProperties>
</file>