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m.deoliveiradejes\Dropbox\"/>
    </mc:Choice>
  </mc:AlternateContent>
  <xr:revisionPtr revIDLastSave="0" documentId="13_ncr:1_{A2CA08B2-B48E-49B7-862D-6FD606311FE3}" xr6:coauthVersionLast="47" xr6:coauthVersionMax="47" xr10:uidLastSave="{00000000-0000-0000-0000-000000000000}"/>
  <bookViews>
    <workbookView xWindow="23880" yWindow="-120" windowWidth="29040" windowHeight="15840" activeTab="1" xr2:uid="{65DA9723-4660-4CA3-BFAE-5B7106A2C62D}"/>
  </bookViews>
  <sheets>
    <sheet name="Informe de sensibilidad 3" sheetId="6" r:id="rId1"/>
    <sheet name="hora 15 - con limites de produc" sheetId="5" r:id="rId2"/>
    <sheet name="Informe de sensibilidad 2" sheetId="4" r:id="rId3"/>
    <sheet name="hora 15 - con rampas limites" sheetId="2" r:id="rId4"/>
    <sheet name="Informe de sensibilidad 1" sheetId="3" r:id="rId5"/>
    <sheet name="hora 15 - sin limites" sheetId="1" r:id="rId6"/>
  </sheets>
  <definedNames>
    <definedName name="solver_adj" localSheetId="1" hidden="1">'hora 15 - con limites de produc'!$B$25:$D$27,'hora 15 - con limites de produc'!$B$31:$E$32,'hora 15 - con limites de produc'!$G$48:$G$50</definedName>
    <definedName name="solver_adj" localSheetId="3" hidden="1">'hora 15 - con rampas limites'!$B$25:$D$27,'hora 15 - con rampas limites'!$B$31:$E$32</definedName>
    <definedName name="solver_adj" localSheetId="5" hidden="1">'hora 15 - sin limites'!$B$25:$D$27,'hora 15 - sin limites'!$B$31:$E$32</definedName>
    <definedName name="solver_cvg" localSheetId="1" hidden="1">0.0001</definedName>
    <definedName name="solver_cvg" localSheetId="3" hidden="1">0.0001</definedName>
    <definedName name="solver_cvg" localSheetId="5" hidden="1">0.0001</definedName>
    <definedName name="solver_drv" localSheetId="1" hidden="1">1</definedName>
    <definedName name="solver_drv" localSheetId="3" hidden="1">1</definedName>
    <definedName name="solver_drv" localSheetId="5" hidden="1">1</definedName>
    <definedName name="solver_eng" localSheetId="1" hidden="1">1</definedName>
    <definedName name="solver_eng" localSheetId="3" hidden="1">1</definedName>
    <definedName name="solver_eng" localSheetId="5" hidden="1">1</definedName>
    <definedName name="solver_est" localSheetId="1" hidden="1">1</definedName>
    <definedName name="solver_est" localSheetId="3" hidden="1">1</definedName>
    <definedName name="solver_est" localSheetId="5" hidden="1">1</definedName>
    <definedName name="solver_itr" localSheetId="1" hidden="1">2147483647</definedName>
    <definedName name="solver_itr" localSheetId="3" hidden="1">2147483647</definedName>
    <definedName name="solver_itr" localSheetId="5" hidden="1">2147483647</definedName>
    <definedName name="solver_lhs1" localSheetId="1" hidden="1">'hora 15 - con limites de produc'!$B$25:$D$27</definedName>
    <definedName name="solver_lhs1" localSheetId="3" hidden="1">'hora 15 - con rampas limites'!$B$25:$D$27</definedName>
    <definedName name="solver_lhs1" localSheetId="5" hidden="1">'hora 15 - sin limites'!$B$25:$D$27</definedName>
    <definedName name="solver_lhs2" localSheetId="1" hidden="1">'hora 15 - con limites de produc'!$B$31:$E$32</definedName>
    <definedName name="solver_lhs2" localSheetId="3" hidden="1">'hora 15 - con rampas limites'!$B$31:$E$32</definedName>
    <definedName name="solver_lhs2" localSheetId="5" hidden="1">'hora 15 - sin limites'!$B$31:$E$32</definedName>
    <definedName name="solver_lhs3" localSheetId="1" hidden="1">'hora 15 - con limites de produc'!$B$41</definedName>
    <definedName name="solver_lhs3" localSheetId="3" hidden="1">'hora 15 - con rampas limites'!$B$41</definedName>
    <definedName name="solver_lhs3" localSheetId="5" hidden="1">'hora 15 - sin limites'!$B$41</definedName>
    <definedName name="solver_lhs4" localSheetId="1" hidden="1">'hora 15 - con limites de produc'!$B$48:$B$50</definedName>
    <definedName name="solver_lhs4" localSheetId="3" hidden="1">'hora 15 - con rampas limites'!$B$46:$B$48</definedName>
    <definedName name="solver_lhs5" localSheetId="1" hidden="1">'hora 15 - con limites de produc'!$D$48:$D$50</definedName>
    <definedName name="solver_lhs5" localSheetId="3" hidden="1">'hora 15 - con rampas limites'!$H$46:$H$48</definedName>
    <definedName name="solver_lhs6" localSheetId="1" hidden="1">'hora 15 - con limites de produc'!$G$48:$G$50</definedName>
    <definedName name="solver_mip" localSheetId="1" hidden="1">2147483647</definedName>
    <definedName name="solver_mip" localSheetId="3" hidden="1">2147483647</definedName>
    <definedName name="solver_mip" localSheetId="5" hidden="1">2147483647</definedName>
    <definedName name="solver_mni" localSheetId="1" hidden="1">30</definedName>
    <definedName name="solver_mni" localSheetId="3" hidden="1">30</definedName>
    <definedName name="solver_mni" localSheetId="5" hidden="1">30</definedName>
    <definedName name="solver_mrt" localSheetId="1" hidden="1">0.075</definedName>
    <definedName name="solver_mrt" localSheetId="3" hidden="1">0.075</definedName>
    <definedName name="solver_mrt" localSheetId="5" hidden="1">0.075</definedName>
    <definedName name="solver_msl" localSheetId="1" hidden="1">2</definedName>
    <definedName name="solver_msl" localSheetId="3" hidden="1">2</definedName>
    <definedName name="solver_msl" localSheetId="5" hidden="1">2</definedName>
    <definedName name="solver_neg" localSheetId="1" hidden="1">1</definedName>
    <definedName name="solver_neg" localSheetId="3" hidden="1">1</definedName>
    <definedName name="solver_neg" localSheetId="5" hidden="1">1</definedName>
    <definedName name="solver_nod" localSheetId="1" hidden="1">2147483647</definedName>
    <definedName name="solver_nod" localSheetId="3" hidden="1">2147483647</definedName>
    <definedName name="solver_nod" localSheetId="5" hidden="1">2147483647</definedName>
    <definedName name="solver_num" localSheetId="1" hidden="1">6</definedName>
    <definedName name="solver_num" localSheetId="3" hidden="1">5</definedName>
    <definedName name="solver_num" localSheetId="5" hidden="1">3</definedName>
    <definedName name="solver_nwt" localSheetId="1" hidden="1">1</definedName>
    <definedName name="solver_nwt" localSheetId="3" hidden="1">1</definedName>
    <definedName name="solver_nwt" localSheetId="5" hidden="1">1</definedName>
    <definedName name="solver_opt" localSheetId="1" hidden="1">'hora 15 - con limites de produc'!$B$37</definedName>
    <definedName name="solver_opt" localSheetId="3" hidden="1">'hora 15 - con rampas limites'!$B$37</definedName>
    <definedName name="solver_opt" localSheetId="5" hidden="1">'hora 15 - sin limites'!$B$37</definedName>
    <definedName name="solver_pre" localSheetId="1" hidden="1">0.000001</definedName>
    <definedName name="solver_pre" localSheetId="3" hidden="1">0.000001</definedName>
    <definedName name="solver_pre" localSheetId="5" hidden="1">0.000001</definedName>
    <definedName name="solver_rbv" localSheetId="1" hidden="1">1</definedName>
    <definedName name="solver_rbv" localSheetId="3" hidden="1">1</definedName>
    <definedName name="solver_rbv" localSheetId="5" hidden="1">1</definedName>
    <definedName name="solver_rel1" localSheetId="1" hidden="1">1</definedName>
    <definedName name="solver_rel1" localSheetId="3" hidden="1">1</definedName>
    <definedName name="solver_rel1" localSheetId="5" hidden="1">1</definedName>
    <definedName name="solver_rel2" localSheetId="1" hidden="1">1</definedName>
    <definedName name="solver_rel2" localSheetId="3" hidden="1">1</definedName>
    <definedName name="solver_rel2" localSheetId="5" hidden="1">1</definedName>
    <definedName name="solver_rel3" localSheetId="1" hidden="1">2</definedName>
    <definedName name="solver_rel3" localSheetId="3" hidden="1">2</definedName>
    <definedName name="solver_rel3" localSheetId="5" hidden="1">2</definedName>
    <definedName name="solver_rel4" localSheetId="1" hidden="1">1</definedName>
    <definedName name="solver_rel4" localSheetId="3" hidden="1">1</definedName>
    <definedName name="solver_rel5" localSheetId="1" hidden="1">1</definedName>
    <definedName name="solver_rel5" localSheetId="3" hidden="1">1</definedName>
    <definedName name="solver_rel6" localSheetId="1" hidden="1">5</definedName>
    <definedName name="solver_rhs1" localSheetId="1" hidden="1">'hora 15 - con limites de produc'!$G$25:$I$27</definedName>
    <definedName name="solver_rhs1" localSheetId="3" hidden="1">'hora 15 - con rampas limites'!$G$25:$I$27</definedName>
    <definedName name="solver_rhs1" localSheetId="5" hidden="1">'hora 15 - sin limites'!$G$25:$I$27</definedName>
    <definedName name="solver_rhs2" localSheetId="1" hidden="1">'hora 15 - con limites de produc'!$G$31:$J$32</definedName>
    <definedName name="solver_rhs2" localSheetId="3" hidden="1">'hora 15 - con rampas limites'!$G$31:$J$32</definedName>
    <definedName name="solver_rhs2" localSheetId="5" hidden="1">'hora 15 - sin limites'!$G$31:$J$32</definedName>
    <definedName name="solver_rhs3" localSheetId="1" hidden="1">'hora 15 - con limites de produc'!$D$41</definedName>
    <definedName name="solver_rhs3" localSheetId="3" hidden="1">'hora 15 - con rampas limites'!$D$41</definedName>
    <definedName name="solver_rhs3" localSheetId="5" hidden="1">'hora 15 - sin limites'!$D$41</definedName>
    <definedName name="solver_rhs4" localSheetId="1" hidden="1">'hora 15 - con limites de produc'!$D$48:$D$50</definedName>
    <definedName name="solver_rhs4" localSheetId="3" hidden="1">'hora 15 - con rampas limites'!$H$46:$H$48</definedName>
    <definedName name="solver_rhs5" localSheetId="1" hidden="1">'hora 15 - con limites de produc'!$F$48:$F$50</definedName>
    <definedName name="solver_rhs5" localSheetId="3" hidden="1">'hora 15 - con rampas limites'!$J$46:$J$48</definedName>
    <definedName name="solver_rhs6" localSheetId="1" hidden="1">"binario"</definedName>
    <definedName name="solver_rlx" localSheetId="1" hidden="1">2</definedName>
    <definedName name="solver_rlx" localSheetId="3" hidden="1">2</definedName>
    <definedName name="solver_rlx" localSheetId="5" hidden="1">2</definedName>
    <definedName name="solver_rsd" localSheetId="1" hidden="1">0</definedName>
    <definedName name="solver_rsd" localSheetId="3" hidden="1">0</definedName>
    <definedName name="solver_rsd" localSheetId="5" hidden="1">0</definedName>
    <definedName name="solver_scl" localSheetId="1" hidden="1">1</definedName>
    <definedName name="solver_scl" localSheetId="3" hidden="1">1</definedName>
    <definedName name="solver_scl" localSheetId="5" hidden="1">1</definedName>
    <definedName name="solver_sho" localSheetId="1" hidden="1">2</definedName>
    <definedName name="solver_sho" localSheetId="3" hidden="1">2</definedName>
    <definedName name="solver_sho" localSheetId="5" hidden="1">2</definedName>
    <definedName name="solver_ssz" localSheetId="1" hidden="1">100</definedName>
    <definedName name="solver_ssz" localSheetId="3" hidden="1">100</definedName>
    <definedName name="solver_ssz" localSheetId="5" hidden="1">100</definedName>
    <definedName name="solver_tim" localSheetId="1" hidden="1">2147483647</definedName>
    <definedName name="solver_tim" localSheetId="3" hidden="1">2147483647</definedName>
    <definedName name="solver_tim" localSheetId="5" hidden="1">2147483647</definedName>
    <definedName name="solver_tol" localSheetId="1" hidden="1">0.01</definedName>
    <definedName name="solver_tol" localSheetId="3" hidden="1">0.01</definedName>
    <definedName name="solver_tol" localSheetId="5" hidden="1">0.01</definedName>
    <definedName name="solver_typ" localSheetId="1" hidden="1">1</definedName>
    <definedName name="solver_typ" localSheetId="3" hidden="1">1</definedName>
    <definedName name="solver_typ" localSheetId="5" hidden="1">1</definedName>
    <definedName name="solver_val" localSheetId="1" hidden="1">0</definedName>
    <definedName name="solver_val" localSheetId="3" hidden="1">0</definedName>
    <definedName name="solver_val" localSheetId="5" hidden="1">0</definedName>
    <definedName name="solver_ver" localSheetId="1" hidden="1">3</definedName>
    <definedName name="solver_ver" localSheetId="3" hidden="1">3</definedName>
    <definedName name="solver_ver" localSheetId="5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0" i="5" l="1"/>
  <c r="F49" i="5"/>
  <c r="F48" i="5"/>
  <c r="B50" i="5"/>
  <c r="B49" i="5"/>
  <c r="B48" i="5"/>
  <c r="D49" i="5"/>
  <c r="D50" i="5"/>
  <c r="D48" i="5"/>
  <c r="D41" i="5"/>
  <c r="B41" i="5"/>
  <c r="B36" i="5"/>
  <c r="B35" i="5"/>
  <c r="J32" i="5"/>
  <c r="I32" i="5"/>
  <c r="H32" i="5"/>
  <c r="G32" i="5"/>
  <c r="F32" i="5"/>
  <c r="J31" i="5"/>
  <c r="I31" i="5"/>
  <c r="H31" i="5"/>
  <c r="G31" i="5"/>
  <c r="F31" i="5"/>
  <c r="I27" i="5"/>
  <c r="H27" i="5"/>
  <c r="G27" i="5"/>
  <c r="E27" i="5"/>
  <c r="I26" i="5"/>
  <c r="H26" i="5"/>
  <c r="G26" i="5"/>
  <c r="E26" i="5"/>
  <c r="I25" i="5"/>
  <c r="H25" i="5"/>
  <c r="G25" i="5"/>
  <c r="E25" i="5"/>
  <c r="J47" i="2"/>
  <c r="J48" i="2"/>
  <c r="J46" i="2"/>
  <c r="F47" i="2"/>
  <c r="H47" i="2" s="1"/>
  <c r="F48" i="2"/>
  <c r="H48" i="2" s="1"/>
  <c r="F46" i="2"/>
  <c r="H46" i="2" s="1"/>
  <c r="D47" i="2"/>
  <c r="D48" i="2"/>
  <c r="D46" i="2"/>
  <c r="B47" i="2"/>
  <c r="B48" i="2"/>
  <c r="B46" i="2"/>
  <c r="D41" i="2"/>
  <c r="B41" i="2"/>
  <c r="B36" i="2"/>
  <c r="B35" i="2"/>
  <c r="J32" i="2"/>
  <c r="I32" i="2"/>
  <c r="H32" i="2"/>
  <c r="G32" i="2"/>
  <c r="F32" i="2"/>
  <c r="J31" i="2"/>
  <c r="I31" i="2"/>
  <c r="H31" i="2"/>
  <c r="G31" i="2"/>
  <c r="F31" i="2"/>
  <c r="I27" i="2"/>
  <c r="H27" i="2"/>
  <c r="G27" i="2"/>
  <c r="E27" i="2"/>
  <c r="I26" i="2"/>
  <c r="H26" i="2"/>
  <c r="G26" i="2"/>
  <c r="E26" i="2"/>
  <c r="I25" i="2"/>
  <c r="H25" i="2"/>
  <c r="G25" i="2"/>
  <c r="E25" i="2"/>
  <c r="K36" i="1"/>
  <c r="D41" i="1"/>
  <c r="B41" i="1"/>
  <c r="B36" i="1"/>
  <c r="B35" i="1"/>
  <c r="J32" i="1"/>
  <c r="J31" i="1"/>
  <c r="I32" i="1"/>
  <c r="I31" i="1"/>
  <c r="H32" i="1"/>
  <c r="H31" i="1"/>
  <c r="G32" i="1"/>
  <c r="G31" i="1"/>
  <c r="F32" i="1"/>
  <c r="F31" i="1"/>
  <c r="I27" i="1"/>
  <c r="I26" i="1"/>
  <c r="I25" i="1"/>
  <c r="H27" i="1"/>
  <c r="H26" i="1"/>
  <c r="H25" i="1"/>
  <c r="G27" i="1"/>
  <c r="G26" i="1"/>
  <c r="G25" i="1"/>
  <c r="E26" i="1"/>
  <c r="E27" i="1"/>
  <c r="E25" i="1"/>
  <c r="F33" i="5" l="1"/>
  <c r="E28" i="5"/>
  <c r="B37" i="5"/>
  <c r="F33" i="2"/>
  <c r="B37" i="2"/>
  <c r="E28" i="2"/>
  <c r="B37" i="1"/>
  <c r="F33" i="1"/>
  <c r="E28" i="1"/>
  <c r="B38" i="2" l="1"/>
  <c r="C38" i="2" s="1"/>
</calcChain>
</file>

<file path=xl/sharedStrings.xml><?xml version="1.0" encoding="utf-8"?>
<sst xmlns="http://schemas.openxmlformats.org/spreadsheetml/2006/main" count="394" uniqueCount="124">
  <si>
    <t>Datos Unidades</t>
  </si>
  <si>
    <t>Unidad 1</t>
  </si>
  <si>
    <t>Unidad 2</t>
  </si>
  <si>
    <t>Unidad 3</t>
  </si>
  <si>
    <t>Capacidad (MW)</t>
  </si>
  <si>
    <t>Minima Potencia de salida (MW)}</t>
  </si>
  <si>
    <t>Limites de rampa (MW/h)</t>
  </si>
  <si>
    <t>Potencia de Salida Inicial (MW)</t>
  </si>
  <si>
    <t>Demanda 1</t>
  </si>
  <si>
    <t>Demanda 2</t>
  </si>
  <si>
    <t>Ofertas de Generación</t>
  </si>
  <si>
    <t>Bloque</t>
  </si>
  <si>
    <t>Potencia (MW)</t>
  </si>
  <si>
    <t>Precio ($/MWh)</t>
  </si>
  <si>
    <t>Estado</t>
  </si>
  <si>
    <t>on</t>
  </si>
  <si>
    <t>Obtener el despacho y el precio de bolsa para la hora 15 (sin rampas y sin restriccion de capacidad de generacion)</t>
  </si>
  <si>
    <t>unidad 1</t>
  </si>
  <si>
    <t>bloque</t>
  </si>
  <si>
    <t>unidad 2</t>
  </si>
  <si>
    <t>unidad 3</t>
  </si>
  <si>
    <t>Total</t>
  </si>
  <si>
    <t>Ofertas de Generación Aceptadas (PGib)</t>
  </si>
  <si>
    <t>PGib max</t>
  </si>
  <si>
    <t>Posturas de demanda Aceptadas (PDjk)</t>
  </si>
  <si>
    <t>-&gt; Utilidad de la demanda</t>
  </si>
  <si>
    <t>Suma  Lambda_D * P_D</t>
  </si>
  <si>
    <t>Objetivo: Maximizar el Beneficio Social</t>
  </si>
  <si>
    <t>Suma  Lambda_G * P_G</t>
  </si>
  <si>
    <t>-&gt; Ingreso de la generación</t>
  </si>
  <si>
    <t>Beneficio Social</t>
  </si>
  <si>
    <t>Posturas de la Gemanda</t>
  </si>
  <si>
    <t>Restricciones de demanda</t>
  </si>
  <si>
    <t>Restrcciones de generacion</t>
  </si>
  <si>
    <t>Equilibrio de oferta y demanda</t>
  </si>
  <si>
    <t>=</t>
  </si>
  <si>
    <t>todo</t>
  </si>
  <si>
    <t xml:space="preserve">lo </t>
  </si>
  <si>
    <t>generado</t>
  </si>
  <si>
    <t xml:space="preserve">todo </t>
  </si>
  <si>
    <t>lo demandado</t>
  </si>
  <si>
    <t>$/h</t>
  </si>
  <si>
    <t>La unidad marginal (la ulima en orden de mérito en ser despachada), las mas cara! Es LA UNIDAD 2</t>
  </si>
  <si>
    <t xml:space="preserve">El precio de bolsa a la hora 15 es </t>
  </si>
  <si>
    <t>$/MWh</t>
  </si>
  <si>
    <t>&lt;=</t>
  </si>
  <si>
    <t>-</t>
  </si>
  <si>
    <t>La unidad marginal (la ulima en orden de mérito en ser despachada), las mas cara!  Es la unidad 2 en el bloque 3</t>
  </si>
  <si>
    <t>incluyendo rampas</t>
  </si>
  <si>
    <t>deterioro del SW</t>
  </si>
  <si>
    <t>Microsoft Excel 16.0 Informe de sensibilidad</t>
  </si>
  <si>
    <t>Hoja de cálculo: [Ejemplo_Bolsa.xlsx]hora 15 - sin limites</t>
  </si>
  <si>
    <t>Informe creado: 12/5/2024 4:17:32 PM</t>
  </si>
  <si>
    <t>Celdas de variables</t>
  </si>
  <si>
    <t>Celda</t>
  </si>
  <si>
    <t>Nombre</t>
  </si>
  <si>
    <t>Final</t>
  </si>
  <si>
    <t>Valor</t>
  </si>
  <si>
    <t>Reducido</t>
  </si>
  <si>
    <t>Degradado</t>
  </si>
  <si>
    <t>Restricciones</t>
  </si>
  <si>
    <t>Lagrange</t>
  </si>
  <si>
    <t>Multiplicador</t>
  </si>
  <si>
    <t>$B$25</t>
  </si>
  <si>
    <t>unidad 1 Demanda 1</t>
  </si>
  <si>
    <t>$C$25</t>
  </si>
  <si>
    <t>unidad 1 on</t>
  </si>
  <si>
    <t>$D$25</t>
  </si>
  <si>
    <t>$B$26</t>
  </si>
  <si>
    <t>unidad 2 Demanda 1</t>
  </si>
  <si>
    <t>$C$26</t>
  </si>
  <si>
    <t>unidad 2 on</t>
  </si>
  <si>
    <t>$D$26</t>
  </si>
  <si>
    <t>$B$27</t>
  </si>
  <si>
    <t>unidad 3 Demanda 1</t>
  </si>
  <si>
    <t>$C$27</t>
  </si>
  <si>
    <t>unidad 3 on</t>
  </si>
  <si>
    <t>$D$27</t>
  </si>
  <si>
    <t>$B$31</t>
  </si>
  <si>
    <t>Demanda 1 Demanda 1</t>
  </si>
  <si>
    <t>$C$31</t>
  </si>
  <si>
    <t>Demanda 1 on</t>
  </si>
  <si>
    <t>$D$31</t>
  </si>
  <si>
    <t>$E$31</t>
  </si>
  <si>
    <t>Demanda 1 Total</t>
  </si>
  <si>
    <t>$B$32</t>
  </si>
  <si>
    <t>Demanda 2 Demanda 1</t>
  </si>
  <si>
    <t>$C$32</t>
  </si>
  <si>
    <t>Demanda 2 on</t>
  </si>
  <si>
    <t>$D$32</t>
  </si>
  <si>
    <t>$E$32</t>
  </si>
  <si>
    <t>Demanda 2 Total</t>
  </si>
  <si>
    <t>$B$41</t>
  </si>
  <si>
    <t>Equilibrio de oferta y demanda Demanda 1</t>
  </si>
  <si>
    <t>Hoja de cálculo: [Ejemplo_Bolsa.xlsx]hora 15 - con rampas limites</t>
  </si>
  <si>
    <t>Informe creado: 12/5/2024 4:18:00 PM</t>
  </si>
  <si>
    <t>$B$46</t>
  </si>
  <si>
    <t>Unidad 1 generado</t>
  </si>
  <si>
    <t>$B$47</t>
  </si>
  <si>
    <t>Unidad 2 generado</t>
  </si>
  <si>
    <t>$B$48</t>
  </si>
  <si>
    <t>Unidad 3 generado</t>
  </si>
  <si>
    <t>$H$46</t>
  </si>
  <si>
    <t xml:space="preserve">= El precio de bolsa a la hora 15 es </t>
  </si>
  <si>
    <t>$H$47</t>
  </si>
  <si>
    <t>$H$48</t>
  </si>
  <si>
    <t>Pgmin</t>
  </si>
  <si>
    <t>Ui</t>
  </si>
  <si>
    <t>La unidad marginal (la ulima en orden de mérito en ser despachada), las mas cara!  Unidad 1 bloque 3</t>
  </si>
  <si>
    <t>Hoja de cálculo: [Ejemplo_Bolsa.xlsx]hora 15 - con limites de produc</t>
  </si>
  <si>
    <t>Informe creado: 12/5/2024 4:31:41 PM</t>
  </si>
  <si>
    <t>$G$48</t>
  </si>
  <si>
    <t>&lt;= Ui</t>
  </si>
  <si>
    <t>$G$49</t>
  </si>
  <si>
    <t>$G$50</t>
  </si>
  <si>
    <t>unidad 1 Pgmin</t>
  </si>
  <si>
    <t>$B$49</t>
  </si>
  <si>
    <t>unidad 2 Pgmin</t>
  </si>
  <si>
    <t>$B$50</t>
  </si>
  <si>
    <t>unidad 3 Pgmin</t>
  </si>
  <si>
    <t>$D$48</t>
  </si>
  <si>
    <t>&lt;= lo demandado</t>
  </si>
  <si>
    <t>$D$49</t>
  </si>
  <si>
    <t>$D$50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</si>
</sst>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2"/>
      <name val="Calibri"/>
      <family val="2"/>
      <scheme val="minor"/>
    </font>
    <font>
      <b/>
      <sz val="11"/>
      <color indexed="1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thin">
        <color indexed="23"/>
      </top>
      <bottom/>
      <diagonal/>
    </border>
    <border>
      <left/>
      <right/>
      <top style="thin">
        <color indexed="23"/>
      </top>
      <bottom style="medium">
        <color indexed="23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2" xfId="0" applyFill="1" applyBorder="1"/>
    <xf numFmtId="0" fontId="0" fillId="2" borderId="2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0" fillId="0" borderId="0" xfId="0" applyFill="1" applyAlignment="1">
      <alignment horizontal="center"/>
    </xf>
    <xf numFmtId="0" fontId="0" fillId="3" borderId="3" xfId="0" applyFill="1" applyBorder="1" applyAlignment="1">
      <alignment horizontal="center"/>
    </xf>
    <xf numFmtId="0" fontId="0" fillId="0" borderId="0" xfId="0" quotePrefix="1" applyAlignment="1">
      <alignment horizontal="left"/>
    </xf>
    <xf numFmtId="0" fontId="0" fillId="0" borderId="3" xfId="0" applyBorder="1" applyAlignment="1">
      <alignment horizontal="center"/>
    </xf>
    <xf numFmtId="0" fontId="3" fillId="4" borderId="0" xfId="0" applyFont="1" applyFill="1" applyAlignment="1">
      <alignment horizontal="center"/>
    </xf>
    <xf numFmtId="0" fontId="0" fillId="5" borderId="3" xfId="0" applyFill="1" applyBorder="1" applyAlignment="1">
      <alignment horizontal="center"/>
    </xf>
    <xf numFmtId="0" fontId="0" fillId="0" borderId="0" xfId="0" applyAlignment="1">
      <alignment horizontal="left"/>
    </xf>
    <xf numFmtId="0" fontId="0" fillId="5" borderId="2" xfId="0" applyFont="1" applyFill="1" applyBorder="1" applyAlignment="1">
      <alignment horizontal="center"/>
    </xf>
    <xf numFmtId="0" fontId="0" fillId="0" borderId="2" xfId="0" applyFont="1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2" xfId="0" applyFill="1" applyBorder="1" applyAlignment="1">
      <alignment horizontal="center"/>
    </xf>
    <xf numFmtId="0" fontId="2" fillId="0" borderId="0" xfId="0" applyFont="1"/>
    <xf numFmtId="0" fontId="0" fillId="0" borderId="6" xfId="0" applyFill="1" applyBorder="1" applyAlignment="1"/>
    <xf numFmtId="0" fontId="0" fillId="0" borderId="7" xfId="0" applyFill="1" applyBorder="1" applyAlignment="1"/>
    <xf numFmtId="0" fontId="4" fillId="0" borderId="4" xfId="0" applyFont="1" applyFill="1" applyBorder="1" applyAlignment="1">
      <alignment horizontal="center"/>
    </xf>
    <xf numFmtId="0" fontId="4" fillId="0" borderId="5" xfId="0" applyFont="1" applyFill="1" applyBorder="1" applyAlignment="1">
      <alignment horizontal="center"/>
    </xf>
    <xf numFmtId="0" fontId="0" fillId="0" borderId="6" xfId="0" quotePrefix="1" applyFill="1" applyBorder="1" applyAlignment="1"/>
    <xf numFmtId="0" fontId="0" fillId="0" borderId="7" xfId="0" quotePrefix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231321</xdr:colOff>
      <xdr:row>0</xdr:row>
      <xdr:rowOff>0</xdr:rowOff>
    </xdr:from>
    <xdr:to>
      <xdr:col>16</xdr:col>
      <xdr:colOff>230592</xdr:colOff>
      <xdr:row>14</xdr:row>
      <xdr:rowOff>87679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95DEFAC-E649-4E4F-9908-B1930DC6EE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03921" y="0"/>
          <a:ext cx="4571271" cy="2745154"/>
        </a:xfrm>
        <a:prstGeom prst="rect">
          <a:avLst/>
        </a:prstGeom>
      </xdr:spPr>
    </xdr:pic>
    <xdr:clientData/>
  </xdr:twoCellAnchor>
  <xdr:twoCellAnchor editAs="oneCell">
    <xdr:from>
      <xdr:col>10</xdr:col>
      <xdr:colOff>228997</xdr:colOff>
      <xdr:row>14</xdr:row>
      <xdr:rowOff>54429</xdr:rowOff>
    </xdr:from>
    <xdr:to>
      <xdr:col>16</xdr:col>
      <xdr:colOff>228735</xdr:colOff>
      <xdr:row>31</xdr:row>
      <xdr:rowOff>155600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C2AA185-F3D8-439E-B123-17AB831E99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601597" y="2711904"/>
          <a:ext cx="4571738" cy="3339671"/>
        </a:xfrm>
        <a:prstGeom prst="rect">
          <a:avLst/>
        </a:prstGeom>
      </xdr:spPr>
    </xdr:pic>
    <xdr:clientData/>
  </xdr:twoCellAnchor>
  <xdr:twoCellAnchor editAs="oneCell">
    <xdr:from>
      <xdr:col>8</xdr:col>
      <xdr:colOff>587375</xdr:colOff>
      <xdr:row>37</xdr:row>
      <xdr:rowOff>94669</xdr:rowOff>
    </xdr:from>
    <xdr:to>
      <xdr:col>16</xdr:col>
      <xdr:colOff>219491</xdr:colOff>
      <xdr:row>48</xdr:row>
      <xdr:rowOff>94821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C7EBAF43-8A7B-4DBB-9A83-F297EA94ED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437563" y="7135232"/>
          <a:ext cx="5728116" cy="209565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231321</xdr:colOff>
      <xdr:row>0</xdr:row>
      <xdr:rowOff>0</xdr:rowOff>
    </xdr:from>
    <xdr:to>
      <xdr:col>16</xdr:col>
      <xdr:colOff>230592</xdr:colOff>
      <xdr:row>14</xdr:row>
      <xdr:rowOff>87679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E45C206-C75B-4069-9C68-80A1D6B846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03921" y="0"/>
          <a:ext cx="4571271" cy="2745154"/>
        </a:xfrm>
        <a:prstGeom prst="rect">
          <a:avLst/>
        </a:prstGeom>
      </xdr:spPr>
    </xdr:pic>
    <xdr:clientData/>
  </xdr:twoCellAnchor>
  <xdr:twoCellAnchor editAs="oneCell">
    <xdr:from>
      <xdr:col>10</xdr:col>
      <xdr:colOff>228997</xdr:colOff>
      <xdr:row>14</xdr:row>
      <xdr:rowOff>54429</xdr:rowOff>
    </xdr:from>
    <xdr:to>
      <xdr:col>16</xdr:col>
      <xdr:colOff>228735</xdr:colOff>
      <xdr:row>31</xdr:row>
      <xdr:rowOff>155600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E1E5CCA-AD19-4BF6-AA98-92981EAB35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601597" y="2711904"/>
          <a:ext cx="4571738" cy="3339671"/>
        </a:xfrm>
        <a:prstGeom prst="rect">
          <a:avLst/>
        </a:prstGeom>
      </xdr:spPr>
    </xdr:pic>
    <xdr:clientData/>
  </xdr:twoCellAnchor>
  <xdr:twoCellAnchor editAs="oneCell">
    <xdr:from>
      <xdr:col>7</xdr:col>
      <xdr:colOff>660098</xdr:colOff>
      <xdr:row>36</xdr:row>
      <xdr:rowOff>23811</xdr:rowOff>
    </xdr:from>
    <xdr:to>
      <xdr:col>15</xdr:col>
      <xdr:colOff>454311</xdr:colOff>
      <xdr:row>43</xdr:row>
      <xdr:rowOff>152076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1739882A-E8F3-473A-A185-1DE3D1A1E3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748286" y="6873874"/>
          <a:ext cx="5890213" cy="146176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231321</xdr:colOff>
      <xdr:row>0</xdr:row>
      <xdr:rowOff>0</xdr:rowOff>
    </xdr:from>
    <xdr:to>
      <xdr:col>16</xdr:col>
      <xdr:colOff>230592</xdr:colOff>
      <xdr:row>14</xdr:row>
      <xdr:rowOff>87679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F9129EF-34ED-45DE-BE62-9DD5BAC628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05509" y="0"/>
          <a:ext cx="4571271" cy="2746742"/>
        </a:xfrm>
        <a:prstGeom prst="rect">
          <a:avLst/>
        </a:prstGeom>
      </xdr:spPr>
    </xdr:pic>
    <xdr:clientData/>
  </xdr:twoCellAnchor>
  <xdr:twoCellAnchor editAs="oneCell">
    <xdr:from>
      <xdr:col>10</xdr:col>
      <xdr:colOff>228997</xdr:colOff>
      <xdr:row>14</xdr:row>
      <xdr:rowOff>54429</xdr:rowOff>
    </xdr:from>
    <xdr:to>
      <xdr:col>16</xdr:col>
      <xdr:colOff>228735</xdr:colOff>
      <xdr:row>31</xdr:row>
      <xdr:rowOff>155600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AF30774-2347-4E63-85B8-7AC29EA195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603185" y="2713492"/>
          <a:ext cx="4571738" cy="3339671"/>
        </a:xfrm>
        <a:prstGeom prst="rect">
          <a:avLst/>
        </a:prstGeom>
      </xdr:spPr>
    </xdr:pic>
    <xdr:clientData/>
  </xdr:twoCellAnchor>
  <xdr:twoCellAnchor editAs="oneCell">
    <xdr:from>
      <xdr:col>5</xdr:col>
      <xdr:colOff>323746</xdr:colOff>
      <xdr:row>36</xdr:row>
      <xdr:rowOff>172414</xdr:rowOff>
    </xdr:from>
    <xdr:to>
      <xdr:col>11</xdr:col>
      <xdr:colOff>71437</xdr:colOff>
      <xdr:row>53</xdr:row>
      <xdr:rowOff>89616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7C9045EE-7B6D-4126-ADCD-ADB05F09DC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887934" y="7022477"/>
          <a:ext cx="4319691" cy="31557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FB89B-90B2-4599-8A94-BD2270AF6A72}">
  <dimension ref="A1:E39"/>
  <sheetViews>
    <sheetView showGridLines="0" topLeftCell="A27" zoomScale="256" zoomScaleNormal="256" workbookViewId="0">
      <selection activeCell="C39" sqref="C39"/>
    </sheetView>
  </sheetViews>
  <sheetFormatPr baseColWidth="10" defaultRowHeight="15" x14ac:dyDescent="0.25"/>
  <cols>
    <col min="1" max="1" width="2.28515625" customWidth="1"/>
    <col min="2" max="2" width="6.28515625" bestFit="1" customWidth="1"/>
    <col min="3" max="3" width="39.28515625" bestFit="1" customWidth="1"/>
    <col min="4" max="4" width="12" bestFit="1" customWidth="1"/>
    <col min="5" max="5" width="13" bestFit="1" customWidth="1"/>
  </cols>
  <sheetData>
    <row r="1" spans="1:5" x14ac:dyDescent="0.25">
      <c r="A1" s="25" t="s">
        <v>50</v>
      </c>
    </row>
    <row r="2" spans="1:5" x14ac:dyDescent="0.25">
      <c r="A2" s="25" t="s">
        <v>109</v>
      </c>
    </row>
    <row r="3" spans="1:5" x14ac:dyDescent="0.25">
      <c r="A3" s="25" t="s">
        <v>110</v>
      </c>
    </row>
    <row r="6" spans="1:5" ht="15.75" thickBot="1" x14ac:dyDescent="0.3">
      <c r="A6" t="s">
        <v>53</v>
      </c>
    </row>
    <row r="7" spans="1:5" x14ac:dyDescent="0.25">
      <c r="B7" s="28"/>
      <c r="C7" s="28"/>
      <c r="D7" s="28" t="s">
        <v>56</v>
      </c>
      <c r="E7" s="28" t="s">
        <v>58</v>
      </c>
    </row>
    <row r="8" spans="1:5" ht="15.75" thickBot="1" x14ac:dyDescent="0.3">
      <c r="B8" s="29" t="s">
        <v>54</v>
      </c>
      <c r="C8" s="29" t="s">
        <v>55</v>
      </c>
      <c r="D8" s="29" t="s">
        <v>57</v>
      </c>
      <c r="E8" s="29" t="s">
        <v>59</v>
      </c>
    </row>
    <row r="9" spans="1:5" x14ac:dyDescent="0.25">
      <c r="B9" s="26" t="s">
        <v>63</v>
      </c>
      <c r="C9" s="26" t="s">
        <v>64</v>
      </c>
      <c r="D9" s="26">
        <v>5</v>
      </c>
      <c r="E9" s="26">
        <v>5.9999996274365541</v>
      </c>
    </row>
    <row r="10" spans="1:5" x14ac:dyDescent="0.25">
      <c r="B10" s="26" t="s">
        <v>65</v>
      </c>
      <c r="C10" s="26" t="s">
        <v>66</v>
      </c>
      <c r="D10" s="26">
        <v>11.99999973440875</v>
      </c>
      <c r="E10" s="26">
        <v>3.9999997538521739</v>
      </c>
    </row>
    <row r="11" spans="1:5" x14ac:dyDescent="0.25">
      <c r="B11" s="26" t="s">
        <v>67</v>
      </c>
      <c r="C11" s="26" t="s">
        <v>66</v>
      </c>
      <c r="D11" s="26">
        <v>13</v>
      </c>
      <c r="E11" s="26">
        <v>3.4999995327663749</v>
      </c>
    </row>
    <row r="12" spans="1:5" x14ac:dyDescent="0.25">
      <c r="B12" s="26" t="s">
        <v>68</v>
      </c>
      <c r="C12" s="26" t="s">
        <v>69</v>
      </c>
      <c r="D12" s="26">
        <v>0</v>
      </c>
      <c r="E12" s="26">
        <v>1.4999999715860945</v>
      </c>
    </row>
    <row r="13" spans="1:5" x14ac:dyDescent="0.25">
      <c r="B13" s="26" t="s">
        <v>70</v>
      </c>
      <c r="C13" s="26" t="s">
        <v>71</v>
      </c>
      <c r="D13" s="26">
        <v>7.1415350504163217E-10</v>
      </c>
      <c r="E13" s="26">
        <v>0.99999998105739651</v>
      </c>
    </row>
    <row r="14" spans="1:5" x14ac:dyDescent="0.25">
      <c r="B14" s="26" t="s">
        <v>72</v>
      </c>
      <c r="C14" s="26" t="s">
        <v>71</v>
      </c>
      <c r="D14" s="26">
        <v>7.1415350504163217E-10</v>
      </c>
      <c r="E14" s="26">
        <v>0</v>
      </c>
    </row>
    <row r="15" spans="1:5" x14ac:dyDescent="0.25">
      <c r="B15" s="26" t="s">
        <v>73</v>
      </c>
      <c r="C15" s="26" t="s">
        <v>74</v>
      </c>
      <c r="D15" s="26">
        <v>0</v>
      </c>
      <c r="E15" s="26">
        <v>1.9999999621147944</v>
      </c>
    </row>
    <row r="16" spans="1:5" x14ac:dyDescent="0.25">
      <c r="B16" s="26" t="s">
        <v>75</v>
      </c>
      <c r="C16" s="26" t="s">
        <v>76</v>
      </c>
      <c r="D16" s="26">
        <v>0</v>
      </c>
      <c r="E16" s="26">
        <v>0.99999998105739862</v>
      </c>
    </row>
    <row r="17" spans="1:5" x14ac:dyDescent="0.25">
      <c r="B17" s="26" t="s">
        <v>77</v>
      </c>
      <c r="C17" s="26" t="s">
        <v>76</v>
      </c>
      <c r="D17" s="26">
        <v>0</v>
      </c>
      <c r="E17" s="26">
        <v>0</v>
      </c>
    </row>
    <row r="18" spans="1:5" x14ac:dyDescent="0.25">
      <c r="B18" s="26" t="s">
        <v>78</v>
      </c>
      <c r="C18" s="26" t="s">
        <v>79</v>
      </c>
      <c r="D18" s="26">
        <v>8</v>
      </c>
      <c r="E18" s="26">
        <v>13.000000012653967</v>
      </c>
    </row>
    <row r="19" spans="1:5" x14ac:dyDescent="0.25">
      <c r="B19" s="26" t="s">
        <v>80</v>
      </c>
      <c r="C19" s="26" t="s">
        <v>81</v>
      </c>
      <c r="D19" s="26">
        <v>5</v>
      </c>
      <c r="E19" s="26">
        <v>8.0000008459057739</v>
      </c>
    </row>
    <row r="20" spans="1:5" x14ac:dyDescent="0.25">
      <c r="B20" s="26" t="s">
        <v>82</v>
      </c>
      <c r="C20" s="26" t="s">
        <v>81</v>
      </c>
      <c r="D20" s="26">
        <v>1.9999987615814299</v>
      </c>
      <c r="E20" s="26">
        <v>0</v>
      </c>
    </row>
    <row r="21" spans="1:5" x14ac:dyDescent="0.25">
      <c r="B21" s="26" t="s">
        <v>83</v>
      </c>
      <c r="C21" s="26" t="s">
        <v>84</v>
      </c>
      <c r="D21" s="26">
        <v>0</v>
      </c>
      <c r="E21" s="26">
        <v>-2.9999996842643668</v>
      </c>
    </row>
    <row r="22" spans="1:5" x14ac:dyDescent="0.25">
      <c r="B22" s="26" t="s">
        <v>85</v>
      </c>
      <c r="C22" s="26" t="s">
        <v>86</v>
      </c>
      <c r="D22" s="26">
        <v>7</v>
      </c>
      <c r="E22" s="26">
        <v>11.000000261550257</v>
      </c>
    </row>
    <row r="23" spans="1:5" x14ac:dyDescent="0.25">
      <c r="B23" s="26" t="s">
        <v>87</v>
      </c>
      <c r="C23" s="26" t="s">
        <v>88</v>
      </c>
      <c r="D23" s="26">
        <v>4</v>
      </c>
      <c r="E23" s="26">
        <v>9.0000000884243843</v>
      </c>
    </row>
    <row r="24" spans="1:5" x14ac:dyDescent="0.25">
      <c r="B24" s="26" t="s">
        <v>89</v>
      </c>
      <c r="C24" s="26" t="s">
        <v>88</v>
      </c>
      <c r="D24" s="26">
        <v>4</v>
      </c>
      <c r="E24" s="26">
        <v>4.0000001831374039</v>
      </c>
    </row>
    <row r="25" spans="1:5" x14ac:dyDescent="0.25">
      <c r="B25" s="26" t="s">
        <v>90</v>
      </c>
      <c r="C25" s="26" t="s">
        <v>91</v>
      </c>
      <c r="D25" s="26">
        <v>0</v>
      </c>
      <c r="E25" s="26">
        <v>-3.9999996653217624</v>
      </c>
    </row>
    <row r="26" spans="1:5" x14ac:dyDescent="0.25">
      <c r="B26" s="26" t="s">
        <v>111</v>
      </c>
      <c r="C26" s="26" t="s">
        <v>112</v>
      </c>
      <c r="D26" s="26">
        <v>1</v>
      </c>
      <c r="E26" s="26">
        <v>0</v>
      </c>
    </row>
    <row r="27" spans="1:5" x14ac:dyDescent="0.25">
      <c r="B27" s="26" t="s">
        <v>113</v>
      </c>
      <c r="C27" s="26" t="s">
        <v>112</v>
      </c>
      <c r="D27" s="26">
        <v>0</v>
      </c>
      <c r="E27" s="26">
        <v>0</v>
      </c>
    </row>
    <row r="28" spans="1:5" ht="15.75" thickBot="1" x14ac:dyDescent="0.3">
      <c r="B28" s="27" t="s">
        <v>114</v>
      </c>
      <c r="C28" s="27" t="s">
        <v>112</v>
      </c>
      <c r="D28" s="27">
        <v>0</v>
      </c>
      <c r="E28" s="27">
        <v>0</v>
      </c>
    </row>
    <row r="30" spans="1:5" ht="15.75" thickBot="1" x14ac:dyDescent="0.3">
      <c r="A30" t="s">
        <v>60</v>
      </c>
    </row>
    <row r="31" spans="1:5" x14ac:dyDescent="0.25">
      <c r="B31" s="28"/>
      <c r="C31" s="28"/>
      <c r="D31" s="28" t="s">
        <v>56</v>
      </c>
      <c r="E31" s="28" t="s">
        <v>61</v>
      </c>
    </row>
    <row r="32" spans="1:5" ht="15.75" thickBot="1" x14ac:dyDescent="0.3">
      <c r="B32" s="29" t="s">
        <v>54</v>
      </c>
      <c r="C32" s="29" t="s">
        <v>55</v>
      </c>
      <c r="D32" s="29" t="s">
        <v>57</v>
      </c>
      <c r="E32" s="29" t="s">
        <v>62</v>
      </c>
    </row>
    <row r="33" spans="2:5" x14ac:dyDescent="0.25">
      <c r="B33" s="26" t="s">
        <v>92</v>
      </c>
      <c r="C33" s="26" t="s">
        <v>93</v>
      </c>
      <c r="D33" s="26">
        <v>29.999999735837054</v>
      </c>
      <c r="E33" s="26">
        <v>-6.9999996084939502</v>
      </c>
    </row>
    <row r="34" spans="2:5" x14ac:dyDescent="0.25">
      <c r="B34" s="26" t="s">
        <v>100</v>
      </c>
      <c r="C34" s="26" t="s">
        <v>115</v>
      </c>
      <c r="D34" s="26">
        <v>5</v>
      </c>
      <c r="E34" s="26">
        <v>0</v>
      </c>
    </row>
    <row r="35" spans="2:5" x14ac:dyDescent="0.25">
      <c r="B35" s="26" t="s">
        <v>116</v>
      </c>
      <c r="C35" s="26" t="s">
        <v>117</v>
      </c>
      <c r="D35" s="26">
        <v>0</v>
      </c>
      <c r="E35" s="26">
        <v>-1.4705878266905508</v>
      </c>
    </row>
    <row r="36" spans="2:5" x14ac:dyDescent="0.25">
      <c r="B36" s="26" t="s">
        <v>118</v>
      </c>
      <c r="C36" s="26" t="s">
        <v>119</v>
      </c>
      <c r="D36" s="26">
        <v>0</v>
      </c>
      <c r="E36" s="26">
        <v>5.0000003368000163</v>
      </c>
    </row>
    <row r="37" spans="2:5" x14ac:dyDescent="0.25">
      <c r="B37" s="26" t="s">
        <v>120</v>
      </c>
      <c r="C37" s="26" t="s">
        <v>121</v>
      </c>
      <c r="D37" s="26">
        <v>29.99999973440875</v>
      </c>
      <c r="E37" s="26">
        <v>0</v>
      </c>
    </row>
    <row r="38" spans="2:5" x14ac:dyDescent="0.25">
      <c r="B38" s="26" t="s">
        <v>122</v>
      </c>
      <c r="C38" s="26" t="s">
        <v>121</v>
      </c>
      <c r="D38" s="26">
        <v>1.4283070100832643E-9</v>
      </c>
      <c r="E38" s="26">
        <v>-0.47058810454097649</v>
      </c>
    </row>
    <row r="39" spans="2:5" ht="15.75" thickBot="1" x14ac:dyDescent="0.3">
      <c r="B39" s="27" t="s">
        <v>123</v>
      </c>
      <c r="C39" s="27" t="s">
        <v>121</v>
      </c>
      <c r="D39" s="27">
        <v>0</v>
      </c>
      <c r="E39" s="27">
        <v>2.0000001347200054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0FACF-8475-4224-91AB-DBFBAAA31081}">
  <dimension ref="A1:L50"/>
  <sheetViews>
    <sheetView tabSelected="1" topLeftCell="A19" zoomScale="120" zoomScaleNormal="120" workbookViewId="0">
      <selection activeCell="C50" sqref="C50"/>
    </sheetView>
  </sheetViews>
  <sheetFormatPr baseColWidth="10" defaultRowHeight="15" x14ac:dyDescent="0.25"/>
  <cols>
    <col min="1" max="1" width="37.7109375" customWidth="1"/>
  </cols>
  <sheetData>
    <row r="1" spans="1:11" x14ac:dyDescent="0.25">
      <c r="A1" s="1" t="s">
        <v>0</v>
      </c>
      <c r="B1" s="3" t="s">
        <v>1</v>
      </c>
      <c r="C1" s="3" t="s">
        <v>2</v>
      </c>
      <c r="D1" s="3" t="s">
        <v>3</v>
      </c>
      <c r="E1" s="1"/>
      <c r="F1" s="1"/>
      <c r="G1" s="1"/>
      <c r="H1" s="1"/>
      <c r="I1" s="1"/>
      <c r="J1" s="1"/>
      <c r="K1" s="1"/>
    </row>
    <row r="2" spans="1:11" x14ac:dyDescent="0.25">
      <c r="A2" s="4" t="s">
        <v>4</v>
      </c>
      <c r="B2" s="5">
        <v>30</v>
      </c>
      <c r="C2" s="5">
        <v>25</v>
      </c>
      <c r="D2" s="5">
        <v>25</v>
      </c>
      <c r="E2" s="1"/>
      <c r="F2" s="1"/>
      <c r="G2" s="1"/>
      <c r="H2" s="1"/>
      <c r="I2" s="1"/>
      <c r="J2" s="1"/>
      <c r="K2" s="1"/>
    </row>
    <row r="3" spans="1:11" x14ac:dyDescent="0.25">
      <c r="A3" s="6" t="s">
        <v>5</v>
      </c>
      <c r="B3" s="7">
        <v>5</v>
      </c>
      <c r="C3" s="7">
        <v>8</v>
      </c>
      <c r="D3" s="7">
        <v>10</v>
      </c>
      <c r="E3" s="1"/>
      <c r="F3" s="1"/>
      <c r="G3" s="1"/>
      <c r="H3" s="1"/>
      <c r="I3" s="1"/>
      <c r="J3" s="1"/>
      <c r="K3" s="1"/>
    </row>
    <row r="4" spans="1:11" x14ac:dyDescent="0.25">
      <c r="A4" s="6" t="s">
        <v>6</v>
      </c>
      <c r="B4" s="7">
        <v>5</v>
      </c>
      <c r="C4" s="7">
        <v>10</v>
      </c>
      <c r="D4" s="7">
        <v>10</v>
      </c>
      <c r="E4" s="1"/>
      <c r="F4" s="1"/>
      <c r="G4" s="1"/>
      <c r="H4" s="1"/>
      <c r="I4" s="1"/>
      <c r="J4" s="1"/>
      <c r="K4" s="1"/>
    </row>
    <row r="5" spans="1:11" ht="14.25" customHeight="1" x14ac:dyDescent="0.25">
      <c r="A5" s="6" t="s">
        <v>14</v>
      </c>
      <c r="B5" s="7" t="s">
        <v>15</v>
      </c>
      <c r="C5" s="7" t="s">
        <v>15</v>
      </c>
      <c r="D5" s="7" t="s">
        <v>15</v>
      </c>
      <c r="E5" s="1"/>
      <c r="F5" s="1"/>
      <c r="G5" s="1"/>
      <c r="H5" s="1"/>
      <c r="I5" s="1"/>
      <c r="J5" s="1"/>
      <c r="K5" s="1"/>
    </row>
    <row r="6" spans="1:11" x14ac:dyDescent="0.25">
      <c r="A6" s="8" t="s">
        <v>7</v>
      </c>
      <c r="B6" s="9">
        <v>10</v>
      </c>
      <c r="C6" s="9">
        <v>15</v>
      </c>
      <c r="D6" s="9">
        <v>10</v>
      </c>
      <c r="E6" s="1"/>
      <c r="F6" s="1"/>
      <c r="G6" s="1"/>
      <c r="H6" s="1"/>
      <c r="I6" s="1"/>
      <c r="J6" s="1"/>
      <c r="K6" s="1"/>
    </row>
    <row r="7" spans="1:11" x14ac:dyDescent="0.25">
      <c r="A7" s="1"/>
      <c r="B7" s="3"/>
      <c r="C7" s="3"/>
      <c r="D7" s="3"/>
      <c r="E7" s="1"/>
      <c r="F7" s="1"/>
      <c r="G7" s="1"/>
      <c r="H7" s="1"/>
      <c r="I7" s="1"/>
      <c r="J7" s="1"/>
      <c r="K7" s="1"/>
    </row>
    <row r="8" spans="1:11" x14ac:dyDescent="0.25">
      <c r="A8" s="1" t="s">
        <v>10</v>
      </c>
      <c r="B8" s="10" t="s">
        <v>1</v>
      </c>
      <c r="C8" s="10"/>
      <c r="D8" s="10"/>
      <c r="E8" s="10" t="s">
        <v>2</v>
      </c>
      <c r="F8" s="10"/>
      <c r="G8" s="10"/>
      <c r="H8" s="10" t="s">
        <v>3</v>
      </c>
      <c r="I8" s="10"/>
      <c r="J8" s="10"/>
      <c r="K8" s="1"/>
    </row>
    <row r="9" spans="1:11" x14ac:dyDescent="0.25">
      <c r="A9" s="4" t="s">
        <v>11</v>
      </c>
      <c r="B9" s="5">
        <v>1</v>
      </c>
      <c r="C9" s="5">
        <v>2</v>
      </c>
      <c r="D9" s="5">
        <v>3</v>
      </c>
      <c r="E9" s="5">
        <v>1</v>
      </c>
      <c r="F9" s="5">
        <v>2</v>
      </c>
      <c r="G9" s="5">
        <v>3</v>
      </c>
      <c r="H9" s="5">
        <v>1</v>
      </c>
      <c r="I9" s="5">
        <v>2</v>
      </c>
      <c r="J9" s="5">
        <v>3</v>
      </c>
      <c r="K9" s="1"/>
    </row>
    <row r="10" spans="1:11" x14ac:dyDescent="0.25">
      <c r="A10" s="6" t="s">
        <v>12</v>
      </c>
      <c r="B10" s="7">
        <v>5</v>
      </c>
      <c r="C10" s="7">
        <v>12</v>
      </c>
      <c r="D10" s="7">
        <v>13</v>
      </c>
      <c r="E10" s="7">
        <v>8</v>
      </c>
      <c r="F10" s="7">
        <v>8</v>
      </c>
      <c r="G10" s="7">
        <v>9</v>
      </c>
      <c r="H10" s="7">
        <v>10</v>
      </c>
      <c r="I10" s="7">
        <v>10</v>
      </c>
      <c r="J10" s="7">
        <v>5</v>
      </c>
      <c r="K10" s="1"/>
    </row>
    <row r="11" spans="1:11" x14ac:dyDescent="0.25">
      <c r="A11" s="8" t="s">
        <v>13</v>
      </c>
      <c r="B11" s="9">
        <v>1</v>
      </c>
      <c r="C11" s="9">
        <v>3</v>
      </c>
      <c r="D11" s="9">
        <v>3.5</v>
      </c>
      <c r="E11" s="22">
        <v>4.5</v>
      </c>
      <c r="F11" s="9">
        <v>5</v>
      </c>
      <c r="G11" s="9">
        <v>6</v>
      </c>
      <c r="H11" s="9">
        <v>8</v>
      </c>
      <c r="I11" s="9">
        <v>9</v>
      </c>
      <c r="J11" s="9">
        <v>10</v>
      </c>
      <c r="K11" s="1"/>
    </row>
    <row r="12" spans="1:11" x14ac:dyDescent="0.25">
      <c r="A12" s="1"/>
      <c r="B12" s="3"/>
      <c r="C12" s="3"/>
      <c r="D12" s="3"/>
      <c r="E12" s="1"/>
      <c r="F12" s="1"/>
      <c r="G12" s="1"/>
      <c r="H12" s="1"/>
      <c r="I12" s="1"/>
      <c r="J12" s="1"/>
      <c r="K12" s="1"/>
    </row>
    <row r="13" spans="1:11" x14ac:dyDescent="0.25">
      <c r="A13" s="1" t="s">
        <v>31</v>
      </c>
      <c r="B13" s="10" t="s">
        <v>8</v>
      </c>
      <c r="C13" s="10"/>
      <c r="D13" s="10"/>
      <c r="E13" s="10"/>
      <c r="F13" s="10" t="s">
        <v>9</v>
      </c>
      <c r="G13" s="10"/>
      <c r="H13" s="10"/>
      <c r="I13" s="10"/>
      <c r="J13" s="1"/>
      <c r="K13" s="1"/>
    </row>
    <row r="14" spans="1:11" x14ac:dyDescent="0.25">
      <c r="A14" s="4" t="s">
        <v>11</v>
      </c>
      <c r="B14" s="5">
        <v>1</v>
      </c>
      <c r="C14" s="5">
        <v>2</v>
      </c>
      <c r="D14" s="5">
        <v>3</v>
      </c>
      <c r="E14" s="5">
        <v>4</v>
      </c>
      <c r="F14" s="5">
        <v>1</v>
      </c>
      <c r="G14" s="5">
        <v>2</v>
      </c>
      <c r="H14" s="5">
        <v>3</v>
      </c>
      <c r="I14" s="5">
        <v>4</v>
      </c>
      <c r="J14" s="1"/>
      <c r="K14" s="1"/>
    </row>
    <row r="15" spans="1:11" x14ac:dyDescent="0.25">
      <c r="A15" s="6" t="s">
        <v>12</v>
      </c>
      <c r="B15" s="7">
        <v>8</v>
      </c>
      <c r="C15" s="7">
        <v>5</v>
      </c>
      <c r="D15" s="7">
        <v>5</v>
      </c>
      <c r="E15" s="7">
        <v>3</v>
      </c>
      <c r="F15" s="7">
        <v>7</v>
      </c>
      <c r="G15" s="7">
        <v>4</v>
      </c>
      <c r="H15" s="7">
        <v>4</v>
      </c>
      <c r="I15" s="7">
        <v>3</v>
      </c>
      <c r="J15" s="1"/>
      <c r="K15" s="1"/>
    </row>
    <row r="16" spans="1:11" x14ac:dyDescent="0.25">
      <c r="A16" s="8" t="s">
        <v>13</v>
      </c>
      <c r="B16" s="9">
        <v>20</v>
      </c>
      <c r="C16" s="9">
        <v>15</v>
      </c>
      <c r="D16" s="24">
        <v>7</v>
      </c>
      <c r="E16" s="9">
        <v>4</v>
      </c>
      <c r="F16" s="9">
        <v>18</v>
      </c>
      <c r="G16" s="9">
        <v>16</v>
      </c>
      <c r="H16" s="9">
        <v>11</v>
      </c>
      <c r="I16" s="9">
        <v>3</v>
      </c>
      <c r="J16" s="1"/>
      <c r="K16" s="1"/>
    </row>
    <row r="17" spans="1:1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9" spans="1:11" x14ac:dyDescent="0.25">
      <c r="A19" s="1" t="s">
        <v>16</v>
      </c>
    </row>
    <row r="23" spans="1:11" x14ac:dyDescent="0.25">
      <c r="A23" t="s">
        <v>22</v>
      </c>
      <c r="G23" s="12" t="s">
        <v>23</v>
      </c>
      <c r="H23" s="12"/>
      <c r="I23" s="12"/>
    </row>
    <row r="24" spans="1:11" x14ac:dyDescent="0.25">
      <c r="A24" t="s">
        <v>18</v>
      </c>
      <c r="B24" s="14">
        <v>1</v>
      </c>
      <c r="C24" s="14">
        <v>2</v>
      </c>
      <c r="D24" s="14">
        <v>3</v>
      </c>
      <c r="E24" s="11" t="s">
        <v>21</v>
      </c>
      <c r="G24" s="11">
        <v>1</v>
      </c>
      <c r="H24" s="11">
        <v>2</v>
      </c>
      <c r="I24" s="11">
        <v>3</v>
      </c>
    </row>
    <row r="25" spans="1:11" x14ac:dyDescent="0.25">
      <c r="A25" t="s">
        <v>17</v>
      </c>
      <c r="B25" s="15">
        <v>5</v>
      </c>
      <c r="C25" s="15">
        <v>11.99999973440875</v>
      </c>
      <c r="D25" s="15">
        <v>13</v>
      </c>
      <c r="E25" s="11">
        <f>B25+C25+D25</f>
        <v>29.99999973440875</v>
      </c>
      <c r="G25" s="17">
        <f>B10</f>
        <v>5</v>
      </c>
      <c r="H25" s="17">
        <f>C10</f>
        <v>12</v>
      </c>
      <c r="I25" s="17">
        <f>D10</f>
        <v>13</v>
      </c>
    </row>
    <row r="26" spans="1:11" x14ac:dyDescent="0.25">
      <c r="A26" t="s">
        <v>19</v>
      </c>
      <c r="B26" s="15">
        <v>0</v>
      </c>
      <c r="C26" s="15">
        <v>7.1415350504163217E-10</v>
      </c>
      <c r="D26" s="15">
        <v>7.1415350504163217E-10</v>
      </c>
      <c r="E26" s="11">
        <f t="shared" ref="E26:E27" si="0">B26+C26+D26</f>
        <v>1.4283070100832643E-9</v>
      </c>
      <c r="G26" s="17">
        <f>E10</f>
        <v>8</v>
      </c>
      <c r="H26" s="17">
        <f>F10</f>
        <v>8</v>
      </c>
      <c r="I26" s="17">
        <f>G10</f>
        <v>9</v>
      </c>
    </row>
    <row r="27" spans="1:11" x14ac:dyDescent="0.25">
      <c r="A27" t="s">
        <v>20</v>
      </c>
      <c r="B27" s="15">
        <v>0</v>
      </c>
      <c r="C27" s="15">
        <v>0</v>
      </c>
      <c r="D27" s="15">
        <v>0</v>
      </c>
      <c r="E27" s="11">
        <f t="shared" si="0"/>
        <v>0</v>
      </c>
      <c r="G27" s="17">
        <f>H10</f>
        <v>10</v>
      </c>
      <c r="H27" s="17">
        <f>I10</f>
        <v>10</v>
      </c>
      <c r="I27" s="17">
        <f>J10</f>
        <v>5</v>
      </c>
    </row>
    <row r="28" spans="1:11" x14ac:dyDescent="0.25">
      <c r="E28" s="11">
        <f>E27+E26+E25</f>
        <v>29.999999735837058</v>
      </c>
    </row>
    <row r="29" spans="1:11" x14ac:dyDescent="0.25">
      <c r="A29" t="s">
        <v>24</v>
      </c>
    </row>
    <row r="30" spans="1:11" x14ac:dyDescent="0.25">
      <c r="A30" t="s">
        <v>18</v>
      </c>
      <c r="B30" s="11">
        <v>1</v>
      </c>
      <c r="C30" s="11">
        <v>2</v>
      </c>
      <c r="D30" s="11">
        <v>3</v>
      </c>
      <c r="E30" s="11">
        <v>4</v>
      </c>
      <c r="F30" s="11" t="s">
        <v>21</v>
      </c>
      <c r="G30" s="11">
        <v>1</v>
      </c>
      <c r="H30" s="11">
        <v>2</v>
      </c>
      <c r="I30" s="11">
        <v>3</v>
      </c>
      <c r="J30" s="11">
        <v>4</v>
      </c>
    </row>
    <row r="31" spans="1:11" x14ac:dyDescent="0.25">
      <c r="A31" t="s">
        <v>8</v>
      </c>
      <c r="B31" s="15">
        <v>8</v>
      </c>
      <c r="C31" s="15">
        <v>5</v>
      </c>
      <c r="D31" s="15">
        <v>1.9999987615814299</v>
      </c>
      <c r="E31" s="15">
        <v>0</v>
      </c>
      <c r="F31" s="11">
        <f>SUM(B31:E31)</f>
        <v>14.999998761581431</v>
      </c>
      <c r="G31" s="17">
        <f>B15</f>
        <v>8</v>
      </c>
      <c r="H31" s="17">
        <f>C15</f>
        <v>5</v>
      </c>
      <c r="I31" s="17">
        <f>D15</f>
        <v>5</v>
      </c>
      <c r="J31" s="17">
        <f>E15</f>
        <v>3</v>
      </c>
    </row>
    <row r="32" spans="1:11" x14ac:dyDescent="0.25">
      <c r="A32" t="s">
        <v>9</v>
      </c>
      <c r="B32" s="15">
        <v>7</v>
      </c>
      <c r="C32" s="15">
        <v>4</v>
      </c>
      <c r="D32" s="15">
        <v>4</v>
      </c>
      <c r="E32" s="15">
        <v>0</v>
      </c>
      <c r="F32" s="11">
        <f>SUM(B32:E32)</f>
        <v>15</v>
      </c>
      <c r="G32" s="17">
        <f>F15</f>
        <v>7</v>
      </c>
      <c r="H32" s="17">
        <f>G15</f>
        <v>4</v>
      </c>
      <c r="I32" s="17">
        <f>H15</f>
        <v>4</v>
      </c>
      <c r="J32" s="17">
        <f>I15</f>
        <v>3</v>
      </c>
    </row>
    <row r="33" spans="1:12" x14ac:dyDescent="0.25">
      <c r="B33" s="11"/>
      <c r="C33" s="11"/>
      <c r="D33" s="11"/>
      <c r="E33" s="11"/>
      <c r="F33" s="11">
        <f>F31+F32</f>
        <v>29.999998761581431</v>
      </c>
      <c r="G33" s="11"/>
      <c r="H33" s="11"/>
      <c r="I33" s="11"/>
    </row>
    <row r="34" spans="1:12" x14ac:dyDescent="0.25">
      <c r="A34" t="s">
        <v>27</v>
      </c>
      <c r="B34" s="11"/>
      <c r="C34" s="11"/>
      <c r="D34" s="11"/>
      <c r="E34" s="11"/>
      <c r="F34" s="11"/>
      <c r="G34" s="11"/>
      <c r="H34" s="11"/>
      <c r="I34" s="11"/>
    </row>
    <row r="35" spans="1:12" x14ac:dyDescent="0.25">
      <c r="A35" t="s">
        <v>26</v>
      </c>
      <c r="B35" s="11">
        <f>B16*B31+C16*C31+D16*D31+E16*E31+F16*B32+G16*C32+H16*D32+I16*E32</f>
        <v>482.99999133107002</v>
      </c>
      <c r="C35" s="16" t="s">
        <v>25</v>
      </c>
      <c r="D35" s="11"/>
      <c r="E35" s="11"/>
      <c r="F35" s="11" t="s">
        <v>41</v>
      </c>
      <c r="G35" s="11"/>
      <c r="H35" s="20" t="s">
        <v>108</v>
      </c>
      <c r="I35" s="11"/>
    </row>
    <row r="36" spans="1:12" x14ac:dyDescent="0.25">
      <c r="A36" t="s">
        <v>28</v>
      </c>
      <c r="B36" s="11">
        <f>B11*B25+C11*C25+D11*D25+E11*B26+F11*C26+G11*D26+H11*B27+I11*C27+J11*D27</f>
        <v>86.499999211081942</v>
      </c>
      <c r="C36" s="16" t="s">
        <v>29</v>
      </c>
      <c r="D36" s="11"/>
      <c r="E36" s="11"/>
      <c r="F36" s="11" t="s">
        <v>41</v>
      </c>
      <c r="G36" s="11"/>
      <c r="H36" s="20" t="s">
        <v>43</v>
      </c>
      <c r="I36" s="11"/>
      <c r="K36">
        <v>7</v>
      </c>
      <c r="L36" t="s">
        <v>44</v>
      </c>
    </row>
    <row r="37" spans="1:12" x14ac:dyDescent="0.25">
      <c r="A37" t="s">
        <v>30</v>
      </c>
      <c r="B37" s="18">
        <f>B35-B36</f>
        <v>396.49999211998806</v>
      </c>
      <c r="C37" s="11" t="s">
        <v>41</v>
      </c>
      <c r="D37" s="11"/>
      <c r="E37" s="11"/>
      <c r="F37" s="11"/>
      <c r="G37" s="11"/>
      <c r="H37" s="11"/>
      <c r="I37" s="11"/>
    </row>
    <row r="38" spans="1:12" x14ac:dyDescent="0.25">
      <c r="B38" s="11"/>
      <c r="C38" s="11"/>
      <c r="D38" s="11"/>
      <c r="E38" s="11"/>
      <c r="F38" s="11"/>
      <c r="G38" s="11"/>
      <c r="H38" s="11"/>
      <c r="I38" s="11"/>
    </row>
    <row r="39" spans="1:12" x14ac:dyDescent="0.25">
      <c r="A39" t="s">
        <v>32</v>
      </c>
      <c r="B39" s="11"/>
      <c r="C39" s="11"/>
      <c r="D39" s="11"/>
      <c r="E39" s="11"/>
      <c r="F39" s="11"/>
      <c r="G39" s="11"/>
      <c r="H39" s="11"/>
      <c r="I39" s="11"/>
    </row>
    <row r="40" spans="1:12" x14ac:dyDescent="0.25">
      <c r="A40" t="s">
        <v>33</v>
      </c>
      <c r="B40" s="11"/>
      <c r="C40" s="11"/>
      <c r="D40" s="11"/>
      <c r="E40" s="11"/>
      <c r="F40" s="11"/>
      <c r="G40" s="11"/>
      <c r="H40" s="11"/>
      <c r="I40" s="11"/>
    </row>
    <row r="41" spans="1:12" x14ac:dyDescent="0.25">
      <c r="A41" t="s">
        <v>34</v>
      </c>
      <c r="B41" s="11">
        <f>SUM(B25:D27)</f>
        <v>29.999999735837054</v>
      </c>
      <c r="C41" s="11" t="s">
        <v>35</v>
      </c>
      <c r="D41" s="11">
        <f>SUM(B31:E32)</f>
        <v>29.999998761581431</v>
      </c>
    </row>
    <row r="42" spans="1:12" x14ac:dyDescent="0.25">
      <c r="B42" s="11" t="s">
        <v>36</v>
      </c>
      <c r="C42" s="11"/>
      <c r="D42" s="11" t="s">
        <v>39</v>
      </c>
    </row>
    <row r="43" spans="1:12" x14ac:dyDescent="0.25">
      <c r="B43" s="11" t="s">
        <v>37</v>
      </c>
      <c r="C43" s="11"/>
      <c r="D43" s="11" t="s">
        <v>40</v>
      </c>
    </row>
    <row r="44" spans="1:12" x14ac:dyDescent="0.25">
      <c r="B44" s="11" t="s">
        <v>38</v>
      </c>
      <c r="C44" s="11"/>
      <c r="D44" s="11"/>
    </row>
    <row r="47" spans="1:12" x14ac:dyDescent="0.25">
      <c r="B47" s="11" t="s">
        <v>106</v>
      </c>
      <c r="G47" s="11" t="s">
        <v>107</v>
      </c>
    </row>
    <row r="48" spans="1:12" x14ac:dyDescent="0.25">
      <c r="A48" t="s">
        <v>17</v>
      </c>
      <c r="B48" s="11">
        <f>B3*G48</f>
        <v>5</v>
      </c>
      <c r="C48" s="11" t="s">
        <v>45</v>
      </c>
      <c r="D48" s="11">
        <f>B25+C25+D25</f>
        <v>29.99999973440875</v>
      </c>
      <c r="E48" s="11" t="s">
        <v>45</v>
      </c>
      <c r="F48" s="11">
        <f>B2*G48</f>
        <v>30</v>
      </c>
      <c r="G48" s="13">
        <v>1</v>
      </c>
    </row>
    <row r="49" spans="1:7" x14ac:dyDescent="0.25">
      <c r="A49" t="s">
        <v>19</v>
      </c>
      <c r="B49" s="11">
        <f>C3*G49</f>
        <v>0</v>
      </c>
      <c r="C49" s="11" t="s">
        <v>45</v>
      </c>
      <c r="D49" s="11">
        <f t="shared" ref="D49:D50" si="1">B26+C26+D26</f>
        <v>1.4283070100832643E-9</v>
      </c>
      <c r="E49" s="11" t="s">
        <v>45</v>
      </c>
      <c r="F49" s="11">
        <f>C2*G49</f>
        <v>0</v>
      </c>
      <c r="G49" s="13">
        <v>0</v>
      </c>
    </row>
    <row r="50" spans="1:7" x14ac:dyDescent="0.25">
      <c r="A50" t="s">
        <v>20</v>
      </c>
      <c r="B50" s="11">
        <f>D3*G50</f>
        <v>0</v>
      </c>
      <c r="C50" s="11" t="s">
        <v>45</v>
      </c>
      <c r="D50" s="11">
        <f t="shared" si="1"/>
        <v>0</v>
      </c>
      <c r="E50" s="11" t="s">
        <v>45</v>
      </c>
      <c r="F50" s="11">
        <f>D2*G50</f>
        <v>0</v>
      </c>
      <c r="G50" s="13">
        <v>0</v>
      </c>
    </row>
  </sheetData>
  <mergeCells count="6">
    <mergeCell ref="B8:D8"/>
    <mergeCell ref="E8:G8"/>
    <mergeCell ref="H8:J8"/>
    <mergeCell ref="B13:E13"/>
    <mergeCell ref="F13:I13"/>
    <mergeCell ref="G23:I23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6222F-B00B-48ED-8FE2-FA1ADCE1F1CD}">
  <dimension ref="A1:E36"/>
  <sheetViews>
    <sheetView showGridLines="0" topLeftCell="A25" zoomScale="142" zoomScaleNormal="142" workbookViewId="0">
      <selection activeCell="D31" sqref="D31"/>
    </sheetView>
  </sheetViews>
  <sheetFormatPr baseColWidth="10" defaultRowHeight="15" x14ac:dyDescent="0.25"/>
  <cols>
    <col min="1" max="1" width="2.28515625" customWidth="1"/>
    <col min="2" max="2" width="6.28515625" bestFit="1" customWidth="1"/>
    <col min="3" max="3" width="39.28515625" bestFit="1" customWidth="1"/>
    <col min="4" max="4" width="5.7109375" bestFit="1" customWidth="1"/>
    <col min="5" max="5" width="13" bestFit="1" customWidth="1"/>
  </cols>
  <sheetData>
    <row r="1" spans="1:5" x14ac:dyDescent="0.25">
      <c r="A1" s="25" t="s">
        <v>50</v>
      </c>
    </row>
    <row r="2" spans="1:5" x14ac:dyDescent="0.25">
      <c r="A2" s="25" t="s">
        <v>94</v>
      </c>
    </row>
    <row r="3" spans="1:5" x14ac:dyDescent="0.25">
      <c r="A3" s="25" t="s">
        <v>95</v>
      </c>
    </row>
    <row r="6" spans="1:5" ht="15.75" thickBot="1" x14ac:dyDescent="0.3">
      <c r="A6" t="s">
        <v>53</v>
      </c>
    </row>
    <row r="7" spans="1:5" x14ac:dyDescent="0.25">
      <c r="B7" s="28"/>
      <c r="C7" s="28"/>
      <c r="D7" s="28" t="s">
        <v>56</v>
      </c>
      <c r="E7" s="28" t="s">
        <v>58</v>
      </c>
    </row>
    <row r="8" spans="1:5" ht="15.75" thickBot="1" x14ac:dyDescent="0.3">
      <c r="B8" s="29" t="s">
        <v>54</v>
      </c>
      <c r="C8" s="29" t="s">
        <v>55</v>
      </c>
      <c r="D8" s="29" t="s">
        <v>57</v>
      </c>
      <c r="E8" s="29" t="s">
        <v>59</v>
      </c>
    </row>
    <row r="9" spans="1:5" x14ac:dyDescent="0.25">
      <c r="B9" s="26" t="s">
        <v>63</v>
      </c>
      <c r="C9" s="26" t="s">
        <v>64</v>
      </c>
      <c r="D9" s="26">
        <v>5</v>
      </c>
      <c r="E9" s="26">
        <v>1.9999999925494194</v>
      </c>
    </row>
    <row r="10" spans="1:5" x14ac:dyDescent="0.25">
      <c r="B10" s="26" t="s">
        <v>65</v>
      </c>
      <c r="C10" s="26" t="s">
        <v>66</v>
      </c>
      <c r="D10" s="26">
        <v>10</v>
      </c>
      <c r="E10" s="26">
        <v>0</v>
      </c>
    </row>
    <row r="11" spans="1:5" x14ac:dyDescent="0.25">
      <c r="B11" s="26" t="s">
        <v>67</v>
      </c>
      <c r="C11" s="26" t="s">
        <v>66</v>
      </c>
      <c r="D11" s="26">
        <v>0</v>
      </c>
      <c r="E11" s="26">
        <v>-0.50000004284083821</v>
      </c>
    </row>
    <row r="12" spans="1:5" x14ac:dyDescent="0.25">
      <c r="B12" s="26" t="s">
        <v>68</v>
      </c>
      <c r="C12" s="26" t="s">
        <v>69</v>
      </c>
      <c r="D12" s="26">
        <v>8</v>
      </c>
      <c r="E12" s="26">
        <v>1.4999999944120646</v>
      </c>
    </row>
    <row r="13" spans="1:5" x14ac:dyDescent="0.25">
      <c r="B13" s="26" t="s">
        <v>70</v>
      </c>
      <c r="C13" s="26" t="s">
        <v>71</v>
      </c>
      <c r="D13" s="26">
        <v>8</v>
      </c>
      <c r="E13" s="26">
        <v>0.9999999962747097</v>
      </c>
    </row>
    <row r="14" spans="1:5" x14ac:dyDescent="0.25">
      <c r="B14" s="26" t="s">
        <v>72</v>
      </c>
      <c r="C14" s="26" t="s">
        <v>71</v>
      </c>
      <c r="D14" s="26">
        <v>1.9999999999999996</v>
      </c>
      <c r="E14" s="26">
        <v>0</v>
      </c>
    </row>
    <row r="15" spans="1:5" x14ac:dyDescent="0.25">
      <c r="B15" s="26" t="s">
        <v>73</v>
      </c>
      <c r="C15" s="26" t="s">
        <v>74</v>
      </c>
      <c r="D15" s="26">
        <v>0</v>
      </c>
      <c r="E15" s="26">
        <v>0</v>
      </c>
    </row>
    <row r="16" spans="1:5" x14ac:dyDescent="0.25">
      <c r="B16" s="26" t="s">
        <v>75</v>
      </c>
      <c r="C16" s="26" t="s">
        <v>76</v>
      </c>
      <c r="D16" s="26">
        <v>0</v>
      </c>
      <c r="E16" s="26">
        <v>-0.9999999962747097</v>
      </c>
    </row>
    <row r="17" spans="1:5" x14ac:dyDescent="0.25">
      <c r="B17" s="26" t="s">
        <v>77</v>
      </c>
      <c r="C17" s="26" t="s">
        <v>76</v>
      </c>
      <c r="D17" s="26">
        <v>0</v>
      </c>
      <c r="E17" s="26">
        <v>-1.9999999925494194</v>
      </c>
    </row>
    <row r="18" spans="1:5" x14ac:dyDescent="0.25">
      <c r="B18" s="26" t="s">
        <v>78</v>
      </c>
      <c r="C18" s="26" t="s">
        <v>79</v>
      </c>
      <c r="D18" s="26">
        <v>8</v>
      </c>
      <c r="E18" s="26">
        <v>13.999999947845936</v>
      </c>
    </row>
    <row r="19" spans="1:5" x14ac:dyDescent="0.25">
      <c r="B19" s="26" t="s">
        <v>80</v>
      </c>
      <c r="C19" s="26" t="s">
        <v>81</v>
      </c>
      <c r="D19" s="26">
        <v>5</v>
      </c>
      <c r="E19" s="26">
        <v>8.9999996826052673</v>
      </c>
    </row>
    <row r="20" spans="1:5" x14ac:dyDescent="0.25">
      <c r="B20" s="26" t="s">
        <v>82</v>
      </c>
      <c r="C20" s="26" t="s">
        <v>81</v>
      </c>
      <c r="D20" s="26">
        <v>5</v>
      </c>
      <c r="E20" s="26">
        <v>1.0000002801418304</v>
      </c>
    </row>
    <row r="21" spans="1:5" x14ac:dyDescent="0.25">
      <c r="B21" s="26" t="s">
        <v>83</v>
      </c>
      <c r="C21" s="26" t="s">
        <v>84</v>
      </c>
      <c r="D21" s="26">
        <v>0</v>
      </c>
      <c r="E21" s="26">
        <v>-1.9999999925494194</v>
      </c>
    </row>
    <row r="22" spans="1:5" x14ac:dyDescent="0.25">
      <c r="B22" s="26" t="s">
        <v>85</v>
      </c>
      <c r="C22" s="26" t="s">
        <v>86</v>
      </c>
      <c r="D22" s="26">
        <v>7</v>
      </c>
      <c r="E22" s="26">
        <v>11.999999549772058</v>
      </c>
    </row>
    <row r="23" spans="1:5" x14ac:dyDescent="0.25">
      <c r="B23" s="26" t="s">
        <v>87</v>
      </c>
      <c r="C23" s="26" t="s">
        <v>88</v>
      </c>
      <c r="D23" s="26">
        <v>4</v>
      </c>
      <c r="E23" s="26">
        <v>9.999999962747097</v>
      </c>
    </row>
    <row r="24" spans="1:5" x14ac:dyDescent="0.25">
      <c r="B24" s="26" t="s">
        <v>89</v>
      </c>
      <c r="C24" s="26" t="s">
        <v>88</v>
      </c>
      <c r="D24" s="26">
        <v>4</v>
      </c>
      <c r="E24" s="26">
        <v>4.9999999813735485</v>
      </c>
    </row>
    <row r="25" spans="1:5" ht="15.75" thickBot="1" x14ac:dyDescent="0.3">
      <c r="B25" s="27" t="s">
        <v>90</v>
      </c>
      <c r="C25" s="27" t="s">
        <v>91</v>
      </c>
      <c r="D25" s="27">
        <v>0</v>
      </c>
      <c r="E25" s="27">
        <v>-2.9999999888241291</v>
      </c>
    </row>
    <row r="27" spans="1:5" ht="15.75" thickBot="1" x14ac:dyDescent="0.3">
      <c r="A27" t="s">
        <v>60</v>
      </c>
    </row>
    <row r="28" spans="1:5" x14ac:dyDescent="0.25">
      <c r="B28" s="28"/>
      <c r="C28" s="28"/>
      <c r="D28" s="28" t="s">
        <v>56</v>
      </c>
      <c r="E28" s="28" t="s">
        <v>61</v>
      </c>
    </row>
    <row r="29" spans="1:5" ht="15.75" thickBot="1" x14ac:dyDescent="0.3">
      <c r="B29" s="29" t="s">
        <v>54</v>
      </c>
      <c r="C29" s="29" t="s">
        <v>55</v>
      </c>
      <c r="D29" s="29" t="s">
        <v>57</v>
      </c>
      <c r="E29" s="29" t="s">
        <v>62</v>
      </c>
    </row>
    <row r="30" spans="1:5" x14ac:dyDescent="0.25">
      <c r="B30" s="26" t="s">
        <v>92</v>
      </c>
      <c r="C30" s="26" t="s">
        <v>93</v>
      </c>
      <c r="D30" s="26">
        <v>33</v>
      </c>
      <c r="E30" s="26">
        <v>-5.9999999776482582</v>
      </c>
    </row>
    <row r="31" spans="1:5" x14ac:dyDescent="0.25">
      <c r="B31" s="26" t="s">
        <v>96</v>
      </c>
      <c r="C31" s="26" t="s">
        <v>97</v>
      </c>
      <c r="D31" s="26">
        <v>-5</v>
      </c>
      <c r="E31" s="26">
        <v>0</v>
      </c>
    </row>
    <row r="32" spans="1:5" x14ac:dyDescent="0.25">
      <c r="B32" s="26" t="s">
        <v>98</v>
      </c>
      <c r="C32" s="26" t="s">
        <v>99</v>
      </c>
      <c r="D32" s="26">
        <v>-10</v>
      </c>
      <c r="E32" s="26">
        <v>0</v>
      </c>
    </row>
    <row r="33" spans="2:5" x14ac:dyDescent="0.25">
      <c r="B33" s="26" t="s">
        <v>100</v>
      </c>
      <c r="C33" s="26" t="s">
        <v>101</v>
      </c>
      <c r="D33" s="26">
        <v>-10</v>
      </c>
      <c r="E33" s="26">
        <v>1.9999999925494194</v>
      </c>
    </row>
    <row r="34" spans="2:5" x14ac:dyDescent="0.25">
      <c r="B34" s="26" t="s">
        <v>102</v>
      </c>
      <c r="C34" s="30" t="s">
        <v>103</v>
      </c>
      <c r="D34" s="26">
        <v>5</v>
      </c>
      <c r="E34" s="26">
        <v>2.9999999888241291</v>
      </c>
    </row>
    <row r="35" spans="2:5" x14ac:dyDescent="0.25">
      <c r="B35" s="26" t="s">
        <v>104</v>
      </c>
      <c r="C35" s="30" t="s">
        <v>103</v>
      </c>
      <c r="D35" s="26">
        <v>3</v>
      </c>
      <c r="E35" s="26">
        <v>0</v>
      </c>
    </row>
    <row r="36" spans="2:5" ht="15.75" thickBot="1" x14ac:dyDescent="0.3">
      <c r="B36" s="27" t="s">
        <v>105</v>
      </c>
      <c r="C36" s="31" t="s">
        <v>103</v>
      </c>
      <c r="D36" s="27">
        <v>-10</v>
      </c>
      <c r="E36" s="27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6BEE8-0A8C-4339-8007-E517087CB2C1}">
  <dimension ref="A1:M52"/>
  <sheetViews>
    <sheetView topLeftCell="A19" zoomScale="120" zoomScaleNormal="120" workbookViewId="0">
      <selection activeCell="D41" sqref="D41"/>
    </sheetView>
  </sheetViews>
  <sheetFormatPr baseColWidth="10" defaultRowHeight="15" x14ac:dyDescent="0.25"/>
  <cols>
    <col min="1" max="1" width="37.7109375" customWidth="1"/>
  </cols>
  <sheetData>
    <row r="1" spans="1:11" x14ac:dyDescent="0.25">
      <c r="A1" s="1" t="s">
        <v>0</v>
      </c>
      <c r="B1" s="3" t="s">
        <v>1</v>
      </c>
      <c r="C1" s="3" t="s">
        <v>2</v>
      </c>
      <c r="D1" s="3" t="s">
        <v>3</v>
      </c>
      <c r="E1" s="1"/>
      <c r="F1" s="1"/>
      <c r="G1" s="1"/>
      <c r="H1" s="1"/>
      <c r="I1" s="1"/>
      <c r="J1" s="1"/>
      <c r="K1" s="1"/>
    </row>
    <row r="2" spans="1:11" x14ac:dyDescent="0.25">
      <c r="A2" s="4" t="s">
        <v>4</v>
      </c>
      <c r="B2" s="5">
        <v>30</v>
      </c>
      <c r="C2" s="5">
        <v>25</v>
      </c>
      <c r="D2" s="5">
        <v>25</v>
      </c>
      <c r="E2" s="1"/>
      <c r="F2" s="1"/>
      <c r="G2" s="1"/>
      <c r="H2" s="1"/>
      <c r="I2" s="1"/>
      <c r="J2" s="1"/>
      <c r="K2" s="1"/>
    </row>
    <row r="3" spans="1:11" x14ac:dyDescent="0.25">
      <c r="A3" s="6" t="s">
        <v>5</v>
      </c>
      <c r="B3" s="7">
        <v>5</v>
      </c>
      <c r="C3" s="7">
        <v>8</v>
      </c>
      <c r="D3" s="7">
        <v>10</v>
      </c>
      <c r="E3" s="1"/>
      <c r="F3" s="1"/>
      <c r="G3" s="1"/>
      <c r="H3" s="1"/>
      <c r="I3" s="1"/>
      <c r="J3" s="1"/>
      <c r="K3" s="1"/>
    </row>
    <row r="4" spans="1:11" x14ac:dyDescent="0.25">
      <c r="A4" s="6" t="s">
        <v>6</v>
      </c>
      <c r="B4" s="7">
        <v>5</v>
      </c>
      <c r="C4" s="7">
        <v>10</v>
      </c>
      <c r="D4" s="7">
        <v>10</v>
      </c>
      <c r="E4" s="1"/>
      <c r="F4" s="1"/>
      <c r="G4" s="1"/>
      <c r="H4" s="1"/>
      <c r="I4" s="1"/>
      <c r="J4" s="1"/>
      <c r="K4" s="1"/>
    </row>
    <row r="5" spans="1:11" ht="14.25" customHeight="1" x14ac:dyDescent="0.25">
      <c r="A5" s="6" t="s">
        <v>14</v>
      </c>
      <c r="B5" s="7" t="s">
        <v>15</v>
      </c>
      <c r="C5" s="7" t="s">
        <v>15</v>
      </c>
      <c r="D5" s="7" t="s">
        <v>15</v>
      </c>
      <c r="E5" s="1"/>
      <c r="F5" s="1"/>
      <c r="G5" s="1"/>
      <c r="H5" s="1"/>
      <c r="I5" s="1"/>
      <c r="J5" s="1"/>
      <c r="K5" s="1"/>
    </row>
    <row r="6" spans="1:11" x14ac:dyDescent="0.25">
      <c r="A6" s="8" t="s">
        <v>7</v>
      </c>
      <c r="B6" s="9">
        <v>10</v>
      </c>
      <c r="C6" s="9">
        <v>15</v>
      </c>
      <c r="D6" s="9">
        <v>10</v>
      </c>
      <c r="E6" s="1"/>
      <c r="F6" s="1"/>
      <c r="G6" s="1"/>
      <c r="H6" s="1"/>
      <c r="I6" s="1"/>
      <c r="J6" s="1"/>
      <c r="K6" s="1"/>
    </row>
    <row r="7" spans="1:11" x14ac:dyDescent="0.25">
      <c r="A7" s="1"/>
      <c r="B7" s="3"/>
      <c r="C7" s="3"/>
      <c r="D7" s="3"/>
      <c r="E7" s="1"/>
      <c r="F7" s="1"/>
      <c r="G7" s="1"/>
      <c r="H7" s="1"/>
      <c r="I7" s="1"/>
      <c r="J7" s="1"/>
      <c r="K7" s="1"/>
    </row>
    <row r="8" spans="1:11" x14ac:dyDescent="0.25">
      <c r="A8" s="1" t="s">
        <v>10</v>
      </c>
      <c r="B8" s="10" t="s">
        <v>1</v>
      </c>
      <c r="C8" s="10"/>
      <c r="D8" s="10"/>
      <c r="E8" s="10" t="s">
        <v>2</v>
      </c>
      <c r="F8" s="10"/>
      <c r="G8" s="10"/>
      <c r="H8" s="10" t="s">
        <v>3</v>
      </c>
      <c r="I8" s="10"/>
      <c r="J8" s="10"/>
      <c r="K8" s="1"/>
    </row>
    <row r="9" spans="1:11" x14ac:dyDescent="0.25">
      <c r="A9" s="4" t="s">
        <v>11</v>
      </c>
      <c r="B9" s="5">
        <v>1</v>
      </c>
      <c r="C9" s="5">
        <v>2</v>
      </c>
      <c r="D9" s="5">
        <v>3</v>
      </c>
      <c r="E9" s="5">
        <v>1</v>
      </c>
      <c r="F9" s="5">
        <v>2</v>
      </c>
      <c r="G9" s="5">
        <v>3</v>
      </c>
      <c r="H9" s="5">
        <v>1</v>
      </c>
      <c r="I9" s="5">
        <v>2</v>
      </c>
      <c r="J9" s="5">
        <v>3</v>
      </c>
      <c r="K9" s="1"/>
    </row>
    <row r="10" spans="1:11" x14ac:dyDescent="0.25">
      <c r="A10" s="6" t="s">
        <v>12</v>
      </c>
      <c r="B10" s="7">
        <v>5</v>
      </c>
      <c r="C10" s="7">
        <v>12</v>
      </c>
      <c r="D10" s="7">
        <v>13</v>
      </c>
      <c r="E10" s="7">
        <v>8</v>
      </c>
      <c r="F10" s="7">
        <v>8</v>
      </c>
      <c r="G10" s="7">
        <v>9</v>
      </c>
      <c r="H10" s="7">
        <v>10</v>
      </c>
      <c r="I10" s="7">
        <v>10</v>
      </c>
      <c r="J10" s="7">
        <v>5</v>
      </c>
      <c r="K10" s="1"/>
    </row>
    <row r="11" spans="1:11" x14ac:dyDescent="0.25">
      <c r="A11" s="8" t="s">
        <v>13</v>
      </c>
      <c r="B11" s="9">
        <v>1</v>
      </c>
      <c r="C11" s="9">
        <v>3</v>
      </c>
      <c r="D11" s="9">
        <v>3.5</v>
      </c>
      <c r="E11" s="22">
        <v>4.5</v>
      </c>
      <c r="F11" s="9">
        <v>5</v>
      </c>
      <c r="G11" s="24">
        <v>6</v>
      </c>
      <c r="H11" s="9">
        <v>8</v>
      </c>
      <c r="I11" s="9">
        <v>9</v>
      </c>
      <c r="J11" s="9">
        <v>10</v>
      </c>
      <c r="K11" s="1"/>
    </row>
    <row r="12" spans="1:11" x14ac:dyDescent="0.25">
      <c r="A12" s="1"/>
      <c r="B12" s="3"/>
      <c r="C12" s="3"/>
      <c r="D12" s="3"/>
      <c r="E12" s="1"/>
      <c r="F12" s="1"/>
      <c r="G12" s="1"/>
      <c r="H12" s="1"/>
      <c r="I12" s="1"/>
      <c r="J12" s="1"/>
      <c r="K12" s="1"/>
    </row>
    <row r="13" spans="1:11" x14ac:dyDescent="0.25">
      <c r="A13" s="1" t="s">
        <v>31</v>
      </c>
      <c r="B13" s="10" t="s">
        <v>8</v>
      </c>
      <c r="C13" s="10"/>
      <c r="D13" s="10"/>
      <c r="E13" s="10"/>
      <c r="F13" s="10" t="s">
        <v>9</v>
      </c>
      <c r="G13" s="10"/>
      <c r="H13" s="10"/>
      <c r="I13" s="10"/>
      <c r="J13" s="1"/>
      <c r="K13" s="1"/>
    </row>
    <row r="14" spans="1:11" x14ac:dyDescent="0.25">
      <c r="A14" s="4" t="s">
        <v>11</v>
      </c>
      <c r="B14" s="5">
        <v>1</v>
      </c>
      <c r="C14" s="5">
        <v>2</v>
      </c>
      <c r="D14" s="5">
        <v>3</v>
      </c>
      <c r="E14" s="5">
        <v>4</v>
      </c>
      <c r="F14" s="5">
        <v>1</v>
      </c>
      <c r="G14" s="5">
        <v>2</v>
      </c>
      <c r="H14" s="5">
        <v>3</v>
      </c>
      <c r="I14" s="5">
        <v>4</v>
      </c>
      <c r="J14" s="1"/>
      <c r="K14" s="1"/>
    </row>
    <row r="15" spans="1:11" x14ac:dyDescent="0.25">
      <c r="A15" s="6" t="s">
        <v>12</v>
      </c>
      <c r="B15" s="7">
        <v>8</v>
      </c>
      <c r="C15" s="7">
        <v>5</v>
      </c>
      <c r="D15" s="7">
        <v>5</v>
      </c>
      <c r="E15" s="7">
        <v>3</v>
      </c>
      <c r="F15" s="7">
        <v>7</v>
      </c>
      <c r="G15" s="7">
        <v>4</v>
      </c>
      <c r="H15" s="7">
        <v>4</v>
      </c>
      <c r="I15" s="7">
        <v>3</v>
      </c>
      <c r="J15" s="1"/>
      <c r="K15" s="1"/>
    </row>
    <row r="16" spans="1:11" x14ac:dyDescent="0.25">
      <c r="A16" s="8" t="s">
        <v>13</v>
      </c>
      <c r="B16" s="9">
        <v>20</v>
      </c>
      <c r="C16" s="9">
        <v>15</v>
      </c>
      <c r="D16" s="9">
        <v>7</v>
      </c>
      <c r="E16" s="9">
        <v>4</v>
      </c>
      <c r="F16" s="9">
        <v>18</v>
      </c>
      <c r="G16" s="9">
        <v>16</v>
      </c>
      <c r="H16" s="9">
        <v>11</v>
      </c>
      <c r="I16" s="9">
        <v>3</v>
      </c>
      <c r="J16" s="1"/>
      <c r="K16" s="1"/>
    </row>
    <row r="17" spans="1:1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9" spans="1:11" x14ac:dyDescent="0.25">
      <c r="A19" s="1" t="s">
        <v>16</v>
      </c>
    </row>
    <row r="23" spans="1:11" x14ac:dyDescent="0.25">
      <c r="A23" t="s">
        <v>22</v>
      </c>
      <c r="G23" s="12" t="s">
        <v>23</v>
      </c>
      <c r="H23" s="12"/>
      <c r="I23" s="12"/>
    </row>
    <row r="24" spans="1:11" x14ac:dyDescent="0.25">
      <c r="A24" t="s">
        <v>18</v>
      </c>
      <c r="B24" s="14">
        <v>1</v>
      </c>
      <c r="C24" s="14">
        <v>2</v>
      </c>
      <c r="D24" s="14">
        <v>3</v>
      </c>
      <c r="E24" s="11" t="s">
        <v>21</v>
      </c>
      <c r="G24" s="11">
        <v>1</v>
      </c>
      <c r="H24" s="11">
        <v>2</v>
      </c>
      <c r="I24" s="11">
        <v>3</v>
      </c>
    </row>
    <row r="25" spans="1:11" x14ac:dyDescent="0.25">
      <c r="A25" t="s">
        <v>17</v>
      </c>
      <c r="B25" s="13">
        <v>5</v>
      </c>
      <c r="C25" s="13">
        <v>10</v>
      </c>
      <c r="D25" s="13">
        <v>0</v>
      </c>
      <c r="E25" s="11">
        <f>B25+C25+D25</f>
        <v>15</v>
      </c>
      <c r="G25" s="17">
        <f>B10</f>
        <v>5</v>
      </c>
      <c r="H25" s="17">
        <f>C10</f>
        <v>12</v>
      </c>
      <c r="I25" s="17">
        <f>D10</f>
        <v>13</v>
      </c>
    </row>
    <row r="26" spans="1:11" x14ac:dyDescent="0.25">
      <c r="A26" t="s">
        <v>19</v>
      </c>
      <c r="B26" s="13">
        <v>8</v>
      </c>
      <c r="C26" s="13">
        <v>8</v>
      </c>
      <c r="D26" s="23">
        <v>1.9999999999999996</v>
      </c>
      <c r="E26" s="11">
        <f t="shared" ref="E26:E27" si="0">B26+C26+D26</f>
        <v>18</v>
      </c>
      <c r="G26" s="17">
        <f>E10</f>
        <v>8</v>
      </c>
      <c r="H26" s="17">
        <f>F10</f>
        <v>8</v>
      </c>
      <c r="I26" s="17">
        <f>G10</f>
        <v>9</v>
      </c>
    </row>
    <row r="27" spans="1:11" x14ac:dyDescent="0.25">
      <c r="A27" t="s">
        <v>20</v>
      </c>
      <c r="B27" s="13">
        <v>0</v>
      </c>
      <c r="C27" s="13">
        <v>0</v>
      </c>
      <c r="D27" s="13">
        <v>0</v>
      </c>
      <c r="E27" s="11">
        <f t="shared" si="0"/>
        <v>0</v>
      </c>
      <c r="G27" s="17">
        <f>H10</f>
        <v>10</v>
      </c>
      <c r="H27" s="17">
        <f>I10</f>
        <v>10</v>
      </c>
      <c r="I27" s="17">
        <f>J10</f>
        <v>5</v>
      </c>
    </row>
    <row r="28" spans="1:11" x14ac:dyDescent="0.25">
      <c r="E28" s="11">
        <f>E27+E26+E25</f>
        <v>33</v>
      </c>
    </row>
    <row r="29" spans="1:11" x14ac:dyDescent="0.25">
      <c r="A29" t="s">
        <v>24</v>
      </c>
    </row>
    <row r="30" spans="1:11" x14ac:dyDescent="0.25">
      <c r="A30" t="s">
        <v>18</v>
      </c>
      <c r="B30" s="11">
        <v>1</v>
      </c>
      <c r="C30" s="11">
        <v>2</v>
      </c>
      <c r="D30" s="11">
        <v>3</v>
      </c>
      <c r="E30" s="11">
        <v>4</v>
      </c>
      <c r="F30" s="11" t="s">
        <v>21</v>
      </c>
      <c r="G30" s="11">
        <v>1</v>
      </c>
      <c r="H30" s="11">
        <v>2</v>
      </c>
      <c r="I30" s="11">
        <v>3</v>
      </c>
      <c r="J30" s="11">
        <v>4</v>
      </c>
    </row>
    <row r="31" spans="1:11" x14ac:dyDescent="0.25">
      <c r="A31" t="s">
        <v>8</v>
      </c>
      <c r="B31" s="13">
        <v>8</v>
      </c>
      <c r="C31" s="13">
        <v>5</v>
      </c>
      <c r="D31" s="13">
        <v>5</v>
      </c>
      <c r="E31" s="13">
        <v>0</v>
      </c>
      <c r="F31" s="11">
        <f>SUM(B31:E31)</f>
        <v>18</v>
      </c>
      <c r="G31" s="17">
        <f>B15</f>
        <v>8</v>
      </c>
      <c r="H31" s="17">
        <f>C15</f>
        <v>5</v>
      </c>
      <c r="I31" s="17">
        <f>D15</f>
        <v>5</v>
      </c>
      <c r="J31" s="17">
        <f>E15</f>
        <v>3</v>
      </c>
    </row>
    <row r="32" spans="1:11" x14ac:dyDescent="0.25">
      <c r="A32" t="s">
        <v>9</v>
      </c>
      <c r="B32" s="13">
        <v>7</v>
      </c>
      <c r="C32" s="13">
        <v>4</v>
      </c>
      <c r="D32" s="13">
        <v>4</v>
      </c>
      <c r="E32" s="13">
        <v>0</v>
      </c>
      <c r="F32" s="11">
        <f>SUM(B32:E32)</f>
        <v>15</v>
      </c>
      <c r="G32" s="17">
        <f>F15</f>
        <v>7</v>
      </c>
      <c r="H32" s="17">
        <f>G15</f>
        <v>4</v>
      </c>
      <c r="I32" s="17">
        <f>H15</f>
        <v>4</v>
      </c>
      <c r="J32" s="17">
        <f>I15</f>
        <v>3</v>
      </c>
    </row>
    <row r="33" spans="1:13" x14ac:dyDescent="0.25">
      <c r="B33" s="11"/>
      <c r="C33" s="11"/>
      <c r="D33" s="11"/>
      <c r="E33" s="11"/>
      <c r="F33" s="11">
        <f>F31+F32</f>
        <v>33</v>
      </c>
      <c r="G33" s="11"/>
      <c r="H33" s="11"/>
      <c r="I33" s="11"/>
    </row>
    <row r="34" spans="1:13" x14ac:dyDescent="0.25">
      <c r="A34" t="s">
        <v>27</v>
      </c>
      <c r="B34" s="11"/>
      <c r="C34" s="11"/>
      <c r="D34" s="11"/>
      <c r="E34" s="11"/>
      <c r="F34" s="11"/>
      <c r="G34" s="11"/>
      <c r="H34" s="11"/>
      <c r="I34" s="11"/>
    </row>
    <row r="35" spans="1:13" x14ac:dyDescent="0.25">
      <c r="A35" t="s">
        <v>26</v>
      </c>
      <c r="B35" s="11">
        <f>B16*B31+C16*C31+D16*D31+E16*E31+F16*B32+G16*C32+H16*D32+I16*E32</f>
        <v>504</v>
      </c>
      <c r="C35" s="16" t="s">
        <v>25</v>
      </c>
      <c r="D35" s="11"/>
      <c r="E35" s="11"/>
      <c r="F35" s="11" t="s">
        <v>41</v>
      </c>
      <c r="G35" s="11"/>
      <c r="H35" s="20" t="s">
        <v>47</v>
      </c>
      <c r="I35" s="11"/>
    </row>
    <row r="36" spans="1:13" x14ac:dyDescent="0.25">
      <c r="A36" t="s">
        <v>28</v>
      </c>
      <c r="B36" s="11">
        <f>B11*B25+C11*C25+D11*D25+E11*B26+F11*C26+G11*D26+H11*B27+I11*C27+J11*D27</f>
        <v>123</v>
      </c>
      <c r="C36" s="16" t="s">
        <v>29</v>
      </c>
      <c r="D36" s="11"/>
      <c r="E36" s="11"/>
      <c r="F36" s="11" t="s">
        <v>41</v>
      </c>
      <c r="G36" s="11"/>
      <c r="H36" s="20" t="s">
        <v>43</v>
      </c>
      <c r="I36" s="11"/>
      <c r="K36">
        <v>6</v>
      </c>
      <c r="L36" t="s">
        <v>44</v>
      </c>
      <c r="M36" t="s">
        <v>48</v>
      </c>
    </row>
    <row r="37" spans="1:13" x14ac:dyDescent="0.25">
      <c r="A37" t="s">
        <v>30</v>
      </c>
      <c r="B37" s="18">
        <f>B35-B36</f>
        <v>381</v>
      </c>
      <c r="C37" s="11" t="s">
        <v>41</v>
      </c>
      <c r="D37" s="11"/>
      <c r="E37" s="11"/>
      <c r="F37" s="11"/>
      <c r="G37" s="11"/>
      <c r="H37" s="11"/>
      <c r="I37" s="11"/>
    </row>
    <row r="38" spans="1:13" x14ac:dyDescent="0.25">
      <c r="B38" s="11">
        <f>'hora 15 - sin limites'!B37-B37</f>
        <v>23</v>
      </c>
      <c r="C38" s="11">
        <f>B38/404</f>
        <v>5.6930693069306933E-2</v>
      </c>
      <c r="D38" s="20" t="s">
        <v>49</v>
      </c>
      <c r="E38" s="11"/>
      <c r="F38" s="11"/>
      <c r="G38" s="11"/>
      <c r="H38" s="11"/>
      <c r="I38" s="11"/>
    </row>
    <row r="39" spans="1:13" x14ac:dyDescent="0.25">
      <c r="A39" t="s">
        <v>32</v>
      </c>
      <c r="B39" s="11"/>
      <c r="C39" s="11"/>
      <c r="D39" s="11"/>
      <c r="E39" s="11"/>
      <c r="F39" s="11"/>
      <c r="G39" s="11"/>
      <c r="H39" s="11"/>
      <c r="I39" s="11"/>
    </row>
    <row r="40" spans="1:13" x14ac:dyDescent="0.25">
      <c r="A40" t="s">
        <v>33</v>
      </c>
      <c r="B40" s="11"/>
      <c r="C40" s="11"/>
      <c r="D40" s="11"/>
      <c r="E40" s="11"/>
      <c r="F40" s="11"/>
      <c r="G40" s="11"/>
      <c r="H40" s="11"/>
      <c r="I40" s="11"/>
    </row>
    <row r="41" spans="1:13" x14ac:dyDescent="0.25">
      <c r="A41" t="s">
        <v>34</v>
      </c>
      <c r="B41" s="11">
        <f>SUM(B25:D27)</f>
        <v>33</v>
      </c>
      <c r="C41" s="11" t="s">
        <v>35</v>
      </c>
      <c r="D41" s="11">
        <f>SUM(B31:E32)</f>
        <v>33</v>
      </c>
    </row>
    <row r="42" spans="1:13" x14ac:dyDescent="0.25">
      <c r="B42" s="11" t="s">
        <v>36</v>
      </c>
      <c r="C42" s="11"/>
      <c r="D42" s="11" t="s">
        <v>39</v>
      </c>
    </row>
    <row r="43" spans="1:13" x14ac:dyDescent="0.25">
      <c r="B43" s="11" t="s">
        <v>37</v>
      </c>
      <c r="C43" s="11"/>
      <c r="D43" s="11" t="s">
        <v>40</v>
      </c>
    </row>
    <row r="44" spans="1:13" x14ac:dyDescent="0.25">
      <c r="B44" s="11" t="s">
        <v>38</v>
      </c>
      <c r="C44" s="11"/>
      <c r="D44" s="11"/>
    </row>
    <row r="45" spans="1:13" x14ac:dyDescent="0.25">
      <c r="B45" s="11"/>
      <c r="C45" s="11"/>
      <c r="D45" s="11"/>
      <c r="E45" s="11"/>
      <c r="F45" s="11"/>
      <c r="G45" s="11"/>
      <c r="H45" s="11"/>
    </row>
    <row r="46" spans="1:13" x14ac:dyDescent="0.25">
      <c r="A46" t="s">
        <v>1</v>
      </c>
      <c r="B46" s="11">
        <f>-B4</f>
        <v>-5</v>
      </c>
      <c r="C46" s="11" t="s">
        <v>45</v>
      </c>
      <c r="D46" s="11">
        <f>B6</f>
        <v>10</v>
      </c>
      <c r="E46" s="11" t="s">
        <v>46</v>
      </c>
      <c r="F46" s="11">
        <f>B25+C25+D25</f>
        <v>15</v>
      </c>
      <c r="G46" s="11" t="s">
        <v>35</v>
      </c>
      <c r="H46" s="11">
        <f>F46-D46</f>
        <v>5</v>
      </c>
      <c r="I46" s="11" t="s">
        <v>45</v>
      </c>
      <c r="J46" s="11">
        <f>B4</f>
        <v>5</v>
      </c>
    </row>
    <row r="47" spans="1:13" x14ac:dyDescent="0.25">
      <c r="A47" t="s">
        <v>2</v>
      </c>
      <c r="B47" s="11">
        <f>-C4</f>
        <v>-10</v>
      </c>
      <c r="C47" s="11" t="s">
        <v>45</v>
      </c>
      <c r="D47" s="11">
        <f>C6</f>
        <v>15</v>
      </c>
      <c r="E47" s="11" t="s">
        <v>46</v>
      </c>
      <c r="F47" s="11">
        <f t="shared" ref="F47:F48" si="1">B26+C26+D26</f>
        <v>18</v>
      </c>
      <c r="G47" s="11" t="s">
        <v>35</v>
      </c>
      <c r="H47" s="11">
        <f t="shared" ref="H47:H48" si="2">F47-D47</f>
        <v>3</v>
      </c>
      <c r="I47" s="11" t="s">
        <v>45</v>
      </c>
      <c r="J47" s="11">
        <f>C4</f>
        <v>10</v>
      </c>
    </row>
    <row r="48" spans="1:13" x14ac:dyDescent="0.25">
      <c r="A48" t="s">
        <v>3</v>
      </c>
      <c r="B48" s="11">
        <f>-D4</f>
        <v>-10</v>
      </c>
      <c r="C48" s="11" t="s">
        <v>45</v>
      </c>
      <c r="D48" s="11">
        <f>D6</f>
        <v>10</v>
      </c>
      <c r="E48" s="11" t="s">
        <v>46</v>
      </c>
      <c r="F48" s="11">
        <f t="shared" si="1"/>
        <v>0</v>
      </c>
      <c r="G48" s="11" t="s">
        <v>35</v>
      </c>
      <c r="H48" s="11">
        <f t="shared" si="2"/>
        <v>-10</v>
      </c>
      <c r="I48" s="11" t="s">
        <v>45</v>
      </c>
      <c r="J48" s="11">
        <f>D4</f>
        <v>10</v>
      </c>
    </row>
    <row r="49" spans="2:8" x14ac:dyDescent="0.25">
      <c r="B49" s="11"/>
      <c r="C49" s="11"/>
      <c r="D49" s="11"/>
      <c r="E49" s="11"/>
      <c r="F49" s="11"/>
      <c r="G49" s="11"/>
      <c r="H49" s="11"/>
    </row>
    <row r="50" spans="2:8" x14ac:dyDescent="0.25">
      <c r="B50" s="11"/>
      <c r="C50" s="11"/>
      <c r="D50" s="11"/>
      <c r="E50" s="11"/>
      <c r="F50" s="11"/>
      <c r="G50" s="11"/>
      <c r="H50" s="11"/>
    </row>
    <row r="51" spans="2:8" x14ac:dyDescent="0.25">
      <c r="B51" s="11"/>
      <c r="C51" s="11"/>
      <c r="D51" s="11"/>
      <c r="E51" s="11"/>
      <c r="F51" s="11"/>
      <c r="G51" s="11"/>
      <c r="H51" s="11"/>
    </row>
    <row r="52" spans="2:8" x14ac:dyDescent="0.25">
      <c r="B52" s="11"/>
      <c r="C52" s="11"/>
      <c r="D52" s="11"/>
      <c r="E52" s="11"/>
      <c r="F52" s="11"/>
      <c r="G52" s="11"/>
      <c r="H52" s="11"/>
    </row>
  </sheetData>
  <mergeCells count="6">
    <mergeCell ref="B8:D8"/>
    <mergeCell ref="E8:G8"/>
    <mergeCell ref="H8:J8"/>
    <mergeCell ref="B13:E13"/>
    <mergeCell ref="F13:I13"/>
    <mergeCell ref="G23:I23"/>
  </mergeCells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F21BD-50CA-4773-B005-618364C142E7}">
  <dimension ref="A1:E30"/>
  <sheetViews>
    <sheetView showGridLines="0" topLeftCell="A23" zoomScale="208" zoomScaleNormal="208" workbookViewId="0">
      <selection activeCell="E30" sqref="E30"/>
    </sheetView>
  </sheetViews>
  <sheetFormatPr baseColWidth="10" defaultRowHeight="15" x14ac:dyDescent="0.25"/>
  <cols>
    <col min="1" max="1" width="2.28515625" customWidth="1"/>
    <col min="2" max="2" width="6.28515625" bestFit="1" customWidth="1"/>
    <col min="3" max="3" width="39.28515625" bestFit="1" customWidth="1"/>
    <col min="4" max="4" width="5.7109375" bestFit="1" customWidth="1"/>
    <col min="5" max="5" width="13" bestFit="1" customWidth="1"/>
  </cols>
  <sheetData>
    <row r="1" spans="1:5" x14ac:dyDescent="0.25">
      <c r="A1" s="25" t="s">
        <v>50</v>
      </c>
    </row>
    <row r="2" spans="1:5" x14ac:dyDescent="0.25">
      <c r="A2" s="25" t="s">
        <v>51</v>
      </c>
    </row>
    <row r="3" spans="1:5" x14ac:dyDescent="0.25">
      <c r="A3" s="25" t="s">
        <v>52</v>
      </c>
    </row>
    <row r="6" spans="1:5" ht="15.75" thickBot="1" x14ac:dyDescent="0.3">
      <c r="A6" t="s">
        <v>53</v>
      </c>
    </row>
    <row r="7" spans="1:5" x14ac:dyDescent="0.25">
      <c r="B7" s="28"/>
      <c r="C7" s="28"/>
      <c r="D7" s="28" t="s">
        <v>56</v>
      </c>
      <c r="E7" s="28" t="s">
        <v>58</v>
      </c>
    </row>
    <row r="8" spans="1:5" ht="15.75" thickBot="1" x14ac:dyDescent="0.3">
      <c r="B8" s="29" t="s">
        <v>54</v>
      </c>
      <c r="C8" s="29" t="s">
        <v>55</v>
      </c>
      <c r="D8" s="29" t="s">
        <v>57</v>
      </c>
      <c r="E8" s="29" t="s">
        <v>59</v>
      </c>
    </row>
    <row r="9" spans="1:5" x14ac:dyDescent="0.25">
      <c r="B9" s="26" t="s">
        <v>63</v>
      </c>
      <c r="C9" s="26" t="s">
        <v>64</v>
      </c>
      <c r="D9" s="26">
        <v>5</v>
      </c>
      <c r="E9" s="26">
        <v>3.5000001609325406</v>
      </c>
    </row>
    <row r="10" spans="1:5" x14ac:dyDescent="0.25">
      <c r="B10" s="26" t="s">
        <v>65</v>
      </c>
      <c r="C10" s="26" t="s">
        <v>66</v>
      </c>
      <c r="D10" s="26">
        <v>12</v>
      </c>
      <c r="E10" s="26">
        <v>1.5000000546375909</v>
      </c>
    </row>
    <row r="11" spans="1:5" x14ac:dyDescent="0.25">
      <c r="B11" s="26" t="s">
        <v>67</v>
      </c>
      <c r="C11" s="26" t="s">
        <v>66</v>
      </c>
      <c r="D11" s="26">
        <v>13</v>
      </c>
      <c r="E11" s="26">
        <v>1.0000000492884562</v>
      </c>
    </row>
    <row r="12" spans="1:5" x14ac:dyDescent="0.25">
      <c r="B12" s="26" t="s">
        <v>68</v>
      </c>
      <c r="C12" s="26" t="s">
        <v>69</v>
      </c>
      <c r="D12" s="26">
        <v>2.9999999999999973</v>
      </c>
      <c r="E12" s="26">
        <v>0</v>
      </c>
    </row>
    <row r="13" spans="1:5" x14ac:dyDescent="0.25">
      <c r="B13" s="26" t="s">
        <v>70</v>
      </c>
      <c r="C13" s="26" t="s">
        <v>71</v>
      </c>
      <c r="D13" s="26">
        <v>0</v>
      </c>
      <c r="E13" s="26">
        <v>-0.49999985098838806</v>
      </c>
    </row>
    <row r="14" spans="1:5" x14ac:dyDescent="0.25">
      <c r="B14" s="26" t="s">
        <v>72</v>
      </c>
      <c r="C14" s="26" t="s">
        <v>71</v>
      </c>
      <c r="D14" s="26">
        <v>0</v>
      </c>
      <c r="E14" s="26">
        <v>-1.4999999292194843</v>
      </c>
    </row>
    <row r="15" spans="1:5" x14ac:dyDescent="0.25">
      <c r="B15" s="26" t="s">
        <v>73</v>
      </c>
      <c r="C15" s="26" t="s">
        <v>74</v>
      </c>
      <c r="D15" s="26">
        <v>0</v>
      </c>
      <c r="E15" s="26">
        <v>-3.4999997094273567</v>
      </c>
    </row>
    <row r="16" spans="1:5" x14ac:dyDescent="0.25">
      <c r="B16" s="26" t="s">
        <v>75</v>
      </c>
      <c r="C16" s="26" t="s">
        <v>76</v>
      </c>
      <c r="D16" s="26">
        <v>0</v>
      </c>
      <c r="E16" s="26">
        <v>-4.5000001639127731</v>
      </c>
    </row>
    <row r="17" spans="1:5" x14ac:dyDescent="0.25">
      <c r="B17" s="26" t="s">
        <v>77</v>
      </c>
      <c r="C17" s="26" t="s">
        <v>76</v>
      </c>
      <c r="D17" s="26">
        <v>0</v>
      </c>
      <c r="E17" s="26">
        <v>-5.4999998658895493</v>
      </c>
    </row>
    <row r="18" spans="1:5" x14ac:dyDescent="0.25">
      <c r="B18" s="26" t="s">
        <v>78</v>
      </c>
      <c r="C18" s="26" t="s">
        <v>79</v>
      </c>
      <c r="D18" s="26">
        <v>8</v>
      </c>
      <c r="E18" s="26">
        <v>15.499999895691872</v>
      </c>
    </row>
    <row r="19" spans="1:5" x14ac:dyDescent="0.25">
      <c r="B19" s="26" t="s">
        <v>80</v>
      </c>
      <c r="C19" s="26" t="s">
        <v>81</v>
      </c>
      <c r="D19" s="26">
        <v>5</v>
      </c>
      <c r="E19" s="26">
        <v>10.500000181794165</v>
      </c>
    </row>
    <row r="20" spans="1:5" x14ac:dyDescent="0.25">
      <c r="B20" s="26" t="s">
        <v>82</v>
      </c>
      <c r="C20" s="26" t="s">
        <v>81</v>
      </c>
      <c r="D20" s="26">
        <v>5</v>
      </c>
      <c r="E20" s="26">
        <v>2.4999995559453962</v>
      </c>
    </row>
    <row r="21" spans="1:5" x14ac:dyDescent="0.25">
      <c r="B21" s="26" t="s">
        <v>83</v>
      </c>
      <c r="C21" s="26" t="s">
        <v>84</v>
      </c>
      <c r="D21" s="26">
        <v>0</v>
      </c>
      <c r="E21" s="26">
        <v>-0.50000022724270821</v>
      </c>
    </row>
    <row r="22" spans="1:5" x14ac:dyDescent="0.25">
      <c r="B22" s="26" t="s">
        <v>85</v>
      </c>
      <c r="C22" s="26" t="s">
        <v>86</v>
      </c>
      <c r="D22" s="26">
        <v>7</v>
      </c>
      <c r="E22" s="26">
        <v>13.499999631728445</v>
      </c>
    </row>
    <row r="23" spans="1:5" x14ac:dyDescent="0.25">
      <c r="B23" s="26" t="s">
        <v>87</v>
      </c>
      <c r="C23" s="26" t="s">
        <v>88</v>
      </c>
      <c r="D23" s="26">
        <v>4</v>
      </c>
      <c r="E23" s="26">
        <v>11.499999582767487</v>
      </c>
    </row>
    <row r="24" spans="1:5" x14ac:dyDescent="0.25">
      <c r="B24" s="26" t="s">
        <v>89</v>
      </c>
      <c r="C24" s="26" t="s">
        <v>88</v>
      </c>
      <c r="D24" s="26">
        <v>4</v>
      </c>
      <c r="E24" s="26">
        <v>6.4999995678663254</v>
      </c>
    </row>
    <row r="25" spans="1:5" ht="15.75" thickBot="1" x14ac:dyDescent="0.3">
      <c r="B25" s="27" t="s">
        <v>90</v>
      </c>
      <c r="C25" s="27" t="s">
        <v>91</v>
      </c>
      <c r="D25" s="27">
        <v>0</v>
      </c>
      <c r="E25" s="27">
        <v>-1.5000001173466444</v>
      </c>
    </row>
    <row r="27" spans="1:5" ht="15.75" thickBot="1" x14ac:dyDescent="0.3">
      <c r="A27" t="s">
        <v>60</v>
      </c>
    </row>
    <row r="28" spans="1:5" x14ac:dyDescent="0.25">
      <c r="B28" s="28"/>
      <c r="C28" s="28"/>
      <c r="D28" s="28" t="s">
        <v>56</v>
      </c>
      <c r="E28" s="28" t="s">
        <v>61</v>
      </c>
    </row>
    <row r="29" spans="1:5" ht="15.75" thickBot="1" x14ac:dyDescent="0.3">
      <c r="B29" s="29" t="s">
        <v>54</v>
      </c>
      <c r="C29" s="29" t="s">
        <v>55</v>
      </c>
      <c r="D29" s="29" t="s">
        <v>57</v>
      </c>
      <c r="E29" s="29" t="s">
        <v>62</v>
      </c>
    </row>
    <row r="30" spans="1:5" ht="15.75" thickBot="1" x14ac:dyDescent="0.3">
      <c r="B30" s="27" t="s">
        <v>92</v>
      </c>
      <c r="C30" s="27" t="s">
        <v>93</v>
      </c>
      <c r="D30" s="27">
        <v>33</v>
      </c>
      <c r="E30" s="27">
        <v>-4.5000001639127731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57C3A-1CB9-4E57-9C04-DA4D309C2CEE}">
  <dimension ref="A1:L44"/>
  <sheetViews>
    <sheetView topLeftCell="A10" zoomScale="120" zoomScaleNormal="120" workbookViewId="0">
      <selection activeCell="B31" sqref="B31:E32"/>
    </sheetView>
  </sheetViews>
  <sheetFormatPr baseColWidth="10" defaultRowHeight="15" x14ac:dyDescent="0.25"/>
  <cols>
    <col min="1" max="1" width="37.7109375" customWidth="1"/>
  </cols>
  <sheetData>
    <row r="1" spans="1:11" x14ac:dyDescent="0.25">
      <c r="A1" s="1" t="s">
        <v>0</v>
      </c>
      <c r="B1" s="2" t="s">
        <v>1</v>
      </c>
      <c r="C1" s="2" t="s">
        <v>2</v>
      </c>
      <c r="D1" s="2" t="s">
        <v>3</v>
      </c>
      <c r="E1" s="1"/>
      <c r="F1" s="1"/>
      <c r="G1" s="1"/>
      <c r="H1" s="1"/>
      <c r="I1" s="1"/>
      <c r="J1" s="1"/>
      <c r="K1" s="1"/>
    </row>
    <row r="2" spans="1:11" x14ac:dyDescent="0.25">
      <c r="A2" s="4" t="s">
        <v>4</v>
      </c>
      <c r="B2" s="5">
        <v>30</v>
      </c>
      <c r="C2" s="5">
        <v>25</v>
      </c>
      <c r="D2" s="5">
        <v>25</v>
      </c>
      <c r="E2" s="1"/>
      <c r="F2" s="1"/>
      <c r="G2" s="1"/>
      <c r="H2" s="1"/>
      <c r="I2" s="1"/>
      <c r="J2" s="1"/>
      <c r="K2" s="1"/>
    </row>
    <row r="3" spans="1:11" x14ac:dyDescent="0.25">
      <c r="A3" s="6" t="s">
        <v>5</v>
      </c>
      <c r="B3" s="7">
        <v>5</v>
      </c>
      <c r="C3" s="7">
        <v>8</v>
      </c>
      <c r="D3" s="7">
        <v>10</v>
      </c>
      <c r="E3" s="1"/>
      <c r="F3" s="1"/>
      <c r="G3" s="1"/>
      <c r="H3" s="1"/>
      <c r="I3" s="1"/>
      <c r="J3" s="1"/>
      <c r="K3" s="1"/>
    </row>
    <row r="4" spans="1:11" x14ac:dyDescent="0.25">
      <c r="A4" s="6" t="s">
        <v>6</v>
      </c>
      <c r="B4" s="7">
        <v>5</v>
      </c>
      <c r="C4" s="7">
        <v>10</v>
      </c>
      <c r="D4" s="7">
        <v>10</v>
      </c>
      <c r="E4" s="1"/>
      <c r="F4" s="1"/>
      <c r="G4" s="1"/>
      <c r="H4" s="1"/>
      <c r="I4" s="1"/>
      <c r="J4" s="1"/>
      <c r="K4" s="1"/>
    </row>
    <row r="5" spans="1:11" ht="14.25" customHeight="1" x14ac:dyDescent="0.25">
      <c r="A5" s="6" t="s">
        <v>14</v>
      </c>
      <c r="B5" s="7" t="s">
        <v>15</v>
      </c>
      <c r="C5" s="7" t="s">
        <v>15</v>
      </c>
      <c r="D5" s="7" t="s">
        <v>15</v>
      </c>
      <c r="E5" s="1"/>
      <c r="F5" s="1"/>
      <c r="G5" s="1"/>
      <c r="H5" s="1"/>
      <c r="I5" s="1"/>
      <c r="J5" s="1"/>
      <c r="K5" s="1"/>
    </row>
    <row r="6" spans="1:11" x14ac:dyDescent="0.25">
      <c r="A6" s="8" t="s">
        <v>7</v>
      </c>
      <c r="B6" s="9">
        <v>10</v>
      </c>
      <c r="C6" s="9">
        <v>15</v>
      </c>
      <c r="D6" s="9">
        <v>10</v>
      </c>
      <c r="E6" s="1"/>
      <c r="F6" s="1"/>
      <c r="G6" s="1"/>
      <c r="H6" s="1"/>
      <c r="I6" s="1"/>
      <c r="J6" s="1"/>
      <c r="K6" s="1"/>
    </row>
    <row r="7" spans="1:11" x14ac:dyDescent="0.25">
      <c r="A7" s="1"/>
      <c r="B7" s="2"/>
      <c r="C7" s="2"/>
      <c r="D7" s="2"/>
      <c r="E7" s="1"/>
      <c r="F7" s="1"/>
      <c r="G7" s="1"/>
      <c r="H7" s="1"/>
      <c r="I7" s="1"/>
      <c r="J7" s="1"/>
      <c r="K7" s="1"/>
    </row>
    <row r="8" spans="1:11" x14ac:dyDescent="0.25">
      <c r="A8" s="1" t="s">
        <v>10</v>
      </c>
      <c r="B8" s="10" t="s">
        <v>1</v>
      </c>
      <c r="C8" s="10"/>
      <c r="D8" s="10"/>
      <c r="E8" s="10" t="s">
        <v>2</v>
      </c>
      <c r="F8" s="10"/>
      <c r="G8" s="10"/>
      <c r="H8" s="10" t="s">
        <v>3</v>
      </c>
      <c r="I8" s="10"/>
      <c r="J8" s="10"/>
      <c r="K8" s="1"/>
    </row>
    <row r="9" spans="1:11" x14ac:dyDescent="0.25">
      <c r="A9" s="4" t="s">
        <v>11</v>
      </c>
      <c r="B9" s="5">
        <v>1</v>
      </c>
      <c r="C9" s="5">
        <v>2</v>
      </c>
      <c r="D9" s="5">
        <v>3</v>
      </c>
      <c r="E9" s="5">
        <v>1</v>
      </c>
      <c r="F9" s="5">
        <v>2</v>
      </c>
      <c r="G9" s="5">
        <v>3</v>
      </c>
      <c r="H9" s="5">
        <v>1</v>
      </c>
      <c r="I9" s="5">
        <v>2</v>
      </c>
      <c r="J9" s="5">
        <v>3</v>
      </c>
      <c r="K9" s="1"/>
    </row>
    <row r="10" spans="1:11" x14ac:dyDescent="0.25">
      <c r="A10" s="6" t="s">
        <v>12</v>
      </c>
      <c r="B10" s="7">
        <v>5</v>
      </c>
      <c r="C10" s="7">
        <v>12</v>
      </c>
      <c r="D10" s="7">
        <v>13</v>
      </c>
      <c r="E10" s="7">
        <v>8</v>
      </c>
      <c r="F10" s="7">
        <v>8</v>
      </c>
      <c r="G10" s="7">
        <v>9</v>
      </c>
      <c r="H10" s="7">
        <v>10</v>
      </c>
      <c r="I10" s="7">
        <v>10</v>
      </c>
      <c r="J10" s="7">
        <v>5</v>
      </c>
      <c r="K10" s="1"/>
    </row>
    <row r="11" spans="1:11" x14ac:dyDescent="0.25">
      <c r="A11" s="8" t="s">
        <v>13</v>
      </c>
      <c r="B11" s="9">
        <v>1</v>
      </c>
      <c r="C11" s="9">
        <v>3</v>
      </c>
      <c r="D11" s="9">
        <v>3.5</v>
      </c>
      <c r="E11" s="21">
        <v>4.5</v>
      </c>
      <c r="F11" s="9">
        <v>5</v>
      </c>
      <c r="G11" s="9">
        <v>6</v>
      </c>
      <c r="H11" s="9">
        <v>8</v>
      </c>
      <c r="I11" s="9">
        <v>9</v>
      </c>
      <c r="J11" s="9">
        <v>10</v>
      </c>
      <c r="K11" s="1"/>
    </row>
    <row r="12" spans="1:11" x14ac:dyDescent="0.25">
      <c r="A12" s="1"/>
      <c r="B12" s="2"/>
      <c r="C12" s="2"/>
      <c r="D12" s="2"/>
      <c r="E12" s="1"/>
      <c r="F12" s="1"/>
      <c r="G12" s="1"/>
      <c r="H12" s="1"/>
      <c r="I12" s="1"/>
      <c r="J12" s="1"/>
      <c r="K12" s="1"/>
    </row>
    <row r="13" spans="1:11" x14ac:dyDescent="0.25">
      <c r="A13" s="1" t="s">
        <v>31</v>
      </c>
      <c r="B13" s="10" t="s">
        <v>8</v>
      </c>
      <c r="C13" s="10"/>
      <c r="D13" s="10"/>
      <c r="E13" s="10"/>
      <c r="F13" s="10" t="s">
        <v>9</v>
      </c>
      <c r="G13" s="10"/>
      <c r="H13" s="10"/>
      <c r="I13" s="10"/>
      <c r="J13" s="1"/>
      <c r="K13" s="1"/>
    </row>
    <row r="14" spans="1:11" x14ac:dyDescent="0.25">
      <c r="A14" s="4" t="s">
        <v>11</v>
      </c>
      <c r="B14" s="5">
        <v>1</v>
      </c>
      <c r="C14" s="5">
        <v>2</v>
      </c>
      <c r="D14" s="5">
        <v>3</v>
      </c>
      <c r="E14" s="5">
        <v>4</v>
      </c>
      <c r="F14" s="5">
        <v>1</v>
      </c>
      <c r="G14" s="5">
        <v>2</v>
      </c>
      <c r="H14" s="5">
        <v>3</v>
      </c>
      <c r="I14" s="5">
        <v>4</v>
      </c>
      <c r="J14" s="1"/>
      <c r="K14" s="1"/>
    </row>
    <row r="15" spans="1:11" x14ac:dyDescent="0.25">
      <c r="A15" s="6" t="s">
        <v>12</v>
      </c>
      <c r="B15" s="7">
        <v>8</v>
      </c>
      <c r="C15" s="7">
        <v>5</v>
      </c>
      <c r="D15" s="7">
        <v>5</v>
      </c>
      <c r="E15" s="7">
        <v>3</v>
      </c>
      <c r="F15" s="7">
        <v>7</v>
      </c>
      <c r="G15" s="7">
        <v>4</v>
      </c>
      <c r="H15" s="7">
        <v>4</v>
      </c>
      <c r="I15" s="7">
        <v>3</v>
      </c>
      <c r="J15" s="1"/>
      <c r="K15" s="1"/>
    </row>
    <row r="16" spans="1:11" x14ac:dyDescent="0.25">
      <c r="A16" s="8" t="s">
        <v>13</v>
      </c>
      <c r="B16" s="9">
        <v>20</v>
      </c>
      <c r="C16" s="9">
        <v>15</v>
      </c>
      <c r="D16" s="9">
        <v>7</v>
      </c>
      <c r="E16" s="9">
        <v>4</v>
      </c>
      <c r="F16" s="9">
        <v>18</v>
      </c>
      <c r="G16" s="9">
        <v>16</v>
      </c>
      <c r="H16" s="9">
        <v>11</v>
      </c>
      <c r="I16" s="9">
        <v>3</v>
      </c>
      <c r="J16" s="1"/>
      <c r="K16" s="1"/>
    </row>
    <row r="17" spans="1:1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9" spans="1:11" x14ac:dyDescent="0.25">
      <c r="A19" s="1" t="s">
        <v>16</v>
      </c>
    </row>
    <row r="23" spans="1:11" x14ac:dyDescent="0.25">
      <c r="A23" t="s">
        <v>22</v>
      </c>
      <c r="G23" s="12" t="s">
        <v>23</v>
      </c>
      <c r="H23" s="12"/>
      <c r="I23" s="12"/>
    </row>
    <row r="24" spans="1:11" x14ac:dyDescent="0.25">
      <c r="A24" t="s">
        <v>18</v>
      </c>
      <c r="B24" s="14">
        <v>1</v>
      </c>
      <c r="C24" s="14">
        <v>2</v>
      </c>
      <c r="D24" s="14">
        <v>3</v>
      </c>
      <c r="E24" s="11" t="s">
        <v>21</v>
      </c>
      <c r="G24" s="11">
        <v>1</v>
      </c>
      <c r="H24" s="11">
        <v>2</v>
      </c>
      <c r="I24" s="11">
        <v>3</v>
      </c>
    </row>
    <row r="25" spans="1:11" x14ac:dyDescent="0.25">
      <c r="A25" t="s">
        <v>17</v>
      </c>
      <c r="B25" s="15">
        <v>5</v>
      </c>
      <c r="C25" s="15">
        <v>12</v>
      </c>
      <c r="D25" s="15">
        <v>13</v>
      </c>
      <c r="E25" s="11">
        <f>B25+C25+D25</f>
        <v>30</v>
      </c>
      <c r="G25" s="17">
        <f>B10</f>
        <v>5</v>
      </c>
      <c r="H25" s="17">
        <f>C10</f>
        <v>12</v>
      </c>
      <c r="I25" s="17">
        <f>D10</f>
        <v>13</v>
      </c>
    </row>
    <row r="26" spans="1:11" x14ac:dyDescent="0.25">
      <c r="A26" t="s">
        <v>19</v>
      </c>
      <c r="B26" s="19">
        <v>2.9999999999999973</v>
      </c>
      <c r="C26" s="15">
        <v>0</v>
      </c>
      <c r="D26" s="15">
        <v>0</v>
      </c>
      <c r="E26" s="11">
        <f t="shared" ref="E26:E27" si="0">B26+C26+D26</f>
        <v>2.9999999999999973</v>
      </c>
      <c r="G26" s="17">
        <f>E10</f>
        <v>8</v>
      </c>
      <c r="H26" s="17">
        <f>F10</f>
        <v>8</v>
      </c>
      <c r="I26" s="17">
        <f>G10</f>
        <v>9</v>
      </c>
    </row>
    <row r="27" spans="1:11" x14ac:dyDescent="0.25">
      <c r="A27" t="s">
        <v>20</v>
      </c>
      <c r="B27" s="15">
        <v>0</v>
      </c>
      <c r="C27" s="15">
        <v>0</v>
      </c>
      <c r="D27" s="15">
        <v>0</v>
      </c>
      <c r="E27" s="11">
        <f t="shared" si="0"/>
        <v>0</v>
      </c>
      <c r="G27" s="17">
        <f>H10</f>
        <v>10</v>
      </c>
      <c r="H27" s="17">
        <f>I10</f>
        <v>10</v>
      </c>
      <c r="I27" s="17">
        <f>J10</f>
        <v>5</v>
      </c>
    </row>
    <row r="28" spans="1:11" x14ac:dyDescent="0.25">
      <c r="E28" s="11">
        <f>E27+E26+E25</f>
        <v>33</v>
      </c>
    </row>
    <row r="29" spans="1:11" x14ac:dyDescent="0.25">
      <c r="A29" t="s">
        <v>24</v>
      </c>
    </row>
    <row r="30" spans="1:11" x14ac:dyDescent="0.25">
      <c r="A30" t="s">
        <v>18</v>
      </c>
      <c r="B30" s="11">
        <v>1</v>
      </c>
      <c r="C30" s="11">
        <v>2</v>
      </c>
      <c r="D30" s="11">
        <v>3</v>
      </c>
      <c r="E30" s="11">
        <v>4</v>
      </c>
      <c r="F30" s="11" t="s">
        <v>21</v>
      </c>
      <c r="G30" s="11">
        <v>1</v>
      </c>
      <c r="H30" s="11">
        <v>2</v>
      </c>
      <c r="I30" s="11">
        <v>3</v>
      </c>
      <c r="J30" s="11">
        <v>4</v>
      </c>
    </row>
    <row r="31" spans="1:11" x14ac:dyDescent="0.25">
      <c r="A31" t="s">
        <v>8</v>
      </c>
      <c r="B31" s="15">
        <v>8</v>
      </c>
      <c r="C31" s="15">
        <v>5</v>
      </c>
      <c r="D31" s="15">
        <v>5</v>
      </c>
      <c r="E31" s="15">
        <v>0</v>
      </c>
      <c r="F31" s="11">
        <f>SUM(B31:E31)</f>
        <v>18</v>
      </c>
      <c r="G31" s="17">
        <f>B15</f>
        <v>8</v>
      </c>
      <c r="H31" s="17">
        <f>C15</f>
        <v>5</v>
      </c>
      <c r="I31" s="17">
        <f>D15</f>
        <v>5</v>
      </c>
      <c r="J31" s="17">
        <f>E15</f>
        <v>3</v>
      </c>
    </row>
    <row r="32" spans="1:11" x14ac:dyDescent="0.25">
      <c r="A32" t="s">
        <v>9</v>
      </c>
      <c r="B32" s="15">
        <v>7</v>
      </c>
      <c r="C32" s="15">
        <v>4</v>
      </c>
      <c r="D32" s="15">
        <v>4</v>
      </c>
      <c r="E32" s="15">
        <v>0</v>
      </c>
      <c r="F32" s="11">
        <f>SUM(B32:E32)</f>
        <v>15</v>
      </c>
      <c r="G32" s="17">
        <f>F15</f>
        <v>7</v>
      </c>
      <c r="H32" s="17">
        <f>G15</f>
        <v>4</v>
      </c>
      <c r="I32" s="17">
        <f>H15</f>
        <v>4</v>
      </c>
      <c r="J32" s="17">
        <f>I15</f>
        <v>3</v>
      </c>
    </row>
    <row r="33" spans="1:12" x14ac:dyDescent="0.25">
      <c r="B33" s="11"/>
      <c r="C33" s="11"/>
      <c r="D33" s="11"/>
      <c r="E33" s="11"/>
      <c r="F33" s="11">
        <f>F31+F32</f>
        <v>33</v>
      </c>
      <c r="G33" s="11"/>
      <c r="H33" s="11"/>
      <c r="I33" s="11"/>
    </row>
    <row r="34" spans="1:12" x14ac:dyDescent="0.25">
      <c r="A34" t="s">
        <v>27</v>
      </c>
      <c r="B34" s="11"/>
      <c r="C34" s="11"/>
      <c r="D34" s="11"/>
      <c r="E34" s="11"/>
      <c r="F34" s="11"/>
      <c r="G34" s="11"/>
      <c r="H34" s="11"/>
      <c r="I34" s="11"/>
    </row>
    <row r="35" spans="1:12" x14ac:dyDescent="0.25">
      <c r="A35" t="s">
        <v>26</v>
      </c>
      <c r="B35" s="11">
        <f>B16*B31+C16*C31+D16*D31+E16*E31+F16*B32+G16*C32+H16*D32+I16*E32</f>
        <v>504</v>
      </c>
      <c r="C35" s="16" t="s">
        <v>25</v>
      </c>
      <c r="D35" s="11"/>
      <c r="E35" s="11"/>
      <c r="F35" s="11" t="s">
        <v>41</v>
      </c>
      <c r="G35" s="11"/>
      <c r="H35" s="20" t="s">
        <v>42</v>
      </c>
      <c r="I35" s="11"/>
    </row>
    <row r="36" spans="1:12" x14ac:dyDescent="0.25">
      <c r="A36" t="s">
        <v>28</v>
      </c>
      <c r="B36" s="11">
        <f>B11*B25+C11*C25+D11*D25+E11*B26+F11*C26+G11*D26+H11*B27+I11*C27+J11*D27</f>
        <v>99.999999999999986</v>
      </c>
      <c r="C36" s="16" t="s">
        <v>29</v>
      </c>
      <c r="D36" s="11"/>
      <c r="E36" s="11"/>
      <c r="F36" s="11" t="s">
        <v>41</v>
      </c>
      <c r="G36" s="11"/>
      <c r="H36" s="20" t="s">
        <v>43</v>
      </c>
      <c r="I36" s="11"/>
      <c r="K36">
        <f>E11</f>
        <v>4.5</v>
      </c>
      <c r="L36" t="s">
        <v>44</v>
      </c>
    </row>
    <row r="37" spans="1:12" x14ac:dyDescent="0.25">
      <c r="A37" t="s">
        <v>30</v>
      </c>
      <c r="B37" s="18">
        <f>B35-B36</f>
        <v>404</v>
      </c>
      <c r="C37" s="11" t="s">
        <v>41</v>
      </c>
      <c r="D37" s="11"/>
      <c r="E37" s="11"/>
      <c r="F37" s="11"/>
      <c r="G37" s="11"/>
      <c r="H37" s="11"/>
      <c r="I37" s="11"/>
    </row>
    <row r="38" spans="1:12" x14ac:dyDescent="0.25">
      <c r="B38" s="11"/>
      <c r="C38" s="11"/>
      <c r="D38" s="11"/>
      <c r="E38" s="11"/>
      <c r="F38" s="11"/>
      <c r="G38" s="11"/>
      <c r="H38" s="11"/>
      <c r="I38" s="11"/>
    </row>
    <row r="39" spans="1:12" x14ac:dyDescent="0.25">
      <c r="A39" t="s">
        <v>32</v>
      </c>
      <c r="B39" s="11"/>
      <c r="C39" s="11"/>
      <c r="D39" s="11"/>
      <c r="E39" s="11"/>
      <c r="F39" s="11"/>
      <c r="G39" s="11"/>
      <c r="H39" s="11"/>
      <c r="I39" s="11"/>
    </row>
    <row r="40" spans="1:12" x14ac:dyDescent="0.25">
      <c r="A40" t="s">
        <v>33</v>
      </c>
      <c r="B40" s="11"/>
      <c r="C40" s="11"/>
      <c r="D40" s="11"/>
      <c r="E40" s="11"/>
      <c r="F40" s="11"/>
      <c r="G40" s="11"/>
      <c r="H40" s="11"/>
      <c r="I40" s="11"/>
    </row>
    <row r="41" spans="1:12" x14ac:dyDescent="0.25">
      <c r="A41" t="s">
        <v>34</v>
      </c>
      <c r="B41" s="11">
        <f>SUM(B25:D27)</f>
        <v>33</v>
      </c>
      <c r="C41" s="11" t="s">
        <v>35</v>
      </c>
      <c r="D41" s="11">
        <f>SUM(B31:E32)</f>
        <v>33</v>
      </c>
    </row>
    <row r="42" spans="1:12" x14ac:dyDescent="0.25">
      <c r="B42" s="11" t="s">
        <v>36</v>
      </c>
      <c r="C42" s="11"/>
      <c r="D42" s="11" t="s">
        <v>39</v>
      </c>
    </row>
    <row r="43" spans="1:12" x14ac:dyDescent="0.25">
      <c r="B43" s="11" t="s">
        <v>37</v>
      </c>
      <c r="C43" s="11"/>
      <c r="D43" s="11" t="s">
        <v>40</v>
      </c>
    </row>
    <row r="44" spans="1:12" x14ac:dyDescent="0.25">
      <c r="B44" s="11" t="s">
        <v>38</v>
      </c>
      <c r="C44" s="11"/>
      <c r="D44" s="11"/>
    </row>
  </sheetData>
  <mergeCells count="6">
    <mergeCell ref="G23:I23"/>
    <mergeCell ref="B8:D8"/>
    <mergeCell ref="E8:G8"/>
    <mergeCell ref="H8:J8"/>
    <mergeCell ref="B13:E13"/>
    <mergeCell ref="F13:I13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Informe de sensibilidad 3</vt:lpstr>
      <vt:lpstr>hora 15 - con limites de produc</vt:lpstr>
      <vt:lpstr>Informe de sensibilidad 2</vt:lpstr>
      <vt:lpstr>hora 15 - con rampas limites</vt:lpstr>
      <vt:lpstr>Informe de sensibilidad 1</vt:lpstr>
      <vt:lpstr>hora 15 - sin limites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Manuel</dc:creator>
  <cp:lastModifiedBy>Paulo Manuel De oliveira de jesus</cp:lastModifiedBy>
  <dcterms:created xsi:type="dcterms:W3CDTF">2024-12-05T15:49:44Z</dcterms:created>
  <dcterms:modified xsi:type="dcterms:W3CDTF">2024-12-05T21:32:37Z</dcterms:modified>
</cp:coreProperties>
</file>