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.deoliveiradejes/Dropbox (Personal)/Maestria en Energia (MISE)/MISE_E4/MISE_E4-main/M1.1/NLP_QP/"/>
    </mc:Choice>
  </mc:AlternateContent>
  <xr:revisionPtr revIDLastSave="0" documentId="13_ncr:1_{BF4E225D-C991-9D46-AF91-EC0E9C015B42}" xr6:coauthVersionLast="47" xr6:coauthVersionMax="47" xr10:uidLastSave="{00000000-0000-0000-0000-000000000000}"/>
  <bookViews>
    <workbookView xWindow="20" yWindow="620" windowWidth="24960" windowHeight="14440" activeTab="2" xr2:uid="{4DA1A984-D1F4-6F48-89E4-8555A0E112BF}"/>
  </bookViews>
  <sheets>
    <sheet name="Sensitivity Report 1" sheetId="25" r:id="rId1"/>
    <sheet name="QP" sheetId="3" r:id="rId2"/>
    <sheet name="Lagrange" sheetId="16" r:id="rId3"/>
  </sheets>
  <definedNames>
    <definedName name="solver_adj" localSheetId="2" hidden="1">Lagrange!$K$3:$K$8</definedName>
    <definedName name="solver_adj" localSheetId="1" hidden="1">QP!$Q$7,QP!$Q$8,QP!$Q$9</definedName>
    <definedName name="solver_cvg" localSheetId="2" hidden="1">0.0001</definedName>
    <definedName name="solver_cvg" localSheetId="1" hidden="1">0.000001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Lagrange!$K$9:$K$14</definedName>
    <definedName name="solver_lhs1" localSheetId="1" hidden="1">QP!$R$13</definedName>
    <definedName name="solver_lhs2" localSheetId="1" hidden="1">QP!$R$14</definedName>
    <definedName name="solver_lhs3" localSheetId="1" hidden="1">QP!$G$13</definedName>
    <definedName name="solver_lin" localSheetId="2" hidden="1">2</definedName>
    <definedName name="solver_lin" localSheetId="1" hidden="1">2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2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1</definedName>
    <definedName name="solver_num" localSheetId="1" hidden="1">2</definedName>
    <definedName name="solver_nwt" localSheetId="1" hidden="1">1</definedName>
    <definedName name="solver_opt" localSheetId="1" hidden="1">QP!$Q$10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2</definedName>
    <definedName name="solver_rel1" localSheetId="1" hidden="1">2</definedName>
    <definedName name="solver_rel2" localSheetId="1" hidden="1">1</definedName>
    <definedName name="solver_rel3" localSheetId="1" hidden="1">2</definedName>
    <definedName name="solver_rhs1" localSheetId="2" hidden="1">0</definedName>
    <definedName name="solver_rhs1" localSheetId="1" hidden="1">QP!$T$13</definedName>
    <definedName name="solver_rhs2" localSheetId="1" hidden="1">QP!$T$14</definedName>
    <definedName name="solver_rhs3" localSheetId="1" hidden="1">QP!$K$19</definedName>
    <definedName name="solver_rlx" localSheetId="2" hidden="1">2</definedName>
    <definedName name="solver_rlx" localSheetId="1" hidden="1">1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3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2</definedName>
    <definedName name="solver_ver" localSheetId="1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6" l="1"/>
  <c r="K14" i="16"/>
  <c r="K13" i="16"/>
  <c r="K12" i="16"/>
  <c r="K11" i="16"/>
  <c r="K9" i="16"/>
  <c r="R14" i="3"/>
  <c r="R13" i="3"/>
  <c r="Q10" i="3"/>
</calcChain>
</file>

<file path=xl/sharedStrings.xml><?xml version="1.0" encoding="utf-8"?>
<sst xmlns="http://schemas.openxmlformats.org/spreadsheetml/2006/main" count="50" uniqueCount="36">
  <si>
    <t>=</t>
  </si>
  <si>
    <t>Variable Cells</t>
  </si>
  <si>
    <t>Cell</t>
  </si>
  <si>
    <t>Name</t>
  </si>
  <si>
    <t>Final</t>
  </si>
  <si>
    <t>Value</t>
  </si>
  <si>
    <t>Reduced</t>
  </si>
  <si>
    <t>Constraints</t>
  </si>
  <si>
    <t>Microsoft Excel 16.78 Sensitivity Report</t>
  </si>
  <si>
    <t>Z</t>
  </si>
  <si>
    <t>&lt;=</t>
  </si>
  <si>
    <t>Sujeto a:</t>
  </si>
  <si>
    <t>max</t>
  </si>
  <si>
    <t>Ejemplo 1: Ejemplo de Programación No Lineal (cuadrático)</t>
  </si>
  <si>
    <t>x1</t>
  </si>
  <si>
    <t>x2</t>
  </si>
  <si>
    <t>x3</t>
  </si>
  <si>
    <t>l</t>
  </si>
  <si>
    <t>m</t>
  </si>
  <si>
    <t>EQ1</t>
  </si>
  <si>
    <t>EQ2</t>
  </si>
  <si>
    <t>EQ3</t>
  </si>
  <si>
    <t>EQ4</t>
  </si>
  <si>
    <t>EQ5</t>
  </si>
  <si>
    <t>EQ6</t>
  </si>
  <si>
    <t>y</t>
  </si>
  <si>
    <t>Worksheet: [M1_1_NLP_QP_E1.xlsx]QP</t>
  </si>
  <si>
    <t>Gradient</t>
  </si>
  <si>
    <t>Lagrange</t>
  </si>
  <si>
    <t>Multiplier</t>
  </si>
  <si>
    <t>Report Created: 4/4/25 10:12:02 PM</t>
  </si>
  <si>
    <t>$Q$6</t>
  </si>
  <si>
    <t>$Q$7</t>
  </si>
  <si>
    <t>$Q$8</t>
  </si>
  <si>
    <t>$R$12</t>
  </si>
  <si>
    <t>$R$13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</si>
</sst>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Symbol"/>
      <charset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  <xf numFmtId="0" fontId="5" fillId="2" borderId="0" xfId="0" applyFon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164" fontId="0" fillId="0" borderId="0" xfId="0" applyNumberFormat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3" xfId="0" applyFill="1" applyBorder="1" applyAlignment="1"/>
    <xf numFmtId="0" fontId="0" fillId="0" borderId="4" xfId="0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3" xfId="0" quotePrefix="1" applyFill="1" applyBorder="1" applyAlignment="1"/>
    <xf numFmtId="0" fontId="0" fillId="0" borderId="4" xfId="0" quotePrefix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4</xdr:col>
      <xdr:colOff>296659</xdr:colOff>
      <xdr:row>3</xdr:row>
      <xdr:rowOff>175798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8E9258-21B0-A940-AC1F-FC32760A7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861598"/>
        </a:xfrm>
        <a:prstGeom prst="rect">
          <a:avLst/>
        </a:prstGeom>
      </xdr:spPr>
    </xdr:pic>
    <xdr:clientData/>
  </xdr:twoCellAnchor>
  <xdr:twoCellAnchor editAs="oneCell">
    <xdr:from>
      <xdr:col>0</xdr:col>
      <xdr:colOff>148167</xdr:colOff>
      <xdr:row>8</xdr:row>
      <xdr:rowOff>10582</xdr:rowOff>
    </xdr:from>
    <xdr:to>
      <xdr:col>10</xdr:col>
      <xdr:colOff>2859</xdr:colOff>
      <xdr:row>19</xdr:row>
      <xdr:rowOff>117832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E22BB8-63AA-B024-8E8D-CE94FABE1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167" y="1365249"/>
          <a:ext cx="4892359" cy="2319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647701</xdr:colOff>
      <xdr:row>3</xdr:row>
      <xdr:rowOff>139700</xdr:rowOff>
    </xdr:from>
    <xdr:to>
      <xdr:col>7</xdr:col>
      <xdr:colOff>139701</xdr:colOff>
      <xdr:row>19</xdr:row>
      <xdr:rowOff>169473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25541C-3235-854B-EF4C-0889E782F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1" y="749300"/>
          <a:ext cx="5270500" cy="328097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</xdr:row>
      <xdr:rowOff>3458</xdr:rowOff>
    </xdr:from>
    <xdr:to>
      <xdr:col>8</xdr:col>
      <xdr:colOff>254000</xdr:colOff>
      <xdr:row>4</xdr:row>
      <xdr:rowOff>19430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8FD5B2-B8D5-67F5-D968-64AC37188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200" y="206658"/>
          <a:ext cx="6654800" cy="625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DF40D-14AC-6D42-9744-C5451FA92098}">
  <dimension ref="A1:E17"/>
  <sheetViews>
    <sheetView showGridLines="0" workbookViewId="0">
      <selection activeCell="I17" sqref="I17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6.1640625" bestFit="1" customWidth="1"/>
    <col min="4" max="4" width="12.1640625" bestFit="1" customWidth="1"/>
    <col min="5" max="5" width="12.83203125" bestFit="1" customWidth="1"/>
  </cols>
  <sheetData>
    <row r="1" spans="1:5" x14ac:dyDescent="0.2">
      <c r="A1" s="7" t="s">
        <v>8</v>
      </c>
    </row>
    <row r="2" spans="1:5" x14ac:dyDescent="0.2">
      <c r="A2" s="7" t="s">
        <v>26</v>
      </c>
    </row>
    <row r="3" spans="1:5" x14ac:dyDescent="0.2">
      <c r="A3" s="7" t="s">
        <v>30</v>
      </c>
    </row>
    <row r="6" spans="1:5" ht="17" thickBot="1" x14ac:dyDescent="0.25">
      <c r="A6" t="s">
        <v>1</v>
      </c>
    </row>
    <row r="7" spans="1:5" x14ac:dyDescent="0.2">
      <c r="B7" s="16"/>
      <c r="C7" s="16"/>
      <c r="D7" s="16" t="s">
        <v>4</v>
      </c>
      <c r="E7" s="16" t="s">
        <v>6</v>
      </c>
    </row>
    <row r="8" spans="1:5" ht="17" thickBot="1" x14ac:dyDescent="0.25">
      <c r="B8" s="17" t="s">
        <v>2</v>
      </c>
      <c r="C8" s="17" t="s">
        <v>3</v>
      </c>
      <c r="D8" s="17" t="s">
        <v>5</v>
      </c>
      <c r="E8" s="17" t="s">
        <v>27</v>
      </c>
    </row>
    <row r="9" spans="1:5" x14ac:dyDescent="0.2">
      <c r="B9" s="14" t="s">
        <v>31</v>
      </c>
      <c r="C9" s="18" t="s">
        <v>0</v>
      </c>
      <c r="D9" s="14">
        <v>0.34354547459746204</v>
      </c>
      <c r="E9" s="14">
        <v>0</v>
      </c>
    </row>
    <row r="10" spans="1:5" x14ac:dyDescent="0.2">
      <c r="B10" s="14" t="s">
        <v>32</v>
      </c>
      <c r="C10" s="18" t="s">
        <v>0</v>
      </c>
      <c r="D10" s="14">
        <v>0.75436559948541471</v>
      </c>
      <c r="E10" s="14">
        <v>0</v>
      </c>
    </row>
    <row r="11" spans="1:5" ht="17" thickBot="1" x14ac:dyDescent="0.25">
      <c r="B11" s="15" t="s">
        <v>33</v>
      </c>
      <c r="C11" s="19" t="s">
        <v>0</v>
      </c>
      <c r="D11" s="15">
        <v>1.820139843729822</v>
      </c>
      <c r="E11" s="15">
        <v>0</v>
      </c>
    </row>
    <row r="13" spans="1:5" ht="17" thickBot="1" x14ac:dyDescent="0.25">
      <c r="A13" t="s">
        <v>7</v>
      </c>
    </row>
    <row r="14" spans="1:5" x14ac:dyDescent="0.2">
      <c r="B14" s="16"/>
      <c r="C14" s="16"/>
      <c r="D14" s="16" t="s">
        <v>4</v>
      </c>
      <c r="E14" s="16" t="s">
        <v>28</v>
      </c>
    </row>
    <row r="15" spans="1:5" ht="17" thickBot="1" x14ac:dyDescent="0.25">
      <c r="B15" s="17" t="s">
        <v>2</v>
      </c>
      <c r="C15" s="17" t="s">
        <v>3</v>
      </c>
      <c r="D15" s="17" t="s">
        <v>5</v>
      </c>
      <c r="E15" s="17" t="s">
        <v>29</v>
      </c>
    </row>
    <row r="16" spans="1:5" x14ac:dyDescent="0.2">
      <c r="B16" s="14" t="s">
        <v>34</v>
      </c>
      <c r="C16" s="14"/>
      <c r="D16" s="14">
        <v>4.0000000015362049</v>
      </c>
      <c r="E16" s="14">
        <v>1.5000000982417929</v>
      </c>
    </row>
    <row r="17" spans="2:5" ht="17" thickBot="1" x14ac:dyDescent="0.25">
      <c r="B17" s="15" t="s">
        <v>35</v>
      </c>
      <c r="C17" s="15"/>
      <c r="D17" s="15">
        <v>1.0000000016084605</v>
      </c>
      <c r="E17" s="15">
        <v>-1.597911114995757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0A91-2D92-814C-B795-1522C93EBDA1}">
  <dimension ref="G1:W33"/>
  <sheetViews>
    <sheetView zoomScale="120" zoomScaleNormal="120" workbookViewId="0">
      <selection activeCell="R13" sqref="R13"/>
    </sheetView>
  </sheetViews>
  <sheetFormatPr baseColWidth="10" defaultRowHeight="16" x14ac:dyDescent="0.2"/>
  <cols>
    <col min="1" max="1" width="8.33203125" customWidth="1"/>
    <col min="2" max="2" width="2.1640625" customWidth="1"/>
    <col min="3" max="3" width="9.5" customWidth="1"/>
    <col min="4" max="4" width="7.1640625" customWidth="1"/>
    <col min="5" max="5" width="12.6640625" customWidth="1"/>
    <col min="6" max="6" width="2" customWidth="1"/>
    <col min="7" max="7" width="7.5" customWidth="1"/>
    <col min="8" max="9" width="5.1640625" customWidth="1"/>
    <col min="10" max="10" width="6.5" customWidth="1"/>
    <col min="11" max="12" width="1.5" customWidth="1"/>
    <col min="13" max="13" width="6.5" customWidth="1"/>
    <col min="14" max="14" width="3" customWidth="1"/>
    <col min="15" max="15" width="2.33203125" customWidth="1"/>
    <col min="16" max="16" width="2.33203125" style="10" customWidth="1"/>
    <col min="17" max="18" width="5.83203125" style="10" customWidth="1"/>
    <col min="19" max="19" width="1.83203125" style="10" customWidth="1"/>
    <col min="20" max="20" width="5.83203125" style="10" customWidth="1"/>
    <col min="21" max="21" width="3.1640625" style="10" customWidth="1"/>
    <col min="22" max="22" width="2.1640625" style="10" customWidth="1"/>
    <col min="23" max="23" width="5.83203125" style="10" customWidth="1"/>
    <col min="24" max="24" width="3.83203125" customWidth="1"/>
    <col min="25" max="25" width="5.83203125" customWidth="1"/>
  </cols>
  <sheetData>
    <row r="1" spans="7:23" s="2" customFormat="1" x14ac:dyDescent="0.2">
      <c r="P1" s="5"/>
      <c r="Q1" s="5"/>
      <c r="R1" s="5"/>
      <c r="S1" s="5"/>
      <c r="T1" s="5"/>
      <c r="U1" s="5"/>
      <c r="V1" s="5"/>
      <c r="W1" s="5"/>
    </row>
    <row r="2" spans="7:23" s="2" customFormat="1" ht="19" x14ac:dyDescent="0.25">
      <c r="G2" s="4"/>
      <c r="P2" s="5"/>
      <c r="Q2" s="5"/>
      <c r="R2" s="5"/>
      <c r="S2" s="5"/>
      <c r="T2" s="5"/>
      <c r="U2" s="5"/>
      <c r="V2" s="5"/>
      <c r="W2" s="5"/>
    </row>
    <row r="3" spans="7:23" s="2" customFormat="1" ht="19" x14ac:dyDescent="0.25">
      <c r="G3" s="1" t="s">
        <v>13</v>
      </c>
      <c r="P3" s="5"/>
      <c r="Q3" s="5"/>
      <c r="R3" s="5"/>
      <c r="S3" s="5"/>
      <c r="T3" s="5"/>
      <c r="U3" s="5"/>
      <c r="V3" s="5"/>
      <c r="W3" s="5"/>
    </row>
    <row r="4" spans="7:23" s="2" customFormat="1" x14ac:dyDescent="0.2">
      <c r="P4" s="5"/>
      <c r="Q4" s="5"/>
      <c r="R4" s="5"/>
      <c r="S4" s="5"/>
      <c r="T4" s="5"/>
      <c r="U4" s="5"/>
      <c r="V4" s="5"/>
      <c r="W4" s="5"/>
    </row>
    <row r="5" spans="7:23" s="3" customFormat="1" ht="5" customHeight="1" x14ac:dyDescent="0.2">
      <c r="P5" s="9"/>
      <c r="Q5" s="9"/>
      <c r="R5" s="9"/>
      <c r="S5" s="9"/>
      <c r="T5" s="9"/>
      <c r="U5" s="9"/>
      <c r="V5" s="9"/>
      <c r="W5" s="9"/>
    </row>
    <row r="6" spans="7:23" s="2" customFormat="1" ht="5" customHeight="1" x14ac:dyDescent="0.2">
      <c r="P6" s="5"/>
      <c r="Q6" s="5"/>
      <c r="R6" s="5"/>
      <c r="S6" s="5"/>
      <c r="T6" s="5"/>
      <c r="U6" s="5"/>
      <c r="V6" s="5"/>
      <c r="W6" s="5"/>
    </row>
    <row r="7" spans="7:23" s="2" customFormat="1" x14ac:dyDescent="0.2">
      <c r="N7" s="2" t="s">
        <v>14</v>
      </c>
      <c r="O7" s="2" t="s">
        <v>0</v>
      </c>
      <c r="P7" s="5"/>
      <c r="Q7" s="6">
        <v>0.34354547459746204</v>
      </c>
      <c r="R7" s="5"/>
      <c r="S7" s="5"/>
      <c r="T7" s="5"/>
      <c r="U7" s="5"/>
      <c r="V7" s="5"/>
      <c r="W7" s="5"/>
    </row>
    <row r="8" spans="7:23" s="2" customFormat="1" x14ac:dyDescent="0.2">
      <c r="N8" s="2" t="s">
        <v>15</v>
      </c>
      <c r="O8" s="2" t="s">
        <v>0</v>
      </c>
      <c r="P8" s="5"/>
      <c r="Q8" s="6">
        <v>0.75436559948541471</v>
      </c>
      <c r="R8" s="5"/>
      <c r="S8" s="5"/>
      <c r="T8" s="5"/>
      <c r="U8" s="5"/>
      <c r="V8" s="5"/>
      <c r="W8" s="5"/>
    </row>
    <row r="9" spans="7:23" s="2" customFormat="1" x14ac:dyDescent="0.2">
      <c r="N9" s="2" t="s">
        <v>16</v>
      </c>
      <c r="O9" s="2" t="s">
        <v>0</v>
      </c>
      <c r="P9" s="5"/>
      <c r="Q9" s="6">
        <v>1.820139843729822</v>
      </c>
      <c r="R9" s="5"/>
      <c r="S9" s="5"/>
      <c r="T9" s="5"/>
      <c r="V9" s="5"/>
      <c r="W9" s="5"/>
    </row>
    <row r="10" spans="7:23" s="2" customFormat="1" x14ac:dyDescent="0.2">
      <c r="M10" s="2" t="s">
        <v>12</v>
      </c>
      <c r="N10" s="8" t="s">
        <v>9</v>
      </c>
      <c r="O10" s="5" t="s">
        <v>0</v>
      </c>
      <c r="P10" s="5"/>
      <c r="Q10" s="2">
        <f>2*Q7^2+Q7*Q8+Q8^2+1.5*Q9^2+Q7-2*Q8</f>
        <v>4.8684511835408601</v>
      </c>
      <c r="R10" s="5"/>
      <c r="T10" s="5"/>
      <c r="V10" s="5"/>
      <c r="W10" s="5"/>
    </row>
    <row r="11" spans="7:23" s="2" customFormat="1" x14ac:dyDescent="0.2">
      <c r="P11" s="5"/>
      <c r="Q11" s="5"/>
      <c r="R11" s="5"/>
      <c r="S11" s="5"/>
      <c r="T11" s="5"/>
      <c r="U11" s="5"/>
      <c r="V11" s="5"/>
      <c r="W11" s="5"/>
    </row>
    <row r="12" spans="7:23" s="2" customFormat="1" x14ac:dyDescent="0.2">
      <c r="N12" s="2" t="s">
        <v>11</v>
      </c>
      <c r="P12" s="5"/>
      <c r="Q12" s="5"/>
      <c r="R12" s="5"/>
      <c r="S12" s="5"/>
      <c r="T12" s="5"/>
      <c r="U12" s="5"/>
      <c r="V12" s="5"/>
      <c r="W12" s="5"/>
    </row>
    <row r="13" spans="7:23" s="2" customFormat="1" x14ac:dyDescent="0.2">
      <c r="Q13" s="5"/>
      <c r="R13" s="5">
        <f>Q7^2+Q8^2+Q9^2</f>
        <v>4.0000000015362049</v>
      </c>
      <c r="S13" s="5" t="s">
        <v>0</v>
      </c>
      <c r="T13" s="5">
        <v>4</v>
      </c>
      <c r="U13" s="5"/>
      <c r="V13" s="5"/>
      <c r="W13" s="5"/>
    </row>
    <row r="14" spans="7:23" s="2" customFormat="1" x14ac:dyDescent="0.2">
      <c r="Q14" s="5"/>
      <c r="R14" s="5">
        <f>(Q7-1)^2+Q8^2</f>
        <v>1.0000000016084605</v>
      </c>
      <c r="S14" s="5" t="s">
        <v>10</v>
      </c>
      <c r="T14" s="5">
        <v>1</v>
      </c>
      <c r="U14" s="5"/>
      <c r="V14" s="5"/>
      <c r="W14" s="5"/>
    </row>
    <row r="15" spans="7:23" s="2" customFormat="1" x14ac:dyDescent="0.2">
      <c r="P15" s="5"/>
      <c r="Q15" s="5"/>
      <c r="R15" s="5"/>
      <c r="S15" s="5"/>
      <c r="T15" s="5"/>
      <c r="U15" s="5"/>
      <c r="V15" s="5"/>
      <c r="W15" s="5"/>
    </row>
    <row r="16" spans="7:23" s="2" customFormat="1" x14ac:dyDescent="0.2">
      <c r="P16" s="5"/>
      <c r="Q16" s="5"/>
      <c r="R16" s="5"/>
      <c r="S16" s="5"/>
      <c r="T16" s="5"/>
      <c r="U16" s="5"/>
      <c r="V16" s="5"/>
      <c r="W16" s="5"/>
    </row>
    <row r="17" spans="16:23" s="2" customFormat="1" x14ac:dyDescent="0.2">
      <c r="P17" s="5"/>
      <c r="Q17" s="5"/>
      <c r="R17" s="5"/>
      <c r="S17" s="5"/>
      <c r="T17" s="5"/>
      <c r="U17" s="5"/>
      <c r="V17" s="5"/>
      <c r="W17" s="5"/>
    </row>
    <row r="18" spans="16:23" s="2" customFormat="1" x14ac:dyDescent="0.2">
      <c r="P18" s="5"/>
      <c r="Q18" s="5"/>
      <c r="R18" s="5"/>
      <c r="S18" s="5"/>
      <c r="T18" s="5"/>
      <c r="U18" s="5"/>
      <c r="V18" s="5"/>
      <c r="W18" s="5"/>
    </row>
    <row r="19" spans="16:23" s="2" customFormat="1" x14ac:dyDescent="0.2">
      <c r="P19" s="5"/>
      <c r="Q19" s="5"/>
      <c r="R19" s="5"/>
      <c r="S19" s="5"/>
      <c r="T19" s="5"/>
      <c r="U19" s="5"/>
      <c r="V19" s="5"/>
      <c r="W19" s="5"/>
    </row>
    <row r="20" spans="16:23" s="2" customFormat="1" x14ac:dyDescent="0.2">
      <c r="P20" s="5"/>
      <c r="Q20" s="5"/>
      <c r="R20" s="5"/>
      <c r="S20" s="5"/>
      <c r="T20" s="5"/>
      <c r="U20" s="5"/>
      <c r="V20" s="5"/>
      <c r="W20" s="5"/>
    </row>
    <row r="21" spans="16:23" s="2" customFormat="1" x14ac:dyDescent="0.2">
      <c r="P21" s="5"/>
      <c r="Q21" s="5"/>
      <c r="R21" s="5"/>
      <c r="S21" s="5"/>
      <c r="T21" s="5"/>
      <c r="U21" s="5"/>
      <c r="V21" s="5"/>
      <c r="W21" s="5"/>
    </row>
    <row r="22" spans="16:23" s="2" customFormat="1" x14ac:dyDescent="0.2">
      <c r="P22" s="5"/>
      <c r="Q22" s="5"/>
      <c r="R22" s="5"/>
      <c r="S22" s="5"/>
      <c r="T22" s="5"/>
      <c r="U22" s="5"/>
      <c r="V22" s="5"/>
      <c r="W22" s="5"/>
    </row>
    <row r="23" spans="16:23" s="2" customFormat="1" x14ac:dyDescent="0.2">
      <c r="P23" s="5"/>
      <c r="Q23" s="5"/>
      <c r="R23" s="5"/>
      <c r="S23" s="5"/>
      <c r="T23" s="5"/>
      <c r="U23" s="5"/>
      <c r="V23" s="5"/>
      <c r="W23" s="5"/>
    </row>
    <row r="24" spans="16:23" s="2" customFormat="1" x14ac:dyDescent="0.2">
      <c r="P24" s="5"/>
      <c r="Q24" s="5"/>
      <c r="R24" s="5"/>
      <c r="S24" s="5"/>
      <c r="T24" s="5"/>
      <c r="U24" s="5"/>
      <c r="V24" s="5"/>
      <c r="W24" s="5"/>
    </row>
    <row r="25" spans="16:23" s="2" customFormat="1" x14ac:dyDescent="0.2">
      <c r="P25" s="5"/>
      <c r="Q25" s="5"/>
      <c r="R25" s="5"/>
      <c r="S25" s="5"/>
      <c r="T25" s="5"/>
      <c r="U25" s="5"/>
      <c r="V25" s="5"/>
      <c r="W25" s="5"/>
    </row>
    <row r="26" spans="16:23" s="2" customFormat="1" x14ac:dyDescent="0.2">
      <c r="P26" s="5"/>
      <c r="Q26" s="5"/>
      <c r="R26" s="5"/>
      <c r="S26" s="5"/>
      <c r="T26" s="5"/>
      <c r="U26" s="5"/>
      <c r="V26" s="5"/>
      <c r="W26" s="5"/>
    </row>
    <row r="27" spans="16:23" s="2" customFormat="1" x14ac:dyDescent="0.2">
      <c r="P27" s="5"/>
      <c r="Q27" s="5"/>
      <c r="R27" s="5"/>
      <c r="S27" s="5"/>
      <c r="T27" s="5"/>
      <c r="U27" s="5"/>
      <c r="V27" s="5"/>
      <c r="W27" s="5"/>
    </row>
    <row r="28" spans="16:23" s="2" customFormat="1" x14ac:dyDescent="0.2">
      <c r="P28" s="5"/>
      <c r="Q28" s="5"/>
      <c r="R28" s="5"/>
      <c r="S28" s="5"/>
      <c r="T28" s="5"/>
      <c r="U28" s="5"/>
      <c r="V28" s="5"/>
      <c r="W28" s="5"/>
    </row>
    <row r="29" spans="16:23" s="2" customFormat="1" x14ac:dyDescent="0.2">
      <c r="P29" s="5"/>
      <c r="Q29" s="5"/>
      <c r="R29" s="5"/>
      <c r="S29" s="5"/>
      <c r="T29" s="5"/>
      <c r="U29" s="5"/>
      <c r="V29" s="5"/>
      <c r="W29" s="5"/>
    </row>
    <row r="30" spans="16:23" s="2" customFormat="1" x14ac:dyDescent="0.2">
      <c r="P30" s="5"/>
      <c r="Q30" s="5"/>
      <c r="R30" s="5"/>
      <c r="S30" s="5"/>
      <c r="T30" s="5"/>
      <c r="U30" s="5"/>
      <c r="V30" s="5"/>
      <c r="W30" s="5"/>
    </row>
    <row r="31" spans="16:23" s="2" customFormat="1" x14ac:dyDescent="0.2">
      <c r="P31" s="5"/>
      <c r="Q31" s="5"/>
      <c r="R31" s="5"/>
      <c r="S31" s="5"/>
      <c r="T31" s="5"/>
      <c r="U31" s="5"/>
      <c r="V31" s="5"/>
      <c r="W31" s="5"/>
    </row>
    <row r="32" spans="16:23" s="2" customFormat="1" x14ac:dyDescent="0.2">
      <c r="P32" s="5"/>
      <c r="Q32" s="5"/>
      <c r="R32" s="5"/>
      <c r="S32" s="5"/>
      <c r="T32" s="5"/>
      <c r="U32" s="5"/>
      <c r="V32" s="5"/>
      <c r="W32" s="5"/>
    </row>
    <row r="33" spans="16:23" s="2" customFormat="1" x14ac:dyDescent="0.2">
      <c r="P33" s="5"/>
      <c r="Q33" s="5"/>
      <c r="R33" s="5"/>
      <c r="S33" s="5"/>
      <c r="T33" s="5"/>
      <c r="U33" s="5"/>
      <c r="V33" s="5"/>
      <c r="W33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8215-D31A-4F4F-824D-851AF651B859}">
  <dimension ref="J3:K14"/>
  <sheetViews>
    <sheetView tabSelected="1" workbookViewId="0">
      <selection activeCell="O19" sqref="O19"/>
    </sheetView>
  </sheetViews>
  <sheetFormatPr baseColWidth="10" defaultRowHeight="16" x14ac:dyDescent="0.2"/>
  <cols>
    <col min="10" max="10" width="4.83203125" customWidth="1"/>
    <col min="11" max="11" width="13.33203125" bestFit="1" customWidth="1"/>
  </cols>
  <sheetData>
    <row r="3" spans="10:11" x14ac:dyDescent="0.2">
      <c r="J3" t="s">
        <v>14</v>
      </c>
      <c r="K3" s="13">
        <v>0.34354579526027856</v>
      </c>
    </row>
    <row r="4" spans="10:11" x14ac:dyDescent="0.2">
      <c r="J4" t="s">
        <v>15</v>
      </c>
      <c r="K4" s="13">
        <v>0.75436587746235395</v>
      </c>
    </row>
    <row r="5" spans="10:11" x14ac:dyDescent="0.2">
      <c r="J5" t="s">
        <v>16</v>
      </c>
      <c r="K5" s="13">
        <v>1.820139667574832</v>
      </c>
    </row>
    <row r="6" spans="10:11" x14ac:dyDescent="0.2">
      <c r="J6" s="11" t="s">
        <v>17</v>
      </c>
      <c r="K6" s="13">
        <v>-1.5000000000000053</v>
      </c>
    </row>
    <row r="7" spans="10:11" x14ac:dyDescent="0.2">
      <c r="J7" s="11" t="s">
        <v>25</v>
      </c>
      <c r="K7" s="13">
        <v>-7.0005490365302591E-15</v>
      </c>
    </row>
    <row r="8" spans="10:11" x14ac:dyDescent="0.2">
      <c r="J8" s="11" t="s">
        <v>18</v>
      </c>
      <c r="K8" s="13">
        <v>1.597911672722782</v>
      </c>
    </row>
    <row r="9" spans="10:11" x14ac:dyDescent="0.2">
      <c r="J9" t="s">
        <v>19</v>
      </c>
      <c r="K9" s="12">
        <f>4*K3+K4+2*K6*K3+2*K8*K3-2*K8+1</f>
        <v>-4.7473136532971694E-13</v>
      </c>
    </row>
    <row r="10" spans="10:11" x14ac:dyDescent="0.2">
      <c r="J10" t="s">
        <v>20</v>
      </c>
      <c r="K10" s="12">
        <f>2*K4+K3+2*K6*K4+2*K8*K4-2</f>
        <v>-3.6504133049675147E-13</v>
      </c>
    </row>
    <row r="11" spans="10:11" x14ac:dyDescent="0.2">
      <c r="J11" t="s">
        <v>21</v>
      </c>
      <c r="K11" s="12">
        <f>3*K5+2*K5*K6</f>
        <v>-1.9539925233402755E-14</v>
      </c>
    </row>
    <row r="12" spans="10:11" x14ac:dyDescent="0.2">
      <c r="J12" t="s">
        <v>22</v>
      </c>
      <c r="K12" s="12">
        <f>K3^2+K4^2+K5^2-4</f>
        <v>-1.5543122344752192E-14</v>
      </c>
    </row>
    <row r="13" spans="10:11" x14ac:dyDescent="0.2">
      <c r="J13" t="s">
        <v>23</v>
      </c>
      <c r="K13" s="12">
        <f>(K3-1)^2+K4^2+K7-1</f>
        <v>0</v>
      </c>
    </row>
    <row r="14" spans="10:11" x14ac:dyDescent="0.2">
      <c r="J14" t="s">
        <v>24</v>
      </c>
      <c r="K14" s="12">
        <f>K8*((K3-1)^2+K4^2-1)</f>
        <v>1.170865298046926E-14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QP</vt:lpstr>
      <vt:lpstr>Lagrange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Paulo Manuel De oliveira de jesus</cp:lastModifiedBy>
  <dcterms:created xsi:type="dcterms:W3CDTF">2021-03-28T14:04:01Z</dcterms:created>
  <dcterms:modified xsi:type="dcterms:W3CDTF">2025-04-05T04:07:57Z</dcterms:modified>
</cp:coreProperties>
</file>