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Maestria en Energia (MISE)/MISE_E4/MISE_E4-main/M1.2/Despacho_Descentralizado_LP/"/>
    </mc:Choice>
  </mc:AlternateContent>
  <xr:revisionPtr revIDLastSave="0" documentId="13_ncr:1_{B452846D-2A7B-754B-8D24-0690A3495519}" xr6:coauthVersionLast="47" xr6:coauthVersionMax="47" xr10:uidLastSave="{00000000-0000-0000-0000-000000000000}"/>
  <bookViews>
    <workbookView xWindow="220" yWindow="500" windowWidth="26740" windowHeight="14180" activeTab="2" xr2:uid="{EA5A2182-89AB-DE4C-8AF4-BF54E394142A}"/>
  </bookViews>
  <sheets>
    <sheet name="Latex Tables" sheetId="1" r:id="rId1"/>
    <sheet name="Sensitivity Report 1" sheetId="3" r:id="rId2"/>
    <sheet name="Modelo" sheetId="2" r:id="rId3"/>
  </sheets>
  <definedNames>
    <definedName name="solver_adj" localSheetId="2" hidden="1">Modelo!$O$3:$Q$5,Modelo!$O$9:$R$10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Modelo!$M$20:$P$21</definedName>
    <definedName name="solver_lhs2" localSheetId="2" hidden="1">Modelo!$N$16:$P$18</definedName>
    <definedName name="solver_lhs3" localSheetId="2" hidden="1">Modelo!$R$23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opt" localSheetId="2" hidden="1">Modelo!$R$14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hs1" localSheetId="2" hidden="1">Modelo!$R$20:$U$21</definedName>
    <definedName name="solver_rhs2" localSheetId="2" hidden="1">Modelo!$R$16:$T$18</definedName>
    <definedName name="solver_rhs3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P14" i="2"/>
  <c r="N14" i="2"/>
  <c r="U21" i="2"/>
  <c r="S20" i="2"/>
  <c r="T20" i="2"/>
  <c r="U20" i="2"/>
  <c r="R21" i="2"/>
  <c r="S21" i="2"/>
  <c r="T21" i="2"/>
  <c r="R20" i="2"/>
  <c r="M21" i="2"/>
  <c r="N21" i="2"/>
  <c r="O21" i="2"/>
  <c r="P21" i="2"/>
  <c r="N20" i="2"/>
  <c r="O20" i="2"/>
  <c r="P20" i="2"/>
  <c r="M20" i="2"/>
  <c r="T18" i="2"/>
  <c r="R17" i="2"/>
  <c r="S18" i="2"/>
  <c r="R16" i="2"/>
  <c r="N17" i="2"/>
  <c r="O17" i="2"/>
  <c r="P17" i="2"/>
  <c r="N18" i="2"/>
  <c r="O18" i="2"/>
  <c r="P18" i="2"/>
  <c r="O16" i="2"/>
  <c r="P16" i="2"/>
  <c r="N16" i="2"/>
  <c r="S10" i="2"/>
  <c r="S9" i="2"/>
  <c r="R4" i="2"/>
  <c r="R5" i="2"/>
  <c r="R3" i="2"/>
  <c r="C5" i="2"/>
  <c r="D5" i="2"/>
  <c r="E5" i="2"/>
  <c r="F5" i="2"/>
  <c r="G5" i="2"/>
  <c r="H5" i="2"/>
  <c r="I5" i="2"/>
  <c r="J5" i="2"/>
  <c r="K5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I11" i="2"/>
  <c r="J11" i="2"/>
  <c r="D4" i="2"/>
  <c r="S16" i="2" s="1"/>
  <c r="E4" i="2"/>
  <c r="T16" i="2" s="1"/>
  <c r="F4" i="2"/>
  <c r="G4" i="2"/>
  <c r="S17" i="2" s="1"/>
  <c r="H4" i="2"/>
  <c r="T17" i="2" s="1"/>
  <c r="I4" i="2"/>
  <c r="R18" i="2" s="1"/>
  <c r="J4" i="2"/>
  <c r="K4" i="2"/>
  <c r="C4" i="2"/>
  <c r="R14" i="2" l="1"/>
  <c r="S11" i="2"/>
  <c r="P23" i="2" s="1"/>
  <c r="R6" i="2"/>
  <c r="N23" i="2" s="1"/>
  <c r="R23" i="2" l="1"/>
</calcChain>
</file>

<file path=xl/sharedStrings.xml><?xml version="1.0" encoding="utf-8"?>
<sst xmlns="http://schemas.openxmlformats.org/spreadsheetml/2006/main" count="189" uniqueCount="100">
  <si>
    <t>\begin{table}[h]</t>
  </si>
  <si>
    <t xml:space="preserve">\centering </t>
  </si>
  <si>
    <t>\begin{tabular}{l|ccc|ccc|ccc}</t>
  </si>
  <si>
    <t>\hline Oferta &amp; \multicolumn{3}{|c|}{Unidad 1}  &amp;  \multicolumn{3}{|c|}{Unidad 2}&amp; \multicolumn{3}{c}{Unidad 3} \\\hline</t>
  </si>
  <si>
    <t>Bloque &amp; 1 &amp; 2 &amp; 3 &amp; 1 &amp; 2 &amp; 3 &amp; 1 &amp; 2 &amp; 3 \\\hline</t>
  </si>
  <si>
    <t>\hline</t>
  </si>
  <si>
    <t>\end{tabular}</t>
  </si>
  <si>
    <t xml:space="preserve">  \caption{Ofertas de los generadores}\label{t1sw}</t>
  </si>
  <si>
    <t>\end{table}</t>
  </si>
  <si>
    <t xml:space="preserve">Energía $\textcolor{teal}{P^{max}_{Gib}}$ (MWh)  &amp; </t>
  </si>
  <si>
    <t xml:space="preserve">Precio $\textcolor{teal}{\lambda_{Gib}}$ ($\$$/MWh) &amp;  </t>
  </si>
  <si>
    <t>\\</t>
  </si>
  <si>
    <t>&amp;</t>
  </si>
  <si>
    <t>\begin{tabular}{l|cccc|cccc}</t>
  </si>
  <si>
    <t>\hline Oferta &amp; \multicolumn{4}{|c|}{Demanda 1}  &amp;    \multicolumn{4}{c}{Demanda 2} \\\hline</t>
  </si>
  <si>
    <t>Bloque &amp; 1 &amp; 2 &amp; 3 &amp; 4 &amp;  1 &amp; 2 &amp; 3 &amp; 4\\\hline</t>
  </si>
  <si>
    <t xml:space="preserve">  \caption{Ofertas de los consumidores}\label{t2sw}</t>
  </si>
  <si>
    <t xml:space="preserve">Energía $\textcolor{teal}{P^{max}_{Djk}}$ (MWh)  &amp; </t>
  </si>
  <si>
    <t xml:space="preserve">Precio  $\textcolor{teal}{\lambda_{Djk}}$ ($\$$/MWh) &amp; </t>
  </si>
  <si>
    <t>Bloque</t>
  </si>
  <si>
    <t>Unidad 1</t>
  </si>
  <si>
    <t>Unidad 3</t>
  </si>
  <si>
    <t>Unidad 2</t>
  </si>
  <si>
    <t>Demanda 1</t>
  </si>
  <si>
    <t>Demanda 2</t>
  </si>
  <si>
    <t>Energía (MWh)</t>
  </si>
  <si>
    <t>Precio ($/MWh)</t>
  </si>
  <si>
    <t xml:space="preserve">Bloque </t>
  </si>
  <si>
    <t>Total</t>
  </si>
  <si>
    <t>Ofertas Consumidores (Bid)</t>
  </si>
  <si>
    <t>Ofertas Aceptadas Generadores (Accepted Offers)</t>
  </si>
  <si>
    <t>Ofertas Generadores (Offers)</t>
  </si>
  <si>
    <t>Ofertas Aceptadas Consumidoress (Accepted Bids)</t>
  </si>
  <si>
    <t>-</t>
  </si>
  <si>
    <t>SW =</t>
  </si>
  <si>
    <t>=</t>
  </si>
  <si>
    <t>max</t>
  </si>
  <si>
    <t>sujeto a</t>
  </si>
  <si>
    <t>&lt;=</t>
  </si>
  <si>
    <t>Microsoft Excel 16.78 Sensitivity Report</t>
  </si>
  <si>
    <t>Worksheet: [M1_2_E2.xlsx]Sheet2</t>
  </si>
  <si>
    <t>Report Created: 4/10/25 9:33:02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</si>
  <si>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</si>
  <si>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</si>
  <si>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</si>
  <si>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</si>
  <si>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</si>
  <si>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</si>
  <si>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</si>
  <si>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</si>
  <si>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</si>
  <si>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</si>
  <si>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</si>
  <si>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</si>
  <si>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</si>
  <si>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</si>
  <si>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</si>
  <si>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</si>
  <si>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</si>
  <si>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$O$3</t>
  </si>
  <si>
    <t>$P$3</t>
  </si>
  <si>
    <t>$Q$3</t>
  </si>
  <si>
    <t>$O$4</t>
  </si>
  <si>
    <t>$P$4</t>
  </si>
  <si>
    <t>$Q$4</t>
  </si>
  <si>
    <t>$O$5</t>
  </si>
  <si>
    <t>$P$5</t>
  </si>
  <si>
    <t>$Q$5</t>
  </si>
  <si>
    <t>$O$9</t>
  </si>
  <si>
    <t>$P$9</t>
  </si>
  <si>
    <t>$Q$9</t>
  </si>
  <si>
    <t>Demanda 1 Total</t>
  </si>
  <si>
    <t>$R$9</t>
  </si>
  <si>
    <t>$O$10</t>
  </si>
  <si>
    <t>$P$10</t>
  </si>
  <si>
    <t>$Q$10</t>
  </si>
  <si>
    <t>Demanda 2 Total</t>
  </si>
  <si>
    <t>$R$10</t>
  </si>
  <si>
    <t>$M$20</t>
  </si>
  <si>
    <t>$N$20</t>
  </si>
  <si>
    <t>$O$20</t>
  </si>
  <si>
    <t>$P$20</t>
  </si>
  <si>
    <t>$M$21</t>
  </si>
  <si>
    <t>$N$21</t>
  </si>
  <si>
    <t>$O$21</t>
  </si>
  <si>
    <t>$P$21</t>
  </si>
  <si>
    <t>$N$16</t>
  </si>
  <si>
    <t>$O$16</t>
  </si>
  <si>
    <t>$P$16</t>
  </si>
  <si>
    <t>$N$17</t>
  </si>
  <si>
    <t>$O$17</t>
  </si>
  <si>
    <t>$P$17</t>
  </si>
  <si>
    <t>$N$18</t>
  </si>
  <si>
    <t>$O$18</t>
  </si>
  <si>
    <t>$P$18</t>
  </si>
  <si>
    <t>$R$23</t>
  </si>
  <si>
    <t>= Total</t>
  </si>
  <si>
    <t>Precio Sombra</t>
  </si>
  <si>
    <t>$/MWh</t>
  </si>
  <si>
    <t>$/h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</si>
</sst>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0" xfId="0" applyFont="1" applyFill="1" applyBorder="1"/>
    <xf numFmtId="0" fontId="3" fillId="2" borderId="3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1" xfId="0" applyFill="1" applyBorder="1"/>
    <xf numFmtId="0" fontId="3" fillId="2" borderId="1" xfId="0" applyFont="1" applyFill="1" applyBorder="1"/>
    <xf numFmtId="0" fontId="1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7" xfId="0" quotePrefix="1" applyFill="1" applyBorder="1" applyAlignment="1"/>
    <xf numFmtId="0" fontId="6" fillId="2" borderId="0" xfId="0" applyFont="1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768F-0D2E-D247-970C-2E4065D68A87}">
  <dimension ref="A1:X23"/>
  <sheetViews>
    <sheetView topLeftCell="A4" zoomScale="168" zoomScaleNormal="168" workbookViewId="0">
      <selection activeCell="A17" sqref="A17"/>
    </sheetView>
  </sheetViews>
  <sheetFormatPr baseColWidth="10" defaultRowHeight="16" x14ac:dyDescent="0.2"/>
  <cols>
    <col min="1" max="1" width="47.1640625" customWidth="1"/>
    <col min="2" max="11" width="4.1640625" customWidth="1"/>
    <col min="12" max="18" width="3.83203125" customWidth="1"/>
  </cols>
  <sheetData>
    <row r="1" spans="1:19" x14ac:dyDescent="0.2">
      <c r="A1" t="s">
        <v>0</v>
      </c>
    </row>
    <row r="2" spans="1:19" x14ac:dyDescent="0.2">
      <c r="A2" t="s">
        <v>1</v>
      </c>
    </row>
    <row r="3" spans="1:19" x14ac:dyDescent="0.2">
      <c r="A3" t="s">
        <v>2</v>
      </c>
    </row>
    <row r="4" spans="1:19" x14ac:dyDescent="0.2">
      <c r="A4" t="s">
        <v>3</v>
      </c>
    </row>
    <row r="5" spans="1:19" x14ac:dyDescent="0.2">
      <c r="A5" t="s">
        <v>4</v>
      </c>
    </row>
    <row r="6" spans="1:19" x14ac:dyDescent="0.2">
      <c r="A6" t="s">
        <v>9</v>
      </c>
      <c r="B6">
        <v>5</v>
      </c>
      <c r="C6" t="s">
        <v>12</v>
      </c>
      <c r="D6">
        <v>12</v>
      </c>
      <c r="E6" t="s">
        <v>12</v>
      </c>
      <c r="F6">
        <v>13</v>
      </c>
      <c r="G6" t="s">
        <v>12</v>
      </c>
      <c r="H6">
        <v>8</v>
      </c>
      <c r="I6" t="s">
        <v>12</v>
      </c>
      <c r="J6">
        <v>8</v>
      </c>
      <c r="K6" t="s">
        <v>12</v>
      </c>
      <c r="L6">
        <v>9</v>
      </c>
      <c r="M6" t="s">
        <v>12</v>
      </c>
      <c r="N6">
        <v>10</v>
      </c>
      <c r="O6" t="s">
        <v>12</v>
      </c>
      <c r="P6">
        <v>10</v>
      </c>
      <c r="Q6" t="s">
        <v>12</v>
      </c>
      <c r="R6">
        <v>5</v>
      </c>
      <c r="S6" t="s">
        <v>11</v>
      </c>
    </row>
    <row r="7" spans="1:19" x14ac:dyDescent="0.2">
      <c r="A7" t="s">
        <v>10</v>
      </c>
      <c r="B7">
        <v>1</v>
      </c>
      <c r="C7" t="s">
        <v>12</v>
      </c>
      <c r="D7">
        <v>3</v>
      </c>
      <c r="E7" t="s">
        <v>12</v>
      </c>
      <c r="F7">
        <v>3.5</v>
      </c>
      <c r="G7" t="s">
        <v>12</v>
      </c>
      <c r="H7">
        <v>4.5</v>
      </c>
      <c r="I7" t="s">
        <v>12</v>
      </c>
      <c r="J7">
        <v>5</v>
      </c>
      <c r="K7" t="s">
        <v>12</v>
      </c>
      <c r="L7">
        <v>6</v>
      </c>
      <c r="M7" t="s">
        <v>12</v>
      </c>
      <c r="N7">
        <v>8</v>
      </c>
      <c r="O7" t="s">
        <v>12</v>
      </c>
      <c r="P7">
        <v>9</v>
      </c>
      <c r="Q7" t="s">
        <v>12</v>
      </c>
      <c r="R7">
        <v>10</v>
      </c>
      <c r="S7" t="s">
        <v>11</v>
      </c>
    </row>
    <row r="8" spans="1:19" x14ac:dyDescent="0.2">
      <c r="A8" t="s">
        <v>5</v>
      </c>
    </row>
    <row r="9" spans="1:19" x14ac:dyDescent="0.2">
      <c r="A9" t="s">
        <v>6</v>
      </c>
    </row>
    <row r="10" spans="1:19" x14ac:dyDescent="0.2">
      <c r="A10" t="s">
        <v>7</v>
      </c>
    </row>
    <row r="11" spans="1:19" x14ac:dyDescent="0.2">
      <c r="A11" t="s">
        <v>8</v>
      </c>
    </row>
    <row r="13" spans="1:19" x14ac:dyDescent="0.2">
      <c r="A13" t="s">
        <v>0</v>
      </c>
    </row>
    <row r="14" spans="1:19" x14ac:dyDescent="0.2">
      <c r="A14" t="s">
        <v>1</v>
      </c>
    </row>
    <row r="15" spans="1:19" x14ac:dyDescent="0.2">
      <c r="A15" t="s">
        <v>13</v>
      </c>
    </row>
    <row r="16" spans="1:19" x14ac:dyDescent="0.2">
      <c r="A16" t="s">
        <v>14</v>
      </c>
    </row>
    <row r="17" spans="1:17" x14ac:dyDescent="0.2">
      <c r="A17" t="s">
        <v>15</v>
      </c>
    </row>
    <row r="18" spans="1:17" x14ac:dyDescent="0.2">
      <c r="A18" t="s">
        <v>17</v>
      </c>
      <c r="B18">
        <v>8</v>
      </c>
      <c r="C18" t="s">
        <v>12</v>
      </c>
      <c r="D18">
        <v>5</v>
      </c>
      <c r="E18" t="s">
        <v>12</v>
      </c>
      <c r="F18">
        <v>5</v>
      </c>
      <c r="G18" t="s">
        <v>12</v>
      </c>
      <c r="H18">
        <v>3</v>
      </c>
      <c r="I18" t="s">
        <v>12</v>
      </c>
      <c r="J18">
        <v>7</v>
      </c>
      <c r="K18" t="s">
        <v>12</v>
      </c>
      <c r="L18">
        <v>4</v>
      </c>
      <c r="M18" t="s">
        <v>12</v>
      </c>
      <c r="N18">
        <v>4</v>
      </c>
      <c r="O18" t="s">
        <v>12</v>
      </c>
      <c r="P18">
        <v>3</v>
      </c>
      <c r="Q18" t="s">
        <v>11</v>
      </c>
    </row>
    <row r="19" spans="1:17" x14ac:dyDescent="0.2">
      <c r="A19" t="s">
        <v>18</v>
      </c>
      <c r="B19">
        <v>20</v>
      </c>
      <c r="C19" t="s">
        <v>12</v>
      </c>
      <c r="D19">
        <v>15</v>
      </c>
      <c r="E19" t="s">
        <v>12</v>
      </c>
      <c r="F19">
        <v>7</v>
      </c>
      <c r="G19" t="s">
        <v>12</v>
      </c>
      <c r="H19">
        <v>4</v>
      </c>
      <c r="I19" t="s">
        <v>12</v>
      </c>
      <c r="J19">
        <v>18</v>
      </c>
      <c r="K19" t="s">
        <v>12</v>
      </c>
      <c r="L19">
        <v>26</v>
      </c>
      <c r="M19" t="s">
        <v>12</v>
      </c>
      <c r="N19">
        <v>11</v>
      </c>
      <c r="O19" t="s">
        <v>12</v>
      </c>
      <c r="P19">
        <v>3</v>
      </c>
      <c r="Q19" t="s">
        <v>11</v>
      </c>
    </row>
    <row r="20" spans="1:17" x14ac:dyDescent="0.2">
      <c r="A20" t="s">
        <v>5</v>
      </c>
    </row>
    <row r="21" spans="1:17" x14ac:dyDescent="0.2">
      <c r="A21" t="s">
        <v>6</v>
      </c>
    </row>
    <row r="22" spans="1:17" x14ac:dyDescent="0.2">
      <c r="A22" t="s">
        <v>16</v>
      </c>
    </row>
    <row r="23" spans="1:17" x14ac:dyDescent="0.2">
      <c r="A2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E0A0-0FA9-E04F-9FA3-D45DBAE366AA}">
  <dimension ref="A1:H47"/>
  <sheetViews>
    <sheetView showGridLines="0" topLeftCell="A24" workbookViewId="0">
      <selection activeCell="E47" sqref="E47"/>
    </sheetView>
  </sheetViews>
  <sheetFormatPr baseColWidth="10" defaultRowHeight="16" x14ac:dyDescent="0.2"/>
  <cols>
    <col min="1" max="1" width="2.33203125" customWidth="1"/>
    <col min="2" max="2" width="6.83203125" bestFit="1" customWidth="1"/>
    <col min="3" max="3" width="15.1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0" t="s">
        <v>39</v>
      </c>
    </row>
    <row r="2" spans="1:8" x14ac:dyDescent="0.2">
      <c r="A2" s="20" t="s">
        <v>40</v>
      </c>
    </row>
    <row r="3" spans="1:8" x14ac:dyDescent="0.2">
      <c r="A3" s="20" t="s">
        <v>41</v>
      </c>
    </row>
    <row r="6" spans="1:8" ht="17" thickBot="1" x14ac:dyDescent="0.25">
      <c r="A6" t="s">
        <v>42</v>
      </c>
    </row>
    <row r="7" spans="1:8" x14ac:dyDescent="0.2">
      <c r="B7" s="23"/>
      <c r="C7" s="23"/>
      <c r="D7" s="23" t="s">
        <v>45</v>
      </c>
      <c r="E7" s="23" t="s">
        <v>47</v>
      </c>
      <c r="F7" s="23" t="s">
        <v>49</v>
      </c>
      <c r="G7" s="23" t="s">
        <v>51</v>
      </c>
      <c r="H7" s="23" t="s">
        <v>51</v>
      </c>
    </row>
    <row r="8" spans="1:8" ht="17" thickBot="1" x14ac:dyDescent="0.25">
      <c r="B8" s="24" t="s">
        <v>43</v>
      </c>
      <c r="C8" s="24" t="s">
        <v>44</v>
      </c>
      <c r="D8" s="24" t="s">
        <v>46</v>
      </c>
      <c r="E8" s="24" t="s">
        <v>48</v>
      </c>
      <c r="F8" s="24" t="s">
        <v>50</v>
      </c>
      <c r="G8" s="24" t="s">
        <v>52</v>
      </c>
      <c r="H8" s="24" t="s">
        <v>53</v>
      </c>
    </row>
    <row r="9" spans="1:8" x14ac:dyDescent="0.2">
      <c r="B9" s="21" t="s">
        <v>59</v>
      </c>
      <c r="C9" s="21" t="s">
        <v>20</v>
      </c>
      <c r="D9" s="21">
        <v>5</v>
      </c>
      <c r="E9" s="21">
        <v>0</v>
      </c>
      <c r="F9" s="21">
        <v>-1</v>
      </c>
      <c r="G9" s="21">
        <v>1E+30</v>
      </c>
      <c r="H9" s="21">
        <v>3.5</v>
      </c>
    </row>
    <row r="10" spans="1:8" x14ac:dyDescent="0.2">
      <c r="B10" s="21" t="s">
        <v>60</v>
      </c>
      <c r="C10" s="21" t="s">
        <v>20</v>
      </c>
      <c r="D10" s="21">
        <v>12</v>
      </c>
      <c r="E10" s="21">
        <v>0</v>
      </c>
      <c r="F10" s="21">
        <v>-3</v>
      </c>
      <c r="G10" s="21">
        <v>1E+30</v>
      </c>
      <c r="H10" s="21">
        <v>1.5</v>
      </c>
    </row>
    <row r="11" spans="1:8" x14ac:dyDescent="0.2">
      <c r="B11" s="21" t="s">
        <v>61</v>
      </c>
      <c r="C11" s="21" t="s">
        <v>20</v>
      </c>
      <c r="D11" s="21">
        <v>13</v>
      </c>
      <c r="E11" s="21">
        <v>0</v>
      </c>
      <c r="F11" s="21">
        <v>-3.5</v>
      </c>
      <c r="G11" s="21">
        <v>1E+30</v>
      </c>
      <c r="H11" s="21">
        <v>1</v>
      </c>
    </row>
    <row r="12" spans="1:8" x14ac:dyDescent="0.2">
      <c r="B12" s="21" t="s">
        <v>62</v>
      </c>
      <c r="C12" s="21" t="s">
        <v>22</v>
      </c>
      <c r="D12" s="21">
        <v>3</v>
      </c>
      <c r="E12" s="21">
        <v>0</v>
      </c>
      <c r="F12" s="21">
        <v>-4.5</v>
      </c>
      <c r="G12" s="21">
        <v>0.5</v>
      </c>
      <c r="H12" s="21">
        <v>0.5</v>
      </c>
    </row>
    <row r="13" spans="1:8" x14ac:dyDescent="0.2">
      <c r="B13" s="21" t="s">
        <v>63</v>
      </c>
      <c r="C13" s="21" t="s">
        <v>22</v>
      </c>
      <c r="D13" s="21">
        <v>0</v>
      </c>
      <c r="E13" s="21">
        <v>-0.5</v>
      </c>
      <c r="F13" s="21">
        <v>-5</v>
      </c>
      <c r="G13" s="21">
        <v>0.5</v>
      </c>
      <c r="H13" s="21">
        <v>1E+30</v>
      </c>
    </row>
    <row r="14" spans="1:8" x14ac:dyDescent="0.2">
      <c r="B14" s="21" t="s">
        <v>64</v>
      </c>
      <c r="C14" s="21" t="s">
        <v>22</v>
      </c>
      <c r="D14" s="21">
        <v>0</v>
      </c>
      <c r="E14" s="21">
        <v>-1.5</v>
      </c>
      <c r="F14" s="21">
        <v>-6</v>
      </c>
      <c r="G14" s="21">
        <v>1.5</v>
      </c>
      <c r="H14" s="21">
        <v>1E+30</v>
      </c>
    </row>
    <row r="15" spans="1:8" x14ac:dyDescent="0.2">
      <c r="B15" s="21" t="s">
        <v>65</v>
      </c>
      <c r="C15" s="21" t="s">
        <v>21</v>
      </c>
      <c r="D15" s="21">
        <v>0</v>
      </c>
      <c r="E15" s="21">
        <v>-3.5</v>
      </c>
      <c r="F15" s="21">
        <v>-8</v>
      </c>
      <c r="G15" s="21">
        <v>3.5</v>
      </c>
      <c r="H15" s="21">
        <v>1E+30</v>
      </c>
    </row>
    <row r="16" spans="1:8" x14ac:dyDescent="0.2">
      <c r="B16" s="21" t="s">
        <v>66</v>
      </c>
      <c r="C16" s="21" t="s">
        <v>21</v>
      </c>
      <c r="D16" s="21">
        <v>0</v>
      </c>
      <c r="E16" s="21">
        <v>-4.5</v>
      </c>
      <c r="F16" s="21">
        <v>-9</v>
      </c>
      <c r="G16" s="21">
        <v>4.5</v>
      </c>
      <c r="H16" s="21">
        <v>1E+30</v>
      </c>
    </row>
    <row r="17" spans="1:8" x14ac:dyDescent="0.2">
      <c r="B17" s="21" t="s">
        <v>67</v>
      </c>
      <c r="C17" s="21" t="s">
        <v>21</v>
      </c>
      <c r="D17" s="21">
        <v>0</v>
      </c>
      <c r="E17" s="21">
        <v>-5.5</v>
      </c>
      <c r="F17" s="21">
        <v>-10</v>
      </c>
      <c r="G17" s="21">
        <v>5.5</v>
      </c>
      <c r="H17" s="21">
        <v>1E+30</v>
      </c>
    </row>
    <row r="18" spans="1:8" x14ac:dyDescent="0.2">
      <c r="B18" s="21" t="s">
        <v>68</v>
      </c>
      <c r="C18" s="21" t="s">
        <v>23</v>
      </c>
      <c r="D18" s="21">
        <v>8</v>
      </c>
      <c r="E18" s="21">
        <v>0</v>
      </c>
      <c r="F18" s="21">
        <v>20</v>
      </c>
      <c r="G18" s="21">
        <v>1E+30</v>
      </c>
      <c r="H18" s="21">
        <v>15.5</v>
      </c>
    </row>
    <row r="19" spans="1:8" x14ac:dyDescent="0.2">
      <c r="B19" s="21" t="s">
        <v>69</v>
      </c>
      <c r="C19" s="21" t="s">
        <v>23</v>
      </c>
      <c r="D19" s="21">
        <v>5</v>
      </c>
      <c r="E19" s="21">
        <v>0</v>
      </c>
      <c r="F19" s="21">
        <v>15</v>
      </c>
      <c r="G19" s="21">
        <v>1E+30</v>
      </c>
      <c r="H19" s="21">
        <v>10.5</v>
      </c>
    </row>
    <row r="20" spans="1:8" x14ac:dyDescent="0.2">
      <c r="B20" s="21" t="s">
        <v>70</v>
      </c>
      <c r="C20" s="21" t="s">
        <v>71</v>
      </c>
      <c r="D20" s="21">
        <v>5</v>
      </c>
      <c r="E20" s="21">
        <v>0</v>
      </c>
      <c r="F20" s="21">
        <v>7</v>
      </c>
      <c r="G20" s="21">
        <v>1E+30</v>
      </c>
      <c r="H20" s="21">
        <v>2.5</v>
      </c>
    </row>
    <row r="21" spans="1:8" x14ac:dyDescent="0.2">
      <c r="B21" s="21" t="s">
        <v>72</v>
      </c>
      <c r="C21" s="21" t="s">
        <v>71</v>
      </c>
      <c r="D21" s="21">
        <v>0</v>
      </c>
      <c r="E21" s="21">
        <v>-0.5</v>
      </c>
      <c r="F21" s="21">
        <v>4</v>
      </c>
      <c r="G21" s="21">
        <v>0.5</v>
      </c>
      <c r="H21" s="21">
        <v>1E+30</v>
      </c>
    </row>
    <row r="22" spans="1:8" x14ac:dyDescent="0.2">
      <c r="B22" s="21" t="s">
        <v>73</v>
      </c>
      <c r="C22" s="21" t="s">
        <v>24</v>
      </c>
      <c r="D22" s="21">
        <v>7</v>
      </c>
      <c r="E22" s="21">
        <v>0</v>
      </c>
      <c r="F22" s="21">
        <v>18</v>
      </c>
      <c r="G22" s="21">
        <v>1E+30</v>
      </c>
      <c r="H22" s="21">
        <v>13.5</v>
      </c>
    </row>
    <row r="23" spans="1:8" x14ac:dyDescent="0.2">
      <c r="B23" s="21" t="s">
        <v>74</v>
      </c>
      <c r="C23" s="21" t="s">
        <v>24</v>
      </c>
      <c r="D23" s="21">
        <v>4</v>
      </c>
      <c r="E23" s="21">
        <v>0</v>
      </c>
      <c r="F23" s="21">
        <v>16</v>
      </c>
      <c r="G23" s="21">
        <v>1E+30</v>
      </c>
      <c r="H23" s="21">
        <v>11.5</v>
      </c>
    </row>
    <row r="24" spans="1:8" x14ac:dyDescent="0.2">
      <c r="B24" s="21" t="s">
        <v>75</v>
      </c>
      <c r="C24" s="21" t="s">
        <v>76</v>
      </c>
      <c r="D24" s="21">
        <v>4</v>
      </c>
      <c r="E24" s="21">
        <v>0</v>
      </c>
      <c r="F24" s="21">
        <v>11</v>
      </c>
      <c r="G24" s="21">
        <v>1E+30</v>
      </c>
      <c r="H24" s="21">
        <v>6.5</v>
      </c>
    </row>
    <row r="25" spans="1:8" ht="17" thickBot="1" x14ac:dyDescent="0.25">
      <c r="B25" s="22" t="s">
        <v>77</v>
      </c>
      <c r="C25" s="22" t="s">
        <v>76</v>
      </c>
      <c r="D25" s="22">
        <v>0</v>
      </c>
      <c r="E25" s="22">
        <v>-1.5</v>
      </c>
      <c r="F25" s="22">
        <v>3</v>
      </c>
      <c r="G25" s="22">
        <v>1.5</v>
      </c>
      <c r="H25" s="22">
        <v>1E+30</v>
      </c>
    </row>
    <row r="27" spans="1:8" ht="17" thickBot="1" x14ac:dyDescent="0.25">
      <c r="A27" t="s">
        <v>54</v>
      </c>
    </row>
    <row r="28" spans="1:8" x14ac:dyDescent="0.2">
      <c r="B28" s="23"/>
      <c r="C28" s="23"/>
      <c r="D28" s="23" t="s">
        <v>45</v>
      </c>
      <c r="E28" s="23" t="s">
        <v>55</v>
      </c>
      <c r="F28" s="23" t="s">
        <v>57</v>
      </c>
      <c r="G28" s="23" t="s">
        <v>51</v>
      </c>
      <c r="H28" s="23" t="s">
        <v>51</v>
      </c>
    </row>
    <row r="29" spans="1:8" ht="17" thickBot="1" x14ac:dyDescent="0.25">
      <c r="B29" s="24" t="s">
        <v>43</v>
      </c>
      <c r="C29" s="24" t="s">
        <v>44</v>
      </c>
      <c r="D29" s="24" t="s">
        <v>46</v>
      </c>
      <c r="E29" s="24" t="s">
        <v>56</v>
      </c>
      <c r="F29" s="24" t="s">
        <v>58</v>
      </c>
      <c r="G29" s="24" t="s">
        <v>52</v>
      </c>
      <c r="H29" s="24" t="s">
        <v>53</v>
      </c>
    </row>
    <row r="30" spans="1:8" x14ac:dyDescent="0.2">
      <c r="B30" s="21" t="s">
        <v>78</v>
      </c>
      <c r="C30" s="21" t="s">
        <v>34</v>
      </c>
      <c r="D30" s="21">
        <v>8</v>
      </c>
      <c r="E30" s="21">
        <v>15.5</v>
      </c>
      <c r="F30" s="21">
        <v>8</v>
      </c>
      <c r="G30" s="21">
        <v>5</v>
      </c>
      <c r="H30" s="21">
        <v>3</v>
      </c>
    </row>
    <row r="31" spans="1:8" x14ac:dyDescent="0.2">
      <c r="B31" s="21" t="s">
        <v>79</v>
      </c>
      <c r="C31" s="21" t="s">
        <v>24</v>
      </c>
      <c r="D31" s="21">
        <v>5</v>
      </c>
      <c r="E31" s="21">
        <v>10.5</v>
      </c>
      <c r="F31" s="21">
        <v>5</v>
      </c>
      <c r="G31" s="21">
        <v>5</v>
      </c>
      <c r="H31" s="21">
        <v>3</v>
      </c>
    </row>
    <row r="32" spans="1:8" x14ac:dyDescent="0.2">
      <c r="B32" s="21" t="s">
        <v>80</v>
      </c>
      <c r="C32" s="21" t="s">
        <v>33</v>
      </c>
      <c r="D32" s="21">
        <v>5</v>
      </c>
      <c r="E32" s="21">
        <v>2.5</v>
      </c>
      <c r="F32" s="21">
        <v>5</v>
      </c>
      <c r="G32" s="21">
        <v>5</v>
      </c>
      <c r="H32" s="21">
        <v>3</v>
      </c>
    </row>
    <row r="33" spans="2:8" x14ac:dyDescent="0.2">
      <c r="B33" s="21" t="s">
        <v>81</v>
      </c>
      <c r="C33" s="21"/>
      <c r="D33" s="21">
        <v>0</v>
      </c>
      <c r="E33" s="21">
        <v>0</v>
      </c>
      <c r="F33" s="21">
        <v>3</v>
      </c>
      <c r="G33" s="21">
        <v>1E+30</v>
      </c>
      <c r="H33" s="21">
        <v>3</v>
      </c>
    </row>
    <row r="34" spans="2:8" x14ac:dyDescent="0.2">
      <c r="B34" s="21" t="s">
        <v>82</v>
      </c>
      <c r="C34" s="21" t="s">
        <v>34</v>
      </c>
      <c r="D34" s="21">
        <v>7</v>
      </c>
      <c r="E34" s="21">
        <v>13.5</v>
      </c>
      <c r="F34" s="21">
        <v>7</v>
      </c>
      <c r="G34" s="21">
        <v>5</v>
      </c>
      <c r="H34" s="21">
        <v>3</v>
      </c>
    </row>
    <row r="35" spans="2:8" x14ac:dyDescent="0.2">
      <c r="B35" s="21" t="s">
        <v>83</v>
      </c>
      <c r="C35" s="21" t="s">
        <v>24</v>
      </c>
      <c r="D35" s="21">
        <v>4</v>
      </c>
      <c r="E35" s="21">
        <v>11.5</v>
      </c>
      <c r="F35" s="21">
        <v>4</v>
      </c>
      <c r="G35" s="21">
        <v>5</v>
      </c>
      <c r="H35" s="21">
        <v>3</v>
      </c>
    </row>
    <row r="36" spans="2:8" x14ac:dyDescent="0.2">
      <c r="B36" s="21" t="s">
        <v>84</v>
      </c>
      <c r="C36" s="21" t="s">
        <v>33</v>
      </c>
      <c r="D36" s="21">
        <v>4</v>
      </c>
      <c r="E36" s="21">
        <v>6.5</v>
      </c>
      <c r="F36" s="21">
        <v>4</v>
      </c>
      <c r="G36" s="21">
        <v>5</v>
      </c>
      <c r="H36" s="21">
        <v>3</v>
      </c>
    </row>
    <row r="37" spans="2:8" x14ac:dyDescent="0.2">
      <c r="B37" s="21" t="s">
        <v>85</v>
      </c>
      <c r="C37" s="21"/>
      <c r="D37" s="21">
        <v>0</v>
      </c>
      <c r="E37" s="21">
        <v>0</v>
      </c>
      <c r="F37" s="21">
        <v>3</v>
      </c>
      <c r="G37" s="21">
        <v>1E+30</v>
      </c>
      <c r="H37" s="21">
        <v>3</v>
      </c>
    </row>
    <row r="38" spans="2:8" x14ac:dyDescent="0.2">
      <c r="B38" s="21" t="s">
        <v>86</v>
      </c>
      <c r="C38" s="21" t="s">
        <v>24</v>
      </c>
      <c r="D38" s="21">
        <v>5</v>
      </c>
      <c r="E38" s="21">
        <v>3.5</v>
      </c>
      <c r="F38" s="21">
        <v>5</v>
      </c>
      <c r="G38" s="21">
        <v>3</v>
      </c>
      <c r="H38" s="21">
        <v>5</v>
      </c>
    </row>
    <row r="39" spans="2:8" x14ac:dyDescent="0.2">
      <c r="B39" s="21" t="s">
        <v>87</v>
      </c>
      <c r="C39" s="21" t="s">
        <v>33</v>
      </c>
      <c r="D39" s="21">
        <v>12</v>
      </c>
      <c r="E39" s="21">
        <v>1.5</v>
      </c>
      <c r="F39" s="21">
        <v>12</v>
      </c>
      <c r="G39" s="21">
        <v>3</v>
      </c>
      <c r="H39" s="21">
        <v>5</v>
      </c>
    </row>
    <row r="40" spans="2:8" x14ac:dyDescent="0.2">
      <c r="B40" s="21" t="s">
        <v>88</v>
      </c>
      <c r="C40" s="21"/>
      <c r="D40" s="21">
        <v>13</v>
      </c>
      <c r="E40" s="21">
        <v>1</v>
      </c>
      <c r="F40" s="21">
        <v>13</v>
      </c>
      <c r="G40" s="21">
        <v>3</v>
      </c>
      <c r="H40" s="21">
        <v>5</v>
      </c>
    </row>
    <row r="41" spans="2:8" x14ac:dyDescent="0.2">
      <c r="B41" s="21" t="s">
        <v>89</v>
      </c>
      <c r="C41" s="21" t="s">
        <v>24</v>
      </c>
      <c r="D41" s="21">
        <v>3</v>
      </c>
      <c r="E41" s="21">
        <v>0</v>
      </c>
      <c r="F41" s="21">
        <v>8</v>
      </c>
      <c r="G41" s="21">
        <v>1E+30</v>
      </c>
      <c r="H41" s="21">
        <v>5</v>
      </c>
    </row>
    <row r="42" spans="2:8" x14ac:dyDescent="0.2">
      <c r="B42" s="21" t="s">
        <v>90</v>
      </c>
      <c r="C42" s="21" t="s">
        <v>33</v>
      </c>
      <c r="D42" s="21">
        <v>0</v>
      </c>
      <c r="E42" s="21">
        <v>0</v>
      </c>
      <c r="F42" s="21">
        <v>8</v>
      </c>
      <c r="G42" s="21">
        <v>1E+30</v>
      </c>
      <c r="H42" s="21">
        <v>8</v>
      </c>
    </row>
    <row r="43" spans="2:8" x14ac:dyDescent="0.2">
      <c r="B43" s="21" t="s">
        <v>91</v>
      </c>
      <c r="C43" s="21"/>
      <c r="D43" s="21">
        <v>0</v>
      </c>
      <c r="E43" s="21">
        <v>0</v>
      </c>
      <c r="F43" s="21">
        <v>9</v>
      </c>
      <c r="G43" s="21">
        <v>1E+30</v>
      </c>
      <c r="H43" s="21">
        <v>9</v>
      </c>
    </row>
    <row r="44" spans="2:8" x14ac:dyDescent="0.2">
      <c r="B44" s="21" t="s">
        <v>92</v>
      </c>
      <c r="C44" s="21" t="s">
        <v>24</v>
      </c>
      <c r="D44" s="21">
        <v>0</v>
      </c>
      <c r="E44" s="21">
        <v>0</v>
      </c>
      <c r="F44" s="21">
        <v>10</v>
      </c>
      <c r="G44" s="21">
        <v>1E+30</v>
      </c>
      <c r="H44" s="21">
        <v>10</v>
      </c>
    </row>
    <row r="45" spans="2:8" x14ac:dyDescent="0.2">
      <c r="B45" s="21" t="s">
        <v>93</v>
      </c>
      <c r="C45" s="21" t="s">
        <v>33</v>
      </c>
      <c r="D45" s="21">
        <v>0</v>
      </c>
      <c r="E45" s="21">
        <v>0</v>
      </c>
      <c r="F45" s="21">
        <v>10</v>
      </c>
      <c r="G45" s="21">
        <v>1E+30</v>
      </c>
      <c r="H45" s="21">
        <v>10</v>
      </c>
    </row>
    <row r="46" spans="2:8" x14ac:dyDescent="0.2">
      <c r="B46" s="21" t="s">
        <v>94</v>
      </c>
      <c r="C46" s="21"/>
      <c r="D46" s="21">
        <v>0</v>
      </c>
      <c r="E46" s="21">
        <v>0</v>
      </c>
      <c r="F46" s="21">
        <v>5</v>
      </c>
      <c r="G46" s="21">
        <v>1E+30</v>
      </c>
      <c r="H46" s="21">
        <v>5</v>
      </c>
    </row>
    <row r="47" spans="2:8" ht="17" thickBot="1" x14ac:dyDescent="0.25">
      <c r="B47" s="22" t="s">
        <v>95</v>
      </c>
      <c r="C47" s="25" t="s">
        <v>96</v>
      </c>
      <c r="D47" s="22">
        <v>0</v>
      </c>
      <c r="E47" s="22">
        <v>-4.5</v>
      </c>
      <c r="F47" s="22">
        <v>0</v>
      </c>
      <c r="G47" s="22">
        <v>5</v>
      </c>
      <c r="H47" s="2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3591-83D4-4A41-A0E4-203D6A6A256F}">
  <dimension ref="A1:AA41"/>
  <sheetViews>
    <sheetView tabSelected="1" zoomScale="120" zoomScaleNormal="120" workbookViewId="0">
      <selection activeCell="S15" sqref="S15"/>
    </sheetView>
  </sheetViews>
  <sheetFormatPr baseColWidth="10" defaultRowHeight="16" x14ac:dyDescent="0.2"/>
  <cols>
    <col min="2" max="2" width="14.83203125" customWidth="1"/>
    <col min="3" max="12" width="5" customWidth="1"/>
    <col min="15" max="18" width="8.6640625" style="1" customWidth="1"/>
    <col min="20" max="26" width="8.1640625" style="2" customWidth="1"/>
    <col min="27" max="27" width="10.83203125" style="2"/>
  </cols>
  <sheetData>
    <row r="1" spans="1:20" x14ac:dyDescent="0.2">
      <c r="A1" s="2"/>
      <c r="B1" s="2" t="s">
        <v>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30</v>
      </c>
      <c r="O1" s="7"/>
      <c r="P1" s="7"/>
      <c r="Q1" s="7"/>
      <c r="R1" s="7"/>
      <c r="S1" s="2"/>
    </row>
    <row r="2" spans="1:20" x14ac:dyDescent="0.2">
      <c r="A2" s="2"/>
      <c r="B2" s="2"/>
      <c r="C2" s="3" t="s">
        <v>20</v>
      </c>
      <c r="D2" s="3"/>
      <c r="E2" s="3"/>
      <c r="F2" s="3" t="s">
        <v>22</v>
      </c>
      <c r="G2" s="3"/>
      <c r="H2" s="3"/>
      <c r="I2" s="3" t="s">
        <v>21</v>
      </c>
      <c r="J2" s="3"/>
      <c r="K2" s="3"/>
      <c r="L2" s="2"/>
      <c r="M2" s="2"/>
      <c r="N2" s="2" t="s">
        <v>27</v>
      </c>
      <c r="O2" s="7">
        <v>1</v>
      </c>
      <c r="P2" s="7">
        <v>2</v>
      </c>
      <c r="Q2" s="7">
        <v>3</v>
      </c>
      <c r="R2" s="7" t="s">
        <v>28</v>
      </c>
      <c r="S2" s="2"/>
    </row>
    <row r="3" spans="1:20" x14ac:dyDescent="0.2">
      <c r="A3" s="2"/>
      <c r="B3" s="18" t="s">
        <v>19</v>
      </c>
      <c r="C3" s="19">
        <v>1</v>
      </c>
      <c r="D3" s="19">
        <v>2</v>
      </c>
      <c r="E3" s="19">
        <v>3</v>
      </c>
      <c r="F3" s="19">
        <v>1</v>
      </c>
      <c r="G3" s="19">
        <v>2</v>
      </c>
      <c r="H3" s="19">
        <v>3</v>
      </c>
      <c r="I3" s="19">
        <v>1</v>
      </c>
      <c r="J3" s="19">
        <v>2</v>
      </c>
      <c r="K3" s="19">
        <v>3</v>
      </c>
      <c r="L3" s="2"/>
      <c r="M3" s="2"/>
      <c r="N3" s="4" t="s">
        <v>20</v>
      </c>
      <c r="O3" s="13">
        <v>5</v>
      </c>
      <c r="P3" s="13">
        <v>12</v>
      </c>
      <c r="Q3" s="13">
        <v>13</v>
      </c>
      <c r="R3" s="8">
        <f>SUM(O3:Q3)</f>
        <v>30</v>
      </c>
      <c r="S3" s="2"/>
    </row>
    <row r="4" spans="1:20" x14ac:dyDescent="0.2">
      <c r="A4" s="2"/>
      <c r="B4" s="5" t="s">
        <v>25</v>
      </c>
      <c r="C4" s="11">
        <f>'Latex Tables'!B6</f>
        <v>5</v>
      </c>
      <c r="D4" s="11">
        <f>'Latex Tables'!D6</f>
        <v>12</v>
      </c>
      <c r="E4" s="11">
        <f>'Latex Tables'!F6</f>
        <v>13</v>
      </c>
      <c r="F4" s="11">
        <f>'Latex Tables'!H6</f>
        <v>8</v>
      </c>
      <c r="G4" s="11">
        <f>'Latex Tables'!J6</f>
        <v>8</v>
      </c>
      <c r="H4" s="11">
        <f>'Latex Tables'!L6</f>
        <v>9</v>
      </c>
      <c r="I4" s="11">
        <f>'Latex Tables'!N6</f>
        <v>10</v>
      </c>
      <c r="J4" s="11">
        <f>'Latex Tables'!P6</f>
        <v>10</v>
      </c>
      <c r="K4" s="11">
        <f>'Latex Tables'!R6</f>
        <v>5</v>
      </c>
      <c r="L4" s="2"/>
      <c r="M4" s="2"/>
      <c r="N4" s="5" t="s">
        <v>22</v>
      </c>
      <c r="O4" s="14">
        <v>3</v>
      </c>
      <c r="P4" s="14">
        <v>0</v>
      </c>
      <c r="Q4" s="14">
        <v>0</v>
      </c>
      <c r="R4" s="9">
        <f t="shared" ref="R4:R5" si="0">SUM(O4:Q4)</f>
        <v>3</v>
      </c>
      <c r="S4" s="2"/>
    </row>
    <row r="5" spans="1:20" x14ac:dyDescent="0.2">
      <c r="A5" s="2"/>
      <c r="B5" s="6" t="s">
        <v>26</v>
      </c>
      <c r="C5" s="12">
        <f>'Latex Tables'!B7</f>
        <v>1</v>
      </c>
      <c r="D5" s="12">
        <f>'Latex Tables'!D7</f>
        <v>3</v>
      </c>
      <c r="E5" s="12">
        <f>'Latex Tables'!F7</f>
        <v>3.5</v>
      </c>
      <c r="F5" s="12">
        <f>'Latex Tables'!H7</f>
        <v>4.5</v>
      </c>
      <c r="G5" s="12">
        <f>'Latex Tables'!J7</f>
        <v>5</v>
      </c>
      <c r="H5" s="12">
        <f>'Latex Tables'!L7</f>
        <v>6</v>
      </c>
      <c r="I5" s="12">
        <f>'Latex Tables'!N7</f>
        <v>8</v>
      </c>
      <c r="J5" s="12">
        <f>'Latex Tables'!P7</f>
        <v>9</v>
      </c>
      <c r="K5" s="12">
        <f>'Latex Tables'!R7</f>
        <v>10</v>
      </c>
      <c r="L5" s="2"/>
      <c r="M5" s="2"/>
      <c r="N5" s="6" t="s">
        <v>21</v>
      </c>
      <c r="O5" s="15">
        <v>0</v>
      </c>
      <c r="P5" s="15">
        <v>0</v>
      </c>
      <c r="Q5" s="15">
        <v>0</v>
      </c>
      <c r="R5" s="10">
        <f t="shared" si="0"/>
        <v>0</v>
      </c>
      <c r="S5" s="2"/>
    </row>
    <row r="6" spans="1:20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  <c r="P6" s="7"/>
      <c r="Q6" s="7" t="s">
        <v>28</v>
      </c>
      <c r="R6" s="7">
        <f>SUM(R3:R5)</f>
        <v>33</v>
      </c>
      <c r="S6" s="2"/>
    </row>
    <row r="7" spans="1:20" x14ac:dyDescent="0.2">
      <c r="A7" s="2"/>
      <c r="B7" s="2" t="s">
        <v>29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32</v>
      </c>
      <c r="O7" s="7"/>
      <c r="P7" s="7"/>
      <c r="Q7" s="7"/>
      <c r="R7" s="7"/>
      <c r="S7" s="2"/>
    </row>
    <row r="8" spans="1:20" x14ac:dyDescent="0.2">
      <c r="A8" s="2"/>
      <c r="B8" s="2"/>
      <c r="C8" s="3" t="s">
        <v>23</v>
      </c>
      <c r="D8" s="3"/>
      <c r="E8" s="3"/>
      <c r="F8" s="3"/>
      <c r="G8" s="3" t="s">
        <v>24</v>
      </c>
      <c r="H8" s="3"/>
      <c r="I8" s="3"/>
      <c r="J8" s="3"/>
      <c r="K8" s="2"/>
      <c r="L8" s="2"/>
      <c r="M8" s="2"/>
      <c r="N8" s="2" t="s">
        <v>27</v>
      </c>
      <c r="O8" s="7">
        <v>1</v>
      </c>
      <c r="P8" s="7">
        <v>2</v>
      </c>
      <c r="Q8" s="7">
        <v>3</v>
      </c>
      <c r="R8" s="7">
        <v>4</v>
      </c>
      <c r="S8" s="7" t="s">
        <v>28</v>
      </c>
    </row>
    <row r="9" spans="1:20" x14ac:dyDescent="0.2">
      <c r="A9" s="2"/>
      <c r="B9" s="18" t="s">
        <v>19</v>
      </c>
      <c r="C9" s="19">
        <v>1</v>
      </c>
      <c r="D9" s="19">
        <v>2</v>
      </c>
      <c r="E9" s="19">
        <v>3</v>
      </c>
      <c r="F9" s="19">
        <v>4</v>
      </c>
      <c r="G9" s="19">
        <v>1</v>
      </c>
      <c r="H9" s="19">
        <v>2</v>
      </c>
      <c r="I9" s="19">
        <v>3</v>
      </c>
      <c r="J9" s="19">
        <v>4</v>
      </c>
      <c r="K9" s="2"/>
      <c r="L9" s="2"/>
      <c r="M9" s="2"/>
      <c r="N9" s="4" t="s">
        <v>23</v>
      </c>
      <c r="O9" s="13">
        <v>8</v>
      </c>
      <c r="P9" s="13">
        <v>5</v>
      </c>
      <c r="Q9" s="13">
        <v>5</v>
      </c>
      <c r="R9" s="13">
        <v>0</v>
      </c>
      <c r="S9" s="8">
        <f>SUM(O9:R9)</f>
        <v>18</v>
      </c>
    </row>
    <row r="10" spans="1:20" x14ac:dyDescent="0.2">
      <c r="A10" s="2"/>
      <c r="B10" s="5" t="s">
        <v>25</v>
      </c>
      <c r="C10" s="11">
        <f>'Latex Tables'!B18</f>
        <v>8</v>
      </c>
      <c r="D10" s="11">
        <f>'Latex Tables'!D18</f>
        <v>5</v>
      </c>
      <c r="E10" s="11">
        <f>'Latex Tables'!F18</f>
        <v>5</v>
      </c>
      <c r="F10" s="11">
        <f>'Latex Tables'!H18</f>
        <v>3</v>
      </c>
      <c r="G10" s="11">
        <f>'Latex Tables'!J18</f>
        <v>7</v>
      </c>
      <c r="H10" s="11">
        <f>'Latex Tables'!L18</f>
        <v>4</v>
      </c>
      <c r="I10" s="11">
        <f>'Latex Tables'!N18</f>
        <v>4</v>
      </c>
      <c r="J10" s="11">
        <f>'Latex Tables'!P18</f>
        <v>3</v>
      </c>
      <c r="K10" s="2"/>
      <c r="L10" s="2"/>
      <c r="M10" s="2"/>
      <c r="N10" s="6" t="s">
        <v>24</v>
      </c>
      <c r="O10" s="15">
        <v>7</v>
      </c>
      <c r="P10" s="15">
        <v>4</v>
      </c>
      <c r="Q10" s="15">
        <v>4</v>
      </c>
      <c r="R10" s="15">
        <v>0</v>
      </c>
      <c r="S10" s="10">
        <f>SUM(O10:R10)</f>
        <v>15</v>
      </c>
    </row>
    <row r="11" spans="1:20" x14ac:dyDescent="0.2">
      <c r="A11" s="2"/>
      <c r="B11" s="6" t="s">
        <v>26</v>
      </c>
      <c r="C11" s="12">
        <f>'Latex Tables'!B19</f>
        <v>20</v>
      </c>
      <c r="D11" s="12">
        <f>'Latex Tables'!D19</f>
        <v>15</v>
      </c>
      <c r="E11" s="12">
        <f>'Latex Tables'!F19</f>
        <v>7</v>
      </c>
      <c r="F11" s="12">
        <f>'Latex Tables'!H19</f>
        <v>4</v>
      </c>
      <c r="G11" s="12">
        <f>'Latex Tables'!J19</f>
        <v>18</v>
      </c>
      <c r="H11" s="12">
        <v>16</v>
      </c>
      <c r="I11" s="12">
        <f>'Latex Tables'!N19</f>
        <v>11</v>
      </c>
      <c r="J11" s="12">
        <f>'Latex Tables'!P19</f>
        <v>3</v>
      </c>
      <c r="K11" s="2"/>
      <c r="L11" s="2"/>
      <c r="M11" s="2"/>
      <c r="N11" s="2"/>
      <c r="O11" s="7"/>
      <c r="P11" s="7"/>
      <c r="Q11" s="7"/>
      <c r="R11" s="7" t="s">
        <v>28</v>
      </c>
      <c r="S11" s="7">
        <f>SUM(S9:S10)</f>
        <v>33</v>
      </c>
    </row>
    <row r="12" spans="1:2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7"/>
      <c r="P12" s="7"/>
      <c r="Q12" s="7"/>
      <c r="R12" s="7"/>
      <c r="S12" s="2"/>
    </row>
    <row r="13" spans="1:2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  <c r="P13" s="7"/>
      <c r="Q13" s="7"/>
      <c r="R13" s="7"/>
      <c r="S13" s="2"/>
    </row>
    <row r="14" spans="1:2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 t="s">
        <v>36</v>
      </c>
      <c r="L14" s="2"/>
      <c r="M14" s="26" t="s">
        <v>34</v>
      </c>
      <c r="N14" s="2">
        <f>C11*O9+D11*P9+E11*Q9+F11*R9+G11*O10+H11*P10+I11*Q10+J11*R10</f>
        <v>504</v>
      </c>
      <c r="O14" s="7" t="s">
        <v>33</v>
      </c>
      <c r="P14" s="7">
        <f>C5*O3+D5*P3+E5*Q3+F5*O4+G5*P4+H5*Q4+I5*O5+J5*P5+K5*Q5</f>
        <v>100</v>
      </c>
      <c r="Q14" s="1" t="s">
        <v>35</v>
      </c>
      <c r="R14" s="27">
        <f>N14-P14</f>
        <v>404</v>
      </c>
      <c r="S14" s="2" t="s">
        <v>99</v>
      </c>
    </row>
    <row r="15" spans="1:2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 t="s">
        <v>37</v>
      </c>
      <c r="L15" s="2"/>
      <c r="M15" s="2"/>
      <c r="N15" s="2"/>
      <c r="O15" s="7"/>
      <c r="P15" s="7"/>
      <c r="Q15" s="7"/>
      <c r="R15" s="7"/>
      <c r="S15" s="2"/>
    </row>
    <row r="16" spans="1:20" x14ac:dyDescent="0.2">
      <c r="A16" s="2"/>
      <c r="B16" s="2" t="s">
        <v>97</v>
      </c>
      <c r="C16" s="2" t="s">
        <v>35</v>
      </c>
      <c r="D16" s="2">
        <f>-'Sensitivity Report 1'!E47</f>
        <v>4.5</v>
      </c>
      <c r="E16" s="2" t="s">
        <v>98</v>
      </c>
      <c r="F16" s="2"/>
      <c r="G16" s="2"/>
      <c r="H16" s="2"/>
      <c r="I16" s="2"/>
      <c r="J16" s="2"/>
      <c r="K16" s="2"/>
      <c r="L16" s="2"/>
      <c r="M16" s="2"/>
      <c r="N16" s="16">
        <f>O3</f>
        <v>5</v>
      </c>
      <c r="O16" s="16">
        <f t="shared" ref="O16:P16" si="1">P3</f>
        <v>12</v>
      </c>
      <c r="P16" s="16">
        <f t="shared" si="1"/>
        <v>13</v>
      </c>
      <c r="Q16" s="7"/>
      <c r="R16" s="7">
        <f>C4</f>
        <v>5</v>
      </c>
      <c r="S16" s="7">
        <f t="shared" ref="S16:Y16" si="2">D4</f>
        <v>12</v>
      </c>
      <c r="T16" s="7">
        <f t="shared" si="2"/>
        <v>13</v>
      </c>
    </row>
    <row r="17" spans="1:2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>
        <f t="shared" ref="N17:P17" si="3">O4</f>
        <v>3</v>
      </c>
      <c r="O17" s="16">
        <f t="shared" si="3"/>
        <v>0</v>
      </c>
      <c r="P17" s="16">
        <f t="shared" si="3"/>
        <v>0</v>
      </c>
      <c r="Q17" s="7" t="s">
        <v>38</v>
      </c>
      <c r="R17" s="7">
        <f>F4</f>
        <v>8</v>
      </c>
      <c r="S17" s="7">
        <f>G4</f>
        <v>8</v>
      </c>
      <c r="T17" s="7">
        <f>H4</f>
        <v>9</v>
      </c>
    </row>
    <row r="18" spans="1: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>
        <f t="shared" ref="N18:P18" si="4">O5</f>
        <v>0</v>
      </c>
      <c r="O18" s="16">
        <f t="shared" si="4"/>
        <v>0</v>
      </c>
      <c r="P18" s="16">
        <f t="shared" si="4"/>
        <v>0</v>
      </c>
      <c r="Q18" s="7"/>
      <c r="R18" s="7">
        <f>I4</f>
        <v>10</v>
      </c>
      <c r="S18" s="7">
        <f>J4</f>
        <v>10</v>
      </c>
      <c r="T18" s="7">
        <f>K4</f>
        <v>5</v>
      </c>
    </row>
    <row r="19" spans="1:2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7">
        <f>O9</f>
        <v>8</v>
      </c>
      <c r="N20" s="17">
        <f>P9</f>
        <v>5</v>
      </c>
      <c r="O20" s="17">
        <f>Q9</f>
        <v>5</v>
      </c>
      <c r="P20" s="17">
        <f>R9</f>
        <v>0</v>
      </c>
      <c r="Q20" s="7" t="s">
        <v>38</v>
      </c>
      <c r="R20" s="7">
        <f>C10</f>
        <v>8</v>
      </c>
      <c r="S20" s="7">
        <f t="shared" ref="S20:Y20" si="5">D10</f>
        <v>5</v>
      </c>
      <c r="T20" s="7">
        <f t="shared" si="5"/>
        <v>5</v>
      </c>
      <c r="U20" s="7">
        <f t="shared" si="5"/>
        <v>3</v>
      </c>
    </row>
    <row r="21" spans="1:2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7">
        <f>O10</f>
        <v>7</v>
      </c>
      <c r="N21" s="17">
        <f>P10</f>
        <v>4</v>
      </c>
      <c r="O21" s="17">
        <f>Q10</f>
        <v>4</v>
      </c>
      <c r="P21" s="17">
        <f>R10</f>
        <v>0</v>
      </c>
      <c r="Q21" s="7"/>
      <c r="R21" s="7">
        <f>G10</f>
        <v>7</v>
      </c>
      <c r="S21" s="7">
        <f>H10</f>
        <v>4</v>
      </c>
      <c r="T21" s="7">
        <f>I10</f>
        <v>4</v>
      </c>
      <c r="U21" s="7">
        <f>J10</f>
        <v>3</v>
      </c>
    </row>
    <row r="22" spans="1:2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7"/>
      <c r="P22" s="7"/>
      <c r="Q22" s="7"/>
      <c r="R22" s="7"/>
      <c r="S22" s="2"/>
    </row>
    <row r="23" spans="1:2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7">
        <f>R6</f>
        <v>33</v>
      </c>
      <c r="O23" s="7" t="s">
        <v>33</v>
      </c>
      <c r="P23" s="1">
        <f>S11</f>
        <v>33</v>
      </c>
      <c r="Q23" s="7" t="s">
        <v>35</v>
      </c>
      <c r="R23" s="7">
        <f>N23-P23</f>
        <v>0</v>
      </c>
      <c r="S23" s="2"/>
    </row>
    <row r="24" spans="1:2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"/>
      <c r="P24" s="7"/>
      <c r="Q24" s="7"/>
      <c r="R24" s="7"/>
      <c r="S24" s="2"/>
    </row>
    <row r="25" spans="1:2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/>
      <c r="P25" s="7"/>
      <c r="Q25" s="7"/>
      <c r="R25" s="7"/>
      <c r="S25" s="2"/>
    </row>
    <row r="26" spans="1:2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7"/>
      <c r="P26" s="7"/>
      <c r="Q26" s="7"/>
      <c r="R26" s="7"/>
      <c r="S26" s="2"/>
    </row>
    <row r="27" spans="1:2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7"/>
      <c r="P27" s="7"/>
      <c r="Q27" s="7"/>
      <c r="R27" s="7"/>
      <c r="S27" s="2"/>
    </row>
    <row r="28" spans="1:2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7"/>
      <c r="P28" s="7"/>
      <c r="Q28" s="7"/>
      <c r="R28" s="7"/>
      <c r="S28" s="2"/>
    </row>
    <row r="29" spans="1:2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7"/>
      <c r="P29" s="7"/>
      <c r="Q29" s="7"/>
      <c r="R29" s="7"/>
      <c r="S29" s="2"/>
    </row>
    <row r="30" spans="1:2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7"/>
      <c r="P30" s="7"/>
      <c r="Q30" s="7"/>
      <c r="R30" s="7"/>
      <c r="S30" s="2"/>
    </row>
    <row r="31" spans="1:2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7"/>
      <c r="P31" s="7"/>
      <c r="Q31" s="7"/>
      <c r="R31" s="7"/>
      <c r="S31" s="2"/>
    </row>
    <row r="32" spans="1:2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7"/>
      <c r="P32" s="7"/>
      <c r="Q32" s="7"/>
      <c r="R32" s="7"/>
      <c r="S32" s="2"/>
    </row>
    <row r="33" spans="1:19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7"/>
      <c r="P33" s="7"/>
      <c r="Q33" s="7"/>
      <c r="R33" s="7"/>
      <c r="S33" s="2"/>
    </row>
    <row r="34" spans="1:19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7"/>
      <c r="P34" s="7"/>
      <c r="Q34" s="7"/>
      <c r="R34" s="7"/>
      <c r="S34" s="2"/>
    </row>
    <row r="35" spans="1:19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7"/>
      <c r="P35" s="7"/>
      <c r="Q35" s="7"/>
      <c r="R35" s="7"/>
      <c r="S35" s="2"/>
    </row>
    <row r="36" spans="1:19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7"/>
      <c r="P36" s="7"/>
      <c r="Q36" s="7"/>
      <c r="R36" s="7"/>
      <c r="S36" s="2"/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7"/>
      <c r="P37" s="7"/>
      <c r="Q37" s="7"/>
      <c r="R37" s="7"/>
      <c r="S37" s="2"/>
    </row>
    <row r="38" spans="1:19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7"/>
      <c r="P38" s="7"/>
      <c r="Q38" s="7"/>
      <c r="R38" s="7"/>
      <c r="S38" s="2"/>
    </row>
    <row r="39" spans="1:19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7"/>
      <c r="P39" s="7"/>
      <c r="Q39" s="7"/>
      <c r="R39" s="7"/>
      <c r="S39" s="2"/>
    </row>
    <row r="40" spans="1:19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7"/>
      <c r="P40" s="7"/>
      <c r="Q40" s="7"/>
      <c r="R40" s="7"/>
      <c r="S40" s="2"/>
    </row>
    <row r="41" spans="1:19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7"/>
      <c r="P41" s="7"/>
      <c r="Q41" s="7"/>
      <c r="R41" s="7"/>
      <c r="S41" s="2"/>
    </row>
  </sheetData>
  <mergeCells count="5">
    <mergeCell ref="C2:E2"/>
    <mergeCell ref="F2:H2"/>
    <mergeCell ref="I2:K2"/>
    <mergeCell ref="C8:F8"/>
    <mergeCell ref="G8:J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Latex Tables</vt:lpstr>
      <vt:lpstr>Sensitivity Report 1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2025-04-10T13:51:52Z</dcterms:created>
  <dcterms:modified xsi:type="dcterms:W3CDTF">2025-04-10T14:35:36Z</dcterms:modified>
</cp:coreProperties>
</file>