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.deoliveiradejes\Dropbox\IELE4100\PSE-main\M1.2\"/>
    </mc:Choice>
  </mc:AlternateContent>
  <xr:revisionPtr revIDLastSave="0" documentId="13_ncr:1_{FB858951-981B-43F0-9E6A-0C3BEE4A94AF}" xr6:coauthVersionLast="47" xr6:coauthVersionMax="47" xr10:uidLastSave="{00000000-0000-0000-0000-000000000000}"/>
  <bookViews>
    <workbookView xWindow="-120" yWindow="-120" windowWidth="20640" windowHeight="11160" xr2:uid="{4DA1A984-D1F4-6F48-89E4-8555A0E112BF}"/>
  </bookViews>
  <sheets>
    <sheet name="database" sheetId="1" r:id="rId1"/>
    <sheet name="Sensitivity Report 1" sheetId="9" r:id="rId2"/>
    <sheet name="Sensitivity Report 2" sheetId="11" r:id="rId3"/>
    <sheet name="LP" sheetId="3" r:id="rId4"/>
  </sheets>
  <definedNames>
    <definedName name="solver_adj" localSheetId="3" hidden="1">LP!$G$11:$G$12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LP!$G$11:$G$12</definedName>
    <definedName name="solver_lhs2" localSheetId="3" hidden="1">LP!$G$11:$G$12</definedName>
    <definedName name="solver_lhs3" localSheetId="3" hidden="1">LP!$G$13</definedName>
    <definedName name="solver_lin" localSheetId="3" hidden="1">2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2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LP!$C$13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3</definedName>
    <definedName name="solver_rel3" localSheetId="3" hidden="1">2</definedName>
    <definedName name="solver_rhs1" localSheetId="3" hidden="1">LP!$O$14:$O$15</definedName>
    <definedName name="solver_rhs2" localSheetId="3" hidden="1">LP!$N$14:$N$15</definedName>
    <definedName name="solver_rhs3" localSheetId="3" hidden="1">LP!$K$19</definedName>
    <definedName name="solver_rlx" localSheetId="3" hidden="1">1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3" l="1"/>
  <c r="C11" i="3"/>
  <c r="C19" i="3"/>
  <c r="C16" i="3"/>
  <c r="C12" i="3"/>
  <c r="C20" i="3"/>
  <c r="G14" i="3"/>
  <c r="N14" i="3"/>
  <c r="N15" i="3"/>
  <c r="K19" i="3"/>
  <c r="N12" i="3"/>
  <c r="O12" i="3"/>
  <c r="N13" i="3"/>
  <c r="O13" i="3"/>
  <c r="G13" i="3"/>
  <c r="L15" i="3"/>
  <c r="L14" i="3"/>
  <c r="C13" i="3"/>
  <c r="C21" i="3"/>
  <c r="C17" i="3"/>
</calcChain>
</file>

<file path=xl/sharedStrings.xml><?xml version="1.0" encoding="utf-8"?>
<sst xmlns="http://schemas.openxmlformats.org/spreadsheetml/2006/main" count="118" uniqueCount="63">
  <si>
    <t>Unit</t>
  </si>
  <si>
    <t>a</t>
  </si>
  <si>
    <t>Generation data</t>
  </si>
  <si>
    <t>Demand data</t>
  </si>
  <si>
    <t>Pd</t>
  </si>
  <si>
    <t>=</t>
  </si>
  <si>
    <r>
      <t>P</t>
    </r>
    <r>
      <rPr>
        <vertAlign val="subscript"/>
        <sz val="12"/>
        <color theme="1"/>
        <rFont val="Calibri (Body)"/>
      </rPr>
      <t>G1</t>
    </r>
  </si>
  <si>
    <r>
      <t>P</t>
    </r>
    <r>
      <rPr>
        <vertAlign val="subscript"/>
        <sz val="12"/>
        <color theme="1"/>
        <rFont val="Calibri (Body)"/>
      </rPr>
      <t>G2</t>
    </r>
  </si>
  <si>
    <r>
      <t>C(</t>
    </r>
    <r>
      <rPr>
        <b/>
        <sz val="12"/>
        <color theme="1"/>
        <rFont val="Calibri"/>
        <family val="2"/>
        <scheme val="minor"/>
      </rPr>
      <t>P</t>
    </r>
    <r>
      <rPr>
        <b/>
        <vertAlign val="subscript"/>
        <sz val="12"/>
        <color theme="1"/>
        <rFont val="Calibri (Body)"/>
      </rPr>
      <t>G</t>
    </r>
    <r>
      <rPr>
        <sz val="12"/>
        <color theme="1"/>
        <rFont val="Calibri"/>
        <family val="2"/>
        <scheme val="minor"/>
      </rPr>
      <t>)</t>
    </r>
  </si>
  <si>
    <t>$/h</t>
  </si>
  <si>
    <t>MW</t>
  </si>
  <si>
    <t>$/MWh</t>
  </si>
  <si>
    <t>Costs:</t>
  </si>
  <si>
    <t>Income:</t>
  </si>
  <si>
    <r>
      <t>I(</t>
    </r>
    <r>
      <rPr>
        <b/>
        <sz val="12"/>
        <color theme="1"/>
        <rFont val="Calibri"/>
        <family val="2"/>
        <scheme val="minor"/>
      </rPr>
      <t>P</t>
    </r>
    <r>
      <rPr>
        <b/>
        <vertAlign val="subscript"/>
        <sz val="12"/>
        <color theme="1"/>
        <rFont val="Calibri (Body)"/>
      </rPr>
      <t>G</t>
    </r>
    <r>
      <rPr>
        <sz val="12"/>
        <color theme="1"/>
        <rFont val="Calibri"/>
        <family val="2"/>
        <scheme val="minor"/>
      </rPr>
      <t>)</t>
    </r>
  </si>
  <si>
    <t>Revenue:</t>
  </si>
  <si>
    <r>
      <t>R(P</t>
    </r>
    <r>
      <rPr>
        <vertAlign val="subscript"/>
        <sz val="12"/>
        <color theme="1"/>
        <rFont val="Calibri (Body)"/>
      </rPr>
      <t>G1</t>
    </r>
    <r>
      <rPr>
        <sz val="12"/>
        <color theme="1"/>
        <rFont val="Calibri"/>
        <family val="2"/>
        <scheme val="minor"/>
      </rPr>
      <t>)</t>
    </r>
  </si>
  <si>
    <r>
      <t>R(P</t>
    </r>
    <r>
      <rPr>
        <vertAlign val="subscript"/>
        <sz val="12"/>
        <color theme="1"/>
        <rFont val="Calibri (Body)"/>
      </rPr>
      <t>G2</t>
    </r>
    <r>
      <rPr>
        <sz val="12"/>
        <color theme="1"/>
        <rFont val="Calibri"/>
        <family val="2"/>
        <scheme val="minor"/>
      </rPr>
      <t>)</t>
    </r>
  </si>
  <si>
    <r>
      <t>I(P</t>
    </r>
    <r>
      <rPr>
        <vertAlign val="subscript"/>
        <sz val="12"/>
        <color theme="1"/>
        <rFont val="Calibri (Body)"/>
      </rPr>
      <t>G1</t>
    </r>
    <r>
      <rPr>
        <sz val="12"/>
        <color theme="1"/>
        <rFont val="Calibri"/>
        <family val="2"/>
        <scheme val="minor"/>
      </rPr>
      <t>)</t>
    </r>
  </si>
  <si>
    <r>
      <t>I(P</t>
    </r>
    <r>
      <rPr>
        <vertAlign val="subscript"/>
        <sz val="12"/>
        <color theme="1"/>
        <rFont val="Calibri (Body)"/>
      </rPr>
      <t>G2</t>
    </r>
    <r>
      <rPr>
        <sz val="12"/>
        <color theme="1"/>
        <rFont val="Calibri"/>
        <family val="2"/>
        <scheme val="minor"/>
      </rPr>
      <t>)</t>
    </r>
  </si>
  <si>
    <r>
      <t>C(P</t>
    </r>
    <r>
      <rPr>
        <vertAlign val="subscript"/>
        <sz val="12"/>
        <color theme="1"/>
        <rFont val="Calibri (Body)"/>
      </rPr>
      <t>G1</t>
    </r>
    <r>
      <rPr>
        <sz val="12"/>
        <color theme="1"/>
        <rFont val="Calibri"/>
        <family val="2"/>
        <scheme val="minor"/>
      </rPr>
      <t>)</t>
    </r>
  </si>
  <si>
    <r>
      <t>C(P</t>
    </r>
    <r>
      <rPr>
        <vertAlign val="subscript"/>
        <sz val="12"/>
        <color theme="1"/>
        <rFont val="Calibri (Body)"/>
      </rPr>
      <t>G2</t>
    </r>
    <r>
      <rPr>
        <sz val="12"/>
        <color theme="1"/>
        <rFont val="Calibri"/>
        <family val="2"/>
        <scheme val="minor"/>
      </rPr>
      <t>)</t>
    </r>
  </si>
  <si>
    <r>
      <t>R(</t>
    </r>
    <r>
      <rPr>
        <b/>
        <sz val="12"/>
        <color theme="1"/>
        <rFont val="Calibri"/>
        <family val="2"/>
        <scheme val="minor"/>
      </rPr>
      <t>P</t>
    </r>
    <r>
      <rPr>
        <b/>
        <vertAlign val="subscript"/>
        <sz val="12"/>
        <color theme="1"/>
        <rFont val="Calibri (Body)"/>
      </rPr>
      <t>G</t>
    </r>
    <r>
      <rPr>
        <sz val="12"/>
        <color theme="1"/>
        <rFont val="Calibri"/>
        <family val="2"/>
        <scheme val="minor"/>
      </rPr>
      <t>)</t>
    </r>
  </si>
  <si>
    <r>
      <t>P</t>
    </r>
    <r>
      <rPr>
        <vertAlign val="subscript"/>
        <sz val="12"/>
        <color theme="1"/>
        <rFont val="Calibri (Body)"/>
      </rPr>
      <t>G1</t>
    </r>
    <r>
      <rPr>
        <sz val="12"/>
        <color theme="1"/>
        <rFont val="Calibri"/>
        <family val="2"/>
        <scheme val="minor"/>
      </rPr>
      <t>+P</t>
    </r>
    <r>
      <rPr>
        <vertAlign val="subscript"/>
        <sz val="12"/>
        <color theme="1"/>
        <rFont val="Calibri (Body)"/>
      </rPr>
      <t>G2</t>
    </r>
  </si>
  <si>
    <t>Variable Cells</t>
  </si>
  <si>
    <t>Cell</t>
  </si>
  <si>
    <t>Name</t>
  </si>
  <si>
    <t>Final</t>
  </si>
  <si>
    <t>Value</t>
  </si>
  <si>
    <t>Reduced</t>
  </si>
  <si>
    <t>Gradient</t>
  </si>
  <si>
    <t>Constraints</t>
  </si>
  <si>
    <t>Lagrange</t>
  </si>
  <si>
    <t>Multiplier</t>
  </si>
  <si>
    <t>$G$11</t>
  </si>
  <si>
    <t>$G$12</t>
  </si>
  <si>
    <t>$G$13</t>
  </si>
  <si>
    <r>
      <t>P</t>
    </r>
    <r>
      <rPr>
        <vertAlign val="subscript"/>
        <sz val="12"/>
        <color theme="1"/>
        <rFont val="Calibri (Body)"/>
      </rPr>
      <t>Gmin</t>
    </r>
  </si>
  <si>
    <r>
      <t>P</t>
    </r>
    <r>
      <rPr>
        <vertAlign val="subscript"/>
        <sz val="12"/>
        <color theme="1"/>
        <rFont val="Calibri (Body)"/>
      </rPr>
      <t>Gmax</t>
    </r>
  </si>
  <si>
    <t>Microsoft Excel 16.78 Sensitivity Report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</si>
  <si>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</si>
  <si>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</si>
  <si>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</si>
  <si>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</si>
  <si>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</si>
  <si>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</si>
  <si>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</si>
  <si>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</si>
  <si>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</si>
  <si>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</si>
  <si>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PG1 Ejemplo 2: Despacho Económico Básico con restricciones de capacidad de generación</t>
  </si>
  <si>
    <t>= Ejemplo 2: Despacho Económico Básico con restricciones de capacidad de generación</t>
  </si>
  <si>
    <t>PG1+PG2 Ejemplo 2: Despacho Económico Básico con restricciones de capacidad de generación</t>
  </si>
  <si>
    <t>Worksheet: [E1_Despacho_Economico_Capacidad_Gen.xlsx]LP</t>
  </si>
  <si>
    <t>Report Created: 5/11/24 9:24:22 PM</t>
  </si>
  <si>
    <t>shadow price</t>
  </si>
  <si>
    <t>Report Created: 5/11/24 9:35:28 PM</t>
  </si>
  <si>
    <t>Ejemplo 1: Despacho Económico Básico Lineal</t>
  </si>
  <si>
    <t>Ejemplo 1: Despacho Económico Lineal</t>
  </si>
  <si>
    <t>Costo Marginal de Generaci{on</t>
  </si>
  <si>
    <t>Formulación LP</t>
  </si>
  <si>
    <t>Paulo M. De Oliveira De Jesus</t>
  </si>
  <si>
    <t>pdeoliv@gmail.com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</si>
</sst>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vertAlign val="subscript"/>
      <sz val="12"/>
      <color theme="1"/>
      <name val="Calibri (Body)"/>
    </font>
    <font>
      <b/>
      <vertAlign val="subscript"/>
      <sz val="12"/>
      <color theme="1"/>
      <name val="Calibri (Body)"/>
    </font>
    <font>
      <b/>
      <sz val="12"/>
      <color indexed="1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3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5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3" borderId="0" xfId="0" applyFill="1"/>
    <xf numFmtId="0" fontId="3" fillId="2" borderId="0" xfId="0" applyFont="1" applyFill="1"/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4" borderId="0" xfId="0" applyFill="1" applyAlignment="1">
      <alignment horizontal="center"/>
    </xf>
    <xf numFmtId="2" fontId="0" fillId="4" borderId="0" xfId="0" applyNumberFormat="1" applyFill="1"/>
    <xf numFmtId="0" fontId="0" fillId="2" borderId="3" xfId="0" applyFill="1" applyBorder="1"/>
    <xf numFmtId="164" fontId="0" fillId="2" borderId="0" xfId="0" applyNumberFormat="1" applyFill="1"/>
    <xf numFmtId="164" fontId="0" fillId="2" borderId="3" xfId="0" applyNumberFormat="1" applyFill="1" applyBorder="1"/>
    <xf numFmtId="0" fontId="1" fillId="0" borderId="0" xfId="0" applyFont="1"/>
    <xf numFmtId="164" fontId="0" fillId="5" borderId="0" xfId="0" applyNumberFormat="1" applyFill="1"/>
    <xf numFmtId="2" fontId="8" fillId="4" borderId="0" xfId="0" applyNumberFormat="1" applyFont="1" applyFill="1"/>
    <xf numFmtId="0" fontId="9" fillId="2" borderId="0" xfId="0" applyFont="1" applyFill="1"/>
    <xf numFmtId="0" fontId="0" fillId="0" borderId="6" xfId="0" applyFill="1" applyBorder="1" applyAlignment="1"/>
    <xf numFmtId="0" fontId="0" fillId="0" borderId="7" xfId="0" applyFill="1" applyBorder="1" applyAlignment="1"/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0" fillId="0" borderId="7" xfId="0" quotePrefix="1" applyFill="1" applyBorder="1" applyAlignment="1"/>
    <xf numFmtId="0" fontId="10" fillId="2" borderId="0" xfId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184638</xdr:colOff>
      <xdr:row>0</xdr:row>
      <xdr:rowOff>22218</xdr:rowOff>
    </xdr:from>
    <xdr:to>
      <xdr:col>2</xdr:col>
      <xdr:colOff>644769</xdr:colOff>
      <xdr:row>3</xdr:row>
      <xdr:rowOff>198016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844DA9-77A0-E04E-8AB6-FCF73D3B7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638" y="22218"/>
          <a:ext cx="2120900" cy="8694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0</xdr:row>
      <xdr:rowOff>0</xdr:rowOff>
    </xdr:from>
    <xdr:to>
      <xdr:col>4</xdr:col>
      <xdr:colOff>296659</xdr:colOff>
      <xdr:row>3</xdr:row>
      <xdr:rowOff>175798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8E9258-21B0-A940-AC1F-FC32760A7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0"/>
          <a:ext cx="2116992" cy="8615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pdeoliv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60A3A-DF61-1B4E-9BFF-C0C71A823190}">
  <dimension ref="B1:H33"/>
  <sheetViews>
    <sheetView tabSelected="1" zoomScale="78" zoomScaleNormal="78" workbookViewId="0">
      <selection activeCell="H20" sqref="H20"/>
    </sheetView>
  </sheetViews>
  <sheetFormatPr baseColWidth="10" defaultRowHeight="15.75"/>
  <sheetData>
    <row r="1" spans="2:8" s="2" customFormat="1"/>
    <row r="2" spans="2:8" s="2" customFormat="1" ht="18.75">
      <c r="E2" s="4" t="s">
        <v>61</v>
      </c>
      <c r="H2" s="24" t="s">
        <v>62</v>
      </c>
    </row>
    <row r="3" spans="2:8" s="2" customFormat="1" ht="18.75">
      <c r="E3" s="1" t="s">
        <v>58</v>
      </c>
    </row>
    <row r="4" spans="2:8" s="2" customFormat="1"/>
    <row r="5" spans="2:8" s="3" customFormat="1" ht="5.0999999999999996" customHeight="1"/>
    <row r="6" spans="2:8" s="2" customFormat="1"/>
    <row r="7" spans="2:8" s="2" customFormat="1">
      <c r="C7"/>
    </row>
    <row r="8" spans="2:8" s="2" customFormat="1"/>
    <row r="9" spans="2:8" s="2" customFormat="1">
      <c r="B9" s="2" t="s">
        <v>2</v>
      </c>
    </row>
    <row r="10" spans="2:8" s="2" customFormat="1">
      <c r="B10" s="5"/>
      <c r="C10" s="5"/>
      <c r="D10" s="5"/>
      <c r="E10" s="5"/>
    </row>
    <row r="11" spans="2:8" s="2" customFormat="1" ht="19.5">
      <c r="B11" s="8" t="s">
        <v>0</v>
      </c>
      <c r="C11" s="8"/>
      <c r="D11" s="8" t="s">
        <v>59</v>
      </c>
      <c r="E11" s="8"/>
      <c r="F11" s="8" t="s">
        <v>37</v>
      </c>
      <c r="G11" s="8" t="s">
        <v>38</v>
      </c>
    </row>
    <row r="12" spans="2:8" s="2" customFormat="1">
      <c r="B12" s="9"/>
      <c r="C12" s="8"/>
      <c r="D12" s="8" t="s">
        <v>11</v>
      </c>
      <c r="E12" s="8"/>
      <c r="F12" s="8" t="s">
        <v>10</v>
      </c>
      <c r="G12" s="8" t="s">
        <v>10</v>
      </c>
    </row>
    <row r="13" spans="2:8" s="2" customFormat="1">
      <c r="B13" s="5">
        <v>1</v>
      </c>
      <c r="C13" s="5"/>
      <c r="D13" s="5">
        <v>20</v>
      </c>
      <c r="E13" s="5"/>
      <c r="F13" s="5">
        <v>0</v>
      </c>
      <c r="G13" s="5">
        <v>400</v>
      </c>
    </row>
    <row r="14" spans="2:8" s="2" customFormat="1">
      <c r="B14" s="7">
        <v>2</v>
      </c>
      <c r="C14" s="7"/>
      <c r="D14" s="7">
        <v>25</v>
      </c>
      <c r="E14" s="7"/>
      <c r="F14" s="7">
        <v>0</v>
      </c>
      <c r="G14" s="7">
        <v>300</v>
      </c>
    </row>
    <row r="15" spans="2:8" s="2" customFormat="1"/>
    <row r="16" spans="2:8" s="2" customFormat="1">
      <c r="B16" s="2" t="s">
        <v>3</v>
      </c>
    </row>
    <row r="17" spans="2:4" s="2" customFormat="1"/>
    <row r="18" spans="2:4" s="2" customFormat="1">
      <c r="B18" s="2" t="s">
        <v>4</v>
      </c>
      <c r="C18" s="2">
        <v>600</v>
      </c>
      <c r="D18" s="2" t="s">
        <v>10</v>
      </c>
    </row>
    <row r="19" spans="2:4" s="2" customFormat="1"/>
    <row r="20" spans="2:4" s="2" customFormat="1"/>
    <row r="21" spans="2:4" s="2" customFormat="1"/>
    <row r="22" spans="2:4" s="2" customFormat="1"/>
    <row r="23" spans="2:4" s="2" customFormat="1"/>
    <row r="24" spans="2:4" s="2" customFormat="1"/>
    <row r="25" spans="2:4" s="2" customFormat="1"/>
    <row r="26" spans="2:4" s="2" customFormat="1"/>
    <row r="27" spans="2:4" s="2" customFormat="1"/>
    <row r="28" spans="2:4" s="2" customFormat="1"/>
    <row r="29" spans="2:4" s="2" customFormat="1"/>
    <row r="30" spans="2:4" s="2" customFormat="1"/>
    <row r="31" spans="2:4" s="2" customFormat="1"/>
    <row r="32" spans="2:4" s="2" customFormat="1"/>
    <row r="33" s="2" customFormat="1"/>
  </sheetData>
  <phoneticPr fontId="4" type="noConversion"/>
  <hyperlinks>
    <hyperlink ref="H2" r:id="rId1" xr:uid="{07998FB0-BFA0-4DD9-9AE7-FB7ACEF0FCC4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E6F9D-575A-3340-AF85-C1326C9ABB34}">
  <dimension ref="A1:H15"/>
  <sheetViews>
    <sheetView showGridLines="0" workbookViewId="0">
      <selection activeCell="C34" sqref="C34"/>
    </sheetView>
  </sheetViews>
  <sheetFormatPr baseColWidth="10" defaultRowHeight="15.75"/>
  <cols>
    <col min="1" max="1" width="2.375" customWidth="1"/>
    <col min="2" max="2" width="6.5" bestFit="1" customWidth="1"/>
    <col min="3" max="3" width="80.875" bestFit="1" customWidth="1"/>
    <col min="4" max="4" width="5.875" bestFit="1" customWidth="1"/>
    <col min="5" max="5" width="8.125" bestFit="1" customWidth="1"/>
    <col min="6" max="6" width="10" bestFit="1" customWidth="1"/>
    <col min="7" max="8" width="9.375" bestFit="1" customWidth="1"/>
  </cols>
  <sheetData>
    <row r="1" spans="1:8">
      <c r="A1" s="15" t="s">
        <v>39</v>
      </c>
    </row>
    <row r="2" spans="1:8">
      <c r="A2" s="15" t="s">
        <v>53</v>
      </c>
    </row>
    <row r="3" spans="1:8">
      <c r="A3" s="15" t="s">
        <v>54</v>
      </c>
    </row>
    <row r="6" spans="1:8" ht="16.5" thickBot="1">
      <c r="A6" t="s">
        <v>24</v>
      </c>
    </row>
    <row r="7" spans="1:8">
      <c r="B7" s="21"/>
      <c r="C7" s="21"/>
      <c r="D7" s="21" t="s">
        <v>27</v>
      </c>
      <c r="E7" s="21" t="s">
        <v>29</v>
      </c>
      <c r="F7" s="21" t="s">
        <v>41</v>
      </c>
      <c r="G7" s="21" t="s">
        <v>43</v>
      </c>
      <c r="H7" s="21" t="s">
        <v>43</v>
      </c>
    </row>
    <row r="8" spans="1:8" ht="16.5" thickBot="1">
      <c r="B8" s="22" t="s">
        <v>25</v>
      </c>
      <c r="C8" s="22" t="s">
        <v>26</v>
      </c>
      <c r="D8" s="22" t="s">
        <v>28</v>
      </c>
      <c r="E8" s="22" t="s">
        <v>40</v>
      </c>
      <c r="F8" s="22" t="s">
        <v>42</v>
      </c>
      <c r="G8" s="22" t="s">
        <v>44</v>
      </c>
      <c r="H8" s="22" t="s">
        <v>45</v>
      </c>
    </row>
    <row r="9" spans="1:8">
      <c r="B9" s="19" t="s">
        <v>34</v>
      </c>
      <c r="C9" s="19" t="s">
        <v>50</v>
      </c>
      <c r="D9" s="19">
        <v>400</v>
      </c>
      <c r="E9" s="19">
        <v>-5</v>
      </c>
      <c r="F9" s="19">
        <v>20</v>
      </c>
      <c r="G9" s="19">
        <v>5</v>
      </c>
      <c r="H9" s="19">
        <v>1E+30</v>
      </c>
    </row>
    <row r="10" spans="1:8" ht="16.5" thickBot="1">
      <c r="B10" s="20" t="s">
        <v>35</v>
      </c>
      <c r="C10" s="23" t="s">
        <v>51</v>
      </c>
      <c r="D10" s="20">
        <v>200</v>
      </c>
      <c r="E10" s="20">
        <v>0</v>
      </c>
      <c r="F10" s="20">
        <v>25</v>
      </c>
      <c r="G10" s="20">
        <v>1E+30</v>
      </c>
      <c r="H10" s="20">
        <v>5</v>
      </c>
    </row>
    <row r="12" spans="1:8" ht="16.5" thickBot="1">
      <c r="A12" t="s">
        <v>31</v>
      </c>
    </row>
    <row r="13" spans="1:8">
      <c r="B13" s="21"/>
      <c r="C13" s="21"/>
      <c r="D13" s="21" t="s">
        <v>27</v>
      </c>
      <c r="E13" s="21" t="s">
        <v>46</v>
      </c>
      <c r="F13" s="21" t="s">
        <v>48</v>
      </c>
      <c r="G13" s="21" t="s">
        <v>43</v>
      </c>
      <c r="H13" s="21" t="s">
        <v>43</v>
      </c>
    </row>
    <row r="14" spans="1:8" ht="16.5" thickBot="1">
      <c r="B14" s="22" t="s">
        <v>25</v>
      </c>
      <c r="C14" s="22" t="s">
        <v>26</v>
      </c>
      <c r="D14" s="22" t="s">
        <v>28</v>
      </c>
      <c r="E14" s="22" t="s">
        <v>47</v>
      </c>
      <c r="F14" s="22" t="s">
        <v>49</v>
      </c>
      <c r="G14" s="22" t="s">
        <v>44</v>
      </c>
      <c r="H14" s="22" t="s">
        <v>45</v>
      </c>
    </row>
    <row r="15" spans="1:8" ht="16.5" thickBot="1">
      <c r="B15" s="20" t="s">
        <v>36</v>
      </c>
      <c r="C15" s="20" t="s">
        <v>52</v>
      </c>
      <c r="D15" s="20">
        <v>600</v>
      </c>
      <c r="E15" s="20">
        <v>25</v>
      </c>
      <c r="F15" s="20">
        <v>600</v>
      </c>
      <c r="G15" s="20">
        <v>100</v>
      </c>
      <c r="H15" s="20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B232F-9F85-0244-81B8-5F15A43F6446}">
  <dimension ref="A1:E15"/>
  <sheetViews>
    <sheetView showGridLines="0" workbookViewId="0">
      <selection activeCell="E15" sqref="E15"/>
    </sheetView>
  </sheetViews>
  <sheetFormatPr baseColWidth="10" defaultRowHeight="15.75"/>
  <cols>
    <col min="1" max="1" width="2.375" customWidth="1"/>
    <col min="2" max="2" width="6.5" bestFit="1" customWidth="1"/>
    <col min="3" max="3" width="80.875" bestFit="1" customWidth="1"/>
    <col min="4" max="4" width="5.875" bestFit="1" customWidth="1"/>
    <col min="5" max="5" width="9.125" bestFit="1" customWidth="1"/>
  </cols>
  <sheetData>
    <row r="1" spans="1:5">
      <c r="A1" s="15" t="s">
        <v>39</v>
      </c>
    </row>
    <row r="2" spans="1:5">
      <c r="A2" s="15" t="s">
        <v>53</v>
      </c>
    </row>
    <row r="3" spans="1:5">
      <c r="A3" s="15" t="s">
        <v>56</v>
      </c>
    </row>
    <row r="6" spans="1:5" ht="16.5" thickBot="1">
      <c r="A6" t="s">
        <v>24</v>
      </c>
    </row>
    <row r="7" spans="1:5">
      <c r="B7" s="21"/>
      <c r="C7" s="21"/>
      <c r="D7" s="21" t="s">
        <v>27</v>
      </c>
      <c r="E7" s="21" t="s">
        <v>29</v>
      </c>
    </row>
    <row r="8" spans="1:5" ht="16.5" thickBot="1">
      <c r="B8" s="22" t="s">
        <v>25</v>
      </c>
      <c r="C8" s="22" t="s">
        <v>26</v>
      </c>
      <c r="D8" s="22" t="s">
        <v>28</v>
      </c>
      <c r="E8" s="22" t="s">
        <v>30</v>
      </c>
    </row>
    <row r="9" spans="1:5">
      <c r="B9" s="19" t="s">
        <v>34</v>
      </c>
      <c r="C9" s="19" t="s">
        <v>50</v>
      </c>
      <c r="D9" s="19">
        <v>400</v>
      </c>
      <c r="E9" s="19">
        <v>-5</v>
      </c>
    </row>
    <row r="10" spans="1:5" ht="16.5" thickBot="1">
      <c r="B10" s="20" t="s">
        <v>35</v>
      </c>
      <c r="C10" s="23" t="s">
        <v>51</v>
      </c>
      <c r="D10" s="20">
        <v>199.99999999999994</v>
      </c>
      <c r="E10" s="20">
        <v>0</v>
      </c>
    </row>
    <row r="12" spans="1:5" ht="16.5" thickBot="1">
      <c r="A12" t="s">
        <v>31</v>
      </c>
    </row>
    <row r="13" spans="1:5">
      <c r="B13" s="21"/>
      <c r="C13" s="21"/>
      <c r="D13" s="21" t="s">
        <v>27</v>
      </c>
      <c r="E13" s="21" t="s">
        <v>32</v>
      </c>
    </row>
    <row r="14" spans="1:5" ht="16.5" thickBot="1">
      <c r="B14" s="22" t="s">
        <v>25</v>
      </c>
      <c r="C14" s="22" t="s">
        <v>26</v>
      </c>
      <c r="D14" s="22" t="s">
        <v>28</v>
      </c>
      <c r="E14" s="22" t="s">
        <v>33</v>
      </c>
    </row>
    <row r="15" spans="1:5" ht="16.5" thickBot="1">
      <c r="B15" s="20" t="s">
        <v>36</v>
      </c>
      <c r="C15" s="20" t="s">
        <v>52</v>
      </c>
      <c r="D15" s="20">
        <v>600</v>
      </c>
      <c r="E15" s="20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10A91-2D92-814C-B795-1522C93EBDA1}">
  <dimension ref="A1:O33"/>
  <sheetViews>
    <sheetView zoomScale="70" zoomScaleNormal="70" workbookViewId="0">
      <selection activeCell="G15" sqref="G15"/>
    </sheetView>
  </sheetViews>
  <sheetFormatPr baseColWidth="10" defaultRowHeight="15.75"/>
  <cols>
    <col min="1" max="1" width="8.375" customWidth="1"/>
    <col min="2" max="2" width="2.125" customWidth="1"/>
    <col min="3" max="3" width="9.5" customWidth="1"/>
    <col min="4" max="4" width="7.125" customWidth="1"/>
    <col min="5" max="5" width="12.625" customWidth="1"/>
    <col min="6" max="6" width="2" customWidth="1"/>
    <col min="7" max="7" width="7.5" customWidth="1"/>
    <col min="8" max="9" width="5.125" customWidth="1"/>
    <col min="10" max="13" width="6.5" customWidth="1"/>
  </cols>
  <sheetData>
    <row r="1" spans="1:15" s="2" customFormat="1"/>
    <row r="2" spans="1:15" s="2" customFormat="1" ht="18.75">
      <c r="G2" s="4"/>
    </row>
    <row r="3" spans="1:15" s="2" customFormat="1" ht="18.75">
      <c r="G3" s="1" t="s">
        <v>57</v>
      </c>
    </row>
    <row r="4" spans="1:15" s="2" customFormat="1"/>
    <row r="5" spans="1:15" s="3" customFormat="1" ht="5.0999999999999996" customHeight="1"/>
    <row r="6" spans="1:15" s="2" customFormat="1"/>
    <row r="7" spans="1:15" s="2" customFormat="1"/>
    <row r="8" spans="1:15" s="2" customFormat="1" ht="46.5">
      <c r="A8" s="18" t="s">
        <v>60</v>
      </c>
    </row>
    <row r="9" spans="1:15" s="2" customFormat="1"/>
    <row r="10" spans="1:15" s="2" customFormat="1">
      <c r="A10" s="2" t="s">
        <v>12</v>
      </c>
    </row>
    <row r="11" spans="1:15" s="2" customFormat="1" ht="19.5">
      <c r="A11" s="2" t="s">
        <v>20</v>
      </c>
      <c r="B11" s="2" t="s">
        <v>5</v>
      </c>
      <c r="C11" s="13">
        <f xml:space="preserve"> L14*G11</f>
        <v>8000</v>
      </c>
      <c r="D11" s="2" t="s">
        <v>9</v>
      </c>
      <c r="E11" s="10" t="s">
        <v>6</v>
      </c>
      <c r="G11" s="17">
        <v>400</v>
      </c>
      <c r="H11" s="2" t="s">
        <v>10</v>
      </c>
      <c r="J11" s="2" t="s">
        <v>2</v>
      </c>
    </row>
    <row r="12" spans="1:15" s="2" customFormat="1" ht="19.5">
      <c r="A12" s="12" t="s">
        <v>21</v>
      </c>
      <c r="B12" s="12" t="s">
        <v>5</v>
      </c>
      <c r="C12" s="14">
        <f xml:space="preserve"> L15*G12</f>
        <v>4999.9999999999982</v>
      </c>
      <c r="D12" s="2" t="s">
        <v>9</v>
      </c>
      <c r="E12" s="10" t="s">
        <v>7</v>
      </c>
      <c r="F12" s="2" t="s">
        <v>5</v>
      </c>
      <c r="G12" s="11">
        <v>199.99999999999994</v>
      </c>
      <c r="H12" s="2" t="s">
        <v>10</v>
      </c>
      <c r="J12" s="5"/>
      <c r="K12" s="5"/>
      <c r="L12" s="5"/>
      <c r="M12" s="5"/>
      <c r="N12" s="7" t="str">
        <f>database!F11</f>
        <v>PGmin</v>
      </c>
      <c r="O12" s="7" t="str">
        <f>database!G11</f>
        <v>PGmax</v>
      </c>
    </row>
    <row r="13" spans="1:15" s="2" customFormat="1" ht="19.5">
      <c r="A13" s="2" t="s">
        <v>8</v>
      </c>
      <c r="B13" s="2" t="s">
        <v>5</v>
      </c>
      <c r="C13" s="16">
        <f>SUM(C11:C12)</f>
        <v>12999.999999999998</v>
      </c>
      <c r="D13" s="2" t="s">
        <v>9</v>
      </c>
      <c r="E13" s="5" t="s">
        <v>23</v>
      </c>
      <c r="G13" s="5">
        <f>G11+G12</f>
        <v>600</v>
      </c>
      <c r="H13" s="2" t="s">
        <v>10</v>
      </c>
      <c r="J13" s="8" t="s">
        <v>0</v>
      </c>
      <c r="K13" s="8"/>
      <c r="L13" s="8" t="s">
        <v>1</v>
      </c>
      <c r="M13" s="8"/>
      <c r="N13" s="7" t="str">
        <f>database!F12</f>
        <v>MW</v>
      </c>
      <c r="O13" s="7" t="str">
        <f>database!G12</f>
        <v>MW</v>
      </c>
    </row>
    <row r="14" spans="1:15" s="2" customFormat="1">
      <c r="A14" s="2" t="s">
        <v>13</v>
      </c>
      <c r="C14" s="13"/>
      <c r="E14" s="2" t="s">
        <v>55</v>
      </c>
      <c r="G14" s="5">
        <f>'Sensitivity Report 1'!E15</f>
        <v>25</v>
      </c>
      <c r="H14" s="2" t="s">
        <v>11</v>
      </c>
      <c r="J14" s="5">
        <v>1</v>
      </c>
      <c r="K14" s="6"/>
      <c r="L14" s="6">
        <f>database!D13</f>
        <v>20</v>
      </c>
      <c r="M14" s="6"/>
      <c r="N14" s="6">
        <f>database!F13</f>
        <v>0</v>
      </c>
      <c r="O14" s="6">
        <v>400</v>
      </c>
    </row>
    <row r="15" spans="1:15" s="2" customFormat="1" ht="19.5">
      <c r="A15" s="2" t="s">
        <v>18</v>
      </c>
      <c r="B15" s="2" t="s">
        <v>5</v>
      </c>
      <c r="C15" s="13">
        <f>G14*G11</f>
        <v>10000</v>
      </c>
      <c r="D15" s="2" t="s">
        <v>9</v>
      </c>
      <c r="J15" s="7">
        <v>2</v>
      </c>
      <c r="K15" s="7"/>
      <c r="L15" s="7">
        <f>database!D14</f>
        <v>25</v>
      </c>
      <c r="M15" s="7"/>
      <c r="N15" s="7">
        <f>database!F14</f>
        <v>0</v>
      </c>
      <c r="O15" s="7">
        <v>300</v>
      </c>
    </row>
    <row r="16" spans="1:15" s="2" customFormat="1" ht="19.5">
      <c r="A16" s="12" t="s">
        <v>19</v>
      </c>
      <c r="B16" s="12" t="s">
        <v>5</v>
      </c>
      <c r="C16" s="14">
        <f>G14*G12</f>
        <v>4999.9999999999982</v>
      </c>
      <c r="D16" s="2" t="s">
        <v>9</v>
      </c>
    </row>
    <row r="17" spans="1:11" s="2" customFormat="1" ht="18.75">
      <c r="A17" s="2" t="s">
        <v>14</v>
      </c>
      <c r="B17" s="2" t="s">
        <v>5</v>
      </c>
      <c r="C17" s="13">
        <f>SUM(C15:C16)</f>
        <v>14999.999999999998</v>
      </c>
      <c r="D17" s="2" t="s">
        <v>9</v>
      </c>
      <c r="J17" s="2" t="s">
        <v>3</v>
      </c>
    </row>
    <row r="18" spans="1:11" s="2" customFormat="1">
      <c r="A18" s="2" t="s">
        <v>15</v>
      </c>
      <c r="C18" s="13"/>
    </row>
    <row r="19" spans="1:11" s="2" customFormat="1" ht="19.5">
      <c r="A19" s="2" t="s">
        <v>16</v>
      </c>
      <c r="B19" s="2" t="s">
        <v>5</v>
      </c>
      <c r="C19" s="13">
        <f>C15-C11</f>
        <v>2000</v>
      </c>
      <c r="D19" s="2" t="s">
        <v>9</v>
      </c>
      <c r="J19" s="9" t="s">
        <v>4</v>
      </c>
      <c r="K19" s="8">
        <f>database!C18</f>
        <v>600</v>
      </c>
    </row>
    <row r="20" spans="1:11" s="2" customFormat="1" ht="19.5">
      <c r="A20" s="12" t="s">
        <v>17</v>
      </c>
      <c r="B20" s="12" t="s">
        <v>5</v>
      </c>
      <c r="C20" s="14">
        <f>C16-C12</f>
        <v>0</v>
      </c>
      <c r="D20" s="2" t="s">
        <v>9</v>
      </c>
    </row>
    <row r="21" spans="1:11" s="2" customFormat="1" ht="18.75">
      <c r="A21" s="2" t="s">
        <v>22</v>
      </c>
      <c r="B21" s="2" t="s">
        <v>5</v>
      </c>
      <c r="C21" s="13">
        <f>SUM(C19:C20)</f>
        <v>2000</v>
      </c>
      <c r="D21" s="2" t="s">
        <v>9</v>
      </c>
    </row>
    <row r="22" spans="1:11" s="2" customFormat="1"/>
    <row r="23" spans="1:11" s="2" customFormat="1"/>
    <row r="24" spans="1:11" s="2" customFormat="1"/>
    <row r="25" spans="1:11" s="2" customFormat="1"/>
    <row r="26" spans="1:11" s="2" customFormat="1"/>
    <row r="27" spans="1:11" s="2" customFormat="1"/>
    <row r="28" spans="1:11" s="2" customFormat="1"/>
    <row r="29" spans="1:11" s="2" customFormat="1"/>
    <row r="30" spans="1:11" s="2" customFormat="1"/>
    <row r="31" spans="1:11" s="2" customFormat="1"/>
    <row r="32" spans="1:11" s="2" customFormat="1"/>
    <row r="33" s="2" customForma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database</vt:lpstr>
      <vt:lpstr>Sensitivity Report 1</vt:lpstr>
      <vt:lpstr>Sensitivity Report 2</vt:lpstr>
      <vt:lpstr>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Paulo Manuel De oliveira de jesus</cp:lastModifiedBy>
  <dcterms:created xsi:type="dcterms:W3CDTF">2021-03-28T14:04:01Z</dcterms:created>
  <dcterms:modified xsi:type="dcterms:W3CDTF">2025-03-31T00:45:55Z</dcterms:modified>
</cp:coreProperties>
</file>