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.deoliveiradejes/Dropbox (Personal)/Uniandes/2024_20/IELE4100_2022_20 - Planificación de Sistemas de Potencia/C5 - Optimizacióm MILP/C5-MILP/"/>
    </mc:Choice>
  </mc:AlternateContent>
  <xr:revisionPtr revIDLastSave="0" documentId="13_ncr:1_{B2EBBB26-0FBD-3640-9CFC-1C5C2B578B35}" xr6:coauthVersionLast="47" xr6:coauthVersionMax="47" xr10:uidLastSave="{00000000-0000-0000-0000-000000000000}"/>
  <bookViews>
    <workbookView xWindow="12240" yWindow="2560" windowWidth="28040" windowHeight="17440" xr2:uid="{A088C6F5-159B-7F40-85F6-387D9267D5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5" i="1"/>
  <c r="H5" i="1" s="1"/>
  <c r="B7" i="1"/>
  <c r="H7" i="1" s="1"/>
  <c r="I12" i="1"/>
  <c r="E29" i="1"/>
  <c r="D29" i="1"/>
  <c r="B6" i="1"/>
  <c r="H6" i="1" s="1"/>
  <c r="B8" i="1"/>
  <c r="H8" i="1" s="1"/>
  <c r="B9" i="1"/>
  <c r="H9" i="1" s="1"/>
  <c r="B10" i="1"/>
  <c r="H10" i="1" s="1"/>
  <c r="B11" i="1"/>
  <c r="H11" i="1" s="1"/>
  <c r="B12" i="1"/>
  <c r="H12" i="1" s="1"/>
  <c r="B13" i="1"/>
  <c r="H13" i="1" s="1"/>
  <c r="B14" i="1"/>
  <c r="H14" i="1" s="1"/>
  <c r="B15" i="1"/>
  <c r="H15" i="1" s="1"/>
  <c r="B16" i="1"/>
  <c r="H16" i="1" s="1"/>
  <c r="B17" i="1"/>
  <c r="H17" i="1" s="1"/>
  <c r="B18" i="1"/>
  <c r="H18" i="1" s="1"/>
  <c r="B19" i="1"/>
  <c r="H19" i="1" s="1"/>
  <c r="B20" i="1"/>
  <c r="H20" i="1" s="1"/>
  <c r="B21" i="1"/>
  <c r="H21" i="1" s="1"/>
  <c r="B22" i="1"/>
  <c r="H22" i="1" s="1"/>
  <c r="B23" i="1"/>
  <c r="H23" i="1" s="1"/>
  <c r="B24" i="1"/>
  <c r="H24" i="1" s="1"/>
  <c r="B25" i="1"/>
  <c r="H25" i="1" s="1"/>
  <c r="B26" i="1"/>
  <c r="H26" i="1" s="1"/>
  <c r="B27" i="1"/>
  <c r="H27" i="1" s="1"/>
  <c r="B28" i="1"/>
  <c r="H28" i="1" s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5" i="1"/>
  <c r="I6" i="1"/>
  <c r="I7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5" i="1"/>
  <c r="F28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5" i="1"/>
  <c r="J25" i="1" l="1"/>
  <c r="J9" i="1"/>
  <c r="J24" i="1"/>
  <c r="J16" i="1"/>
  <c r="J8" i="1"/>
  <c r="J6" i="1"/>
  <c r="J22" i="1"/>
  <c r="J17" i="1"/>
  <c r="J14" i="1"/>
  <c r="J12" i="1"/>
  <c r="J26" i="1"/>
  <c r="J18" i="1"/>
  <c r="J10" i="1"/>
  <c r="J23" i="1"/>
  <c r="J15" i="1"/>
  <c r="J7" i="1"/>
  <c r="J5" i="1"/>
  <c r="J21" i="1"/>
  <c r="J13" i="1"/>
  <c r="J28" i="1"/>
  <c r="J20" i="1"/>
  <c r="J27" i="1"/>
  <c r="J19" i="1"/>
  <c r="J11" i="1"/>
  <c r="H29" i="1"/>
  <c r="I29" i="1"/>
  <c r="J29" i="1" l="1"/>
  <c r="J30" i="1" s="1"/>
</calcChain>
</file>

<file path=xl/sharedStrings.xml><?xml version="1.0" encoding="utf-8"?>
<sst xmlns="http://schemas.openxmlformats.org/spreadsheetml/2006/main" count="15" uniqueCount="15">
  <si>
    <t>SOC</t>
  </si>
  <si>
    <t>Pb</t>
  </si>
  <si>
    <t>Pcarg</t>
  </si>
  <si>
    <t>Pdesc</t>
  </si>
  <si>
    <t>Ps</t>
  </si>
  <si>
    <t>PrecioSpot</t>
  </si>
  <si>
    <t>Peaje</t>
  </si>
  <si>
    <t>Compra Eur/h</t>
  </si>
  <si>
    <t>Venta Eur/h</t>
  </si>
  <si>
    <t>PrecioCompra</t>
  </si>
  <si>
    <t>Eur/dia</t>
  </si>
  <si>
    <t>Eur/año</t>
  </si>
  <si>
    <t>Eur</t>
  </si>
  <si>
    <t>CAPEX</t>
  </si>
  <si>
    <t>Revenue=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</si>
</sst>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44" fontId="0" fillId="2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44" fontId="0" fillId="2" borderId="2" xfId="1" applyFont="1" applyFill="1" applyBorder="1" applyAlignment="1">
      <alignment horizontal="center"/>
    </xf>
    <xf numFmtId="44" fontId="0" fillId="2" borderId="0" xfId="1" applyFont="1" applyFill="1" applyBorder="1" applyAlignment="1">
      <alignment horizontal="center"/>
    </xf>
    <xf numFmtId="44" fontId="0" fillId="2" borderId="3" xfId="1" applyFont="1" applyFill="1" applyBorder="1" applyAlignment="1">
      <alignment horizontal="center"/>
    </xf>
    <xf numFmtId="0" fontId="2" fillId="3" borderId="2" xfId="0" applyFont="1" applyFill="1" applyBorder="1"/>
    <xf numFmtId="0" fontId="2" fillId="3" borderId="0" xfId="0" applyFont="1" applyFill="1"/>
    <xf numFmtId="0" fontId="2" fillId="3" borderId="3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Sheet1!$C$5:$C$28</c:f>
              <c:numCache>
                <c:formatCode>General</c:formatCode>
                <c:ptCount val="24"/>
                <c:pt idx="0">
                  <c:v>1154.9999999999898</c:v>
                </c:pt>
                <c:pt idx="1">
                  <c:v>2009.9999999999895</c:v>
                </c:pt>
                <c:pt idx="2">
                  <c:v>2256.5217391304345</c:v>
                </c:pt>
                <c:pt idx="3">
                  <c:v>2256.5217391304345</c:v>
                </c:pt>
                <c:pt idx="4">
                  <c:v>2256.5217391304345</c:v>
                </c:pt>
                <c:pt idx="5">
                  <c:v>2256.5217391304345</c:v>
                </c:pt>
                <c:pt idx="6">
                  <c:v>2256.5217391304345</c:v>
                </c:pt>
                <c:pt idx="7">
                  <c:v>1604.3478260869565</c:v>
                </c:pt>
                <c:pt idx="8">
                  <c:v>952.17391304347825</c:v>
                </c:pt>
                <c:pt idx="9">
                  <c:v>952.17391304347825</c:v>
                </c:pt>
                <c:pt idx="10">
                  <c:v>952.17391304347825</c:v>
                </c:pt>
                <c:pt idx="11">
                  <c:v>952.17391304347825</c:v>
                </c:pt>
                <c:pt idx="12">
                  <c:v>952.17391304347825</c:v>
                </c:pt>
                <c:pt idx="13">
                  <c:v>952.17391304347825</c:v>
                </c:pt>
                <c:pt idx="14">
                  <c:v>952.17391304347825</c:v>
                </c:pt>
                <c:pt idx="15">
                  <c:v>952.17391304347825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5-FE40-9054-B6DC4EFAD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276224"/>
        <c:axId val="1038277952"/>
      </c:lineChart>
      <c:catAx>
        <c:axId val="103827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77952"/>
        <c:crosses val="autoZero"/>
        <c:auto val="1"/>
        <c:lblAlgn val="ctr"/>
        <c:lblOffset val="100"/>
        <c:noMultiLvlLbl val="0"/>
      </c:catAx>
      <c:valAx>
        <c:axId val="10382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7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Sheet1!$F$5:$F$28</c:f>
              <c:numCache>
                <c:formatCode>0.0</c:formatCode>
                <c:ptCount val="24"/>
                <c:pt idx="0">
                  <c:v>-900</c:v>
                </c:pt>
                <c:pt idx="1">
                  <c:v>-900</c:v>
                </c:pt>
                <c:pt idx="2">
                  <c:v>-259.49656750573172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B-A445-9B24-60F09A8D7362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Sheet1!$G$5:$G$28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600</c:v>
                </c:pt>
                <c:pt idx="8">
                  <c:v>600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B-A445-9B24-60F09A8D7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538688"/>
        <c:axId val="1033636848"/>
      </c:barChart>
      <c:catAx>
        <c:axId val="105753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36848"/>
        <c:crosses val="autoZero"/>
        <c:auto val="1"/>
        <c:lblAlgn val="ctr"/>
        <c:lblOffset val="100"/>
        <c:noMultiLvlLbl val="0"/>
      </c:catAx>
      <c:valAx>
        <c:axId val="10336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53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</xdr:row>
      <xdr:rowOff>25400</xdr:rowOff>
    </xdr:from>
    <xdr:to>
      <xdr:col>16</xdr:col>
      <xdr:colOff>615950</xdr:colOff>
      <xdr:row>15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D95AFA-C691-C448-9029-010038224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234950</xdr:colOff>
      <xdr:row>15</xdr:row>
      <xdr:rowOff>177800</xdr:rowOff>
    </xdr:from>
    <xdr:to>
      <xdr:col>16</xdr:col>
      <xdr:colOff>679450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25AA31-58B7-FB86-DB94-39E32B0CA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A3C4-1AEC-D043-9585-03AE5B108273}">
  <dimension ref="A1:L32"/>
  <sheetViews>
    <sheetView tabSelected="1" workbookViewId="0">
      <selection activeCell="C3" sqref="C3"/>
    </sheetView>
  </sheetViews>
  <sheetFormatPr baseColWidth="10" defaultRowHeight="16" x14ac:dyDescent="0.2"/>
  <cols>
    <col min="3" max="7" width="10.83203125" style="1"/>
    <col min="8" max="8" width="13" style="1" customWidth="1"/>
    <col min="9" max="9" width="10.83203125" style="1"/>
    <col min="10" max="10" width="14.1640625" style="1" customWidth="1"/>
    <col min="11" max="12" width="10.83203125" style="1"/>
  </cols>
  <sheetData>
    <row r="1" spans="1:10" x14ac:dyDescent="0.2">
      <c r="A1" s="2"/>
      <c r="B1" s="2"/>
      <c r="C1" s="3"/>
      <c r="D1" s="3"/>
      <c r="E1" s="3"/>
      <c r="F1" s="3"/>
      <c r="G1" s="3"/>
      <c r="H1" s="3"/>
      <c r="I1" s="3"/>
      <c r="J1" s="3"/>
    </row>
    <row r="2" spans="1:10" x14ac:dyDescent="0.2">
      <c r="A2" s="2" t="s">
        <v>6</v>
      </c>
      <c r="B2" s="2"/>
      <c r="C2" s="3">
        <v>0.01</v>
      </c>
      <c r="D2" s="3"/>
      <c r="E2" s="3"/>
      <c r="F2" s="3"/>
      <c r="G2" s="3"/>
      <c r="H2" s="3"/>
      <c r="I2" s="3"/>
      <c r="J2" s="3"/>
    </row>
    <row r="3" spans="1:10" x14ac:dyDescent="0.2">
      <c r="A3" s="2"/>
      <c r="B3" s="2"/>
      <c r="C3" s="3"/>
      <c r="D3" s="3"/>
      <c r="E3" s="3"/>
      <c r="F3" s="3"/>
      <c r="G3" s="3"/>
      <c r="H3" s="3"/>
      <c r="I3" s="3"/>
      <c r="J3" s="3"/>
    </row>
    <row r="4" spans="1:10" x14ac:dyDescent="0.2">
      <c r="A4" s="4" t="s">
        <v>5</v>
      </c>
      <c r="B4" s="6" t="s">
        <v>9</v>
      </c>
      <c r="C4" s="5" t="s">
        <v>0</v>
      </c>
      <c r="D4" s="5" t="s">
        <v>2</v>
      </c>
      <c r="E4" s="5" t="s">
        <v>3</v>
      </c>
      <c r="F4" s="5" t="s">
        <v>1</v>
      </c>
      <c r="G4" s="5" t="s">
        <v>4</v>
      </c>
      <c r="H4" s="7" t="s">
        <v>7</v>
      </c>
      <c r="I4" s="5" t="s">
        <v>8</v>
      </c>
      <c r="J4" s="3"/>
    </row>
    <row r="5" spans="1:10" x14ac:dyDescent="0.2">
      <c r="A5" s="6">
        <v>3.27E-2</v>
      </c>
      <c r="B5" s="6">
        <f>A5+$C$2</f>
        <v>4.2700000000000002E-2</v>
      </c>
      <c r="C5" s="7">
        <v>1154.9999999999898</v>
      </c>
      <c r="D5" s="18">
        <v>900</v>
      </c>
      <c r="E5" s="11">
        <v>0</v>
      </c>
      <c r="F5" s="11">
        <f>-D5</f>
        <v>-900</v>
      </c>
      <c r="G5" s="11">
        <f>E5</f>
        <v>0</v>
      </c>
      <c r="H5" s="15">
        <f>D5*B5</f>
        <v>38.43</v>
      </c>
      <c r="I5" s="15">
        <f t="shared" ref="I5:I28" si="0">E5*A5</f>
        <v>0</v>
      </c>
      <c r="J5" s="13">
        <f>I5-H5</f>
        <v>-38.43</v>
      </c>
    </row>
    <row r="6" spans="1:10" x14ac:dyDescent="0.2">
      <c r="A6" s="2">
        <v>3.2710000000000003E-2</v>
      </c>
      <c r="B6" s="2">
        <f t="shared" ref="B6:B28" si="1">A6+$C$2</f>
        <v>4.2710000000000005E-2</v>
      </c>
      <c r="C6" s="3">
        <v>2009.9999999999895</v>
      </c>
      <c r="D6" s="19">
        <v>900</v>
      </c>
      <c r="E6" s="10">
        <v>0</v>
      </c>
      <c r="F6" s="10">
        <f t="shared" ref="F6:F27" si="2">-D6</f>
        <v>-900</v>
      </c>
      <c r="G6" s="10">
        <f t="shared" ref="G6:G28" si="3">E6</f>
        <v>0</v>
      </c>
      <c r="H6" s="16">
        <f>D6*B6</f>
        <v>38.439000000000007</v>
      </c>
      <c r="I6" s="16">
        <f t="shared" si="0"/>
        <v>0</v>
      </c>
      <c r="J6" s="13">
        <f t="shared" ref="J6:J28" si="4">I6-H6</f>
        <v>-38.439000000000007</v>
      </c>
    </row>
    <row r="7" spans="1:10" x14ac:dyDescent="0.2">
      <c r="A7" s="2">
        <v>3.2719999999999999E-2</v>
      </c>
      <c r="B7" s="2">
        <f>A7+$C$2</f>
        <v>4.2720000000000001E-2</v>
      </c>
      <c r="C7" s="3">
        <v>2256.5217391304345</v>
      </c>
      <c r="D7" s="19">
        <v>259.49656750573172</v>
      </c>
      <c r="E7" s="10">
        <v>0</v>
      </c>
      <c r="F7" s="10">
        <f t="shared" si="2"/>
        <v>-259.49656750573172</v>
      </c>
      <c r="G7" s="10">
        <f t="shared" si="3"/>
        <v>0</v>
      </c>
      <c r="H7" s="16">
        <f>D7*B7</f>
        <v>11.085693363844859</v>
      </c>
      <c r="I7" s="16">
        <f>E7*A7</f>
        <v>0</v>
      </c>
      <c r="J7" s="13">
        <f t="shared" si="4"/>
        <v>-11.085693363844859</v>
      </c>
    </row>
    <row r="8" spans="1:10" x14ac:dyDescent="0.2">
      <c r="A8" s="2">
        <v>3.2739999999999998E-2</v>
      </c>
      <c r="B8" s="2">
        <f t="shared" si="1"/>
        <v>4.274E-2</v>
      </c>
      <c r="C8" s="3">
        <v>2256.5217391304345</v>
      </c>
      <c r="D8" s="19">
        <v>0</v>
      </c>
      <c r="E8" s="10">
        <v>0</v>
      </c>
      <c r="F8" s="10">
        <f t="shared" si="2"/>
        <v>0</v>
      </c>
      <c r="G8" s="10">
        <f t="shared" si="3"/>
        <v>0</v>
      </c>
      <c r="H8" s="16">
        <f t="shared" ref="H6:H28" si="5">D8*B8</f>
        <v>0</v>
      </c>
      <c r="I8" s="16">
        <f t="shared" si="0"/>
        <v>0</v>
      </c>
      <c r="J8" s="13">
        <f t="shared" si="4"/>
        <v>0</v>
      </c>
    </row>
    <row r="9" spans="1:10" x14ac:dyDescent="0.2">
      <c r="A9" s="2">
        <v>3.2960000000000003E-2</v>
      </c>
      <c r="B9" s="2">
        <f t="shared" si="1"/>
        <v>4.2960000000000005E-2</v>
      </c>
      <c r="C9" s="3">
        <v>2256.5217391304345</v>
      </c>
      <c r="D9" s="19">
        <v>0</v>
      </c>
      <c r="E9" s="10">
        <v>0</v>
      </c>
      <c r="F9" s="10">
        <f t="shared" si="2"/>
        <v>0</v>
      </c>
      <c r="G9" s="10">
        <f t="shared" si="3"/>
        <v>0</v>
      </c>
      <c r="H9" s="16">
        <f t="shared" si="5"/>
        <v>0</v>
      </c>
      <c r="I9" s="16">
        <f t="shared" si="0"/>
        <v>0</v>
      </c>
      <c r="J9" s="13">
        <f t="shared" si="4"/>
        <v>0</v>
      </c>
    </row>
    <row r="10" spans="1:10" x14ac:dyDescent="0.2">
      <c r="A10" s="2">
        <v>3.4930000000000003E-2</v>
      </c>
      <c r="B10" s="2">
        <f t="shared" si="1"/>
        <v>4.4930000000000005E-2</v>
      </c>
      <c r="C10" s="3">
        <v>2256.5217391304345</v>
      </c>
      <c r="D10" s="19">
        <v>0</v>
      </c>
      <c r="E10" s="10">
        <v>0</v>
      </c>
      <c r="F10" s="10">
        <f t="shared" si="2"/>
        <v>0</v>
      </c>
      <c r="G10" s="10">
        <f t="shared" si="3"/>
        <v>0</v>
      </c>
      <c r="H10" s="16">
        <f t="shared" si="5"/>
        <v>0</v>
      </c>
      <c r="I10" s="16">
        <f t="shared" si="0"/>
        <v>0</v>
      </c>
      <c r="J10" s="13">
        <f t="shared" si="4"/>
        <v>0</v>
      </c>
    </row>
    <row r="11" spans="1:10" x14ac:dyDescent="0.2">
      <c r="A11" s="2">
        <v>4.4900000000000002E-2</v>
      </c>
      <c r="B11" s="2">
        <f t="shared" si="1"/>
        <v>5.4900000000000004E-2</v>
      </c>
      <c r="C11" s="3">
        <v>2256.5217391304345</v>
      </c>
      <c r="D11" s="19">
        <v>0</v>
      </c>
      <c r="E11" s="10">
        <v>0</v>
      </c>
      <c r="F11" s="10">
        <f t="shared" si="2"/>
        <v>0</v>
      </c>
      <c r="G11" s="10">
        <f t="shared" si="3"/>
        <v>0</v>
      </c>
      <c r="H11" s="16">
        <f t="shared" si="5"/>
        <v>0</v>
      </c>
      <c r="I11" s="16">
        <f t="shared" si="0"/>
        <v>0</v>
      </c>
      <c r="J11" s="13">
        <f t="shared" si="4"/>
        <v>0</v>
      </c>
    </row>
    <row r="12" spans="1:10" x14ac:dyDescent="0.2">
      <c r="A12" s="2">
        <v>5.1999999999999998E-2</v>
      </c>
      <c r="B12" s="2">
        <f t="shared" si="1"/>
        <v>6.2E-2</v>
      </c>
      <c r="C12" s="3">
        <v>1604.3478260869565</v>
      </c>
      <c r="D12" s="19">
        <v>0</v>
      </c>
      <c r="E12" s="10">
        <v>600</v>
      </c>
      <c r="F12" s="10">
        <f t="shared" si="2"/>
        <v>0</v>
      </c>
      <c r="G12" s="10">
        <f t="shared" si="3"/>
        <v>600</v>
      </c>
      <c r="H12" s="16">
        <f t="shared" si="5"/>
        <v>0</v>
      </c>
      <c r="I12" s="16">
        <f>E12*A12</f>
        <v>31.2</v>
      </c>
      <c r="J12" s="13">
        <f t="shared" si="4"/>
        <v>31.2</v>
      </c>
    </row>
    <row r="13" spans="1:10" x14ac:dyDescent="0.2">
      <c r="A13" s="2">
        <v>5.3030000000000001E-2</v>
      </c>
      <c r="B13" s="2">
        <f t="shared" si="1"/>
        <v>6.3030000000000003E-2</v>
      </c>
      <c r="C13" s="3">
        <v>952.17391304347825</v>
      </c>
      <c r="D13" s="19">
        <v>0</v>
      </c>
      <c r="E13" s="10">
        <v>600</v>
      </c>
      <c r="F13" s="10">
        <f t="shared" si="2"/>
        <v>0</v>
      </c>
      <c r="G13" s="10">
        <f t="shared" si="3"/>
        <v>600</v>
      </c>
      <c r="H13" s="16">
        <f t="shared" si="5"/>
        <v>0</v>
      </c>
      <c r="I13" s="16">
        <f t="shared" si="0"/>
        <v>31.818000000000001</v>
      </c>
      <c r="J13" s="13">
        <f t="shared" si="4"/>
        <v>31.818000000000001</v>
      </c>
    </row>
    <row r="14" spans="1:10" x14ac:dyDescent="0.2">
      <c r="A14" s="2">
        <v>4.7260000000000003E-2</v>
      </c>
      <c r="B14" s="2">
        <f t="shared" si="1"/>
        <v>5.7260000000000005E-2</v>
      </c>
      <c r="C14" s="3">
        <v>952.17391304347825</v>
      </c>
      <c r="D14" s="19">
        <v>0</v>
      </c>
      <c r="E14" s="10">
        <v>0</v>
      </c>
      <c r="F14" s="10">
        <f t="shared" si="2"/>
        <v>0</v>
      </c>
      <c r="G14" s="10">
        <f t="shared" si="3"/>
        <v>0</v>
      </c>
      <c r="H14" s="16">
        <f t="shared" si="5"/>
        <v>0</v>
      </c>
      <c r="I14" s="16">
        <f t="shared" si="0"/>
        <v>0</v>
      </c>
      <c r="J14" s="13">
        <f t="shared" si="4"/>
        <v>0</v>
      </c>
    </row>
    <row r="15" spans="1:10" x14ac:dyDescent="0.2">
      <c r="A15" s="2">
        <v>4.4069999999999998E-2</v>
      </c>
      <c r="B15" s="2">
        <f t="shared" si="1"/>
        <v>5.407E-2</v>
      </c>
      <c r="C15" s="3">
        <v>952.17391304347825</v>
      </c>
      <c r="D15" s="19">
        <v>0</v>
      </c>
      <c r="E15" s="10">
        <v>0</v>
      </c>
      <c r="F15" s="10">
        <f t="shared" si="2"/>
        <v>0</v>
      </c>
      <c r="G15" s="10">
        <f t="shared" si="3"/>
        <v>0</v>
      </c>
      <c r="H15" s="16">
        <f t="shared" si="5"/>
        <v>0</v>
      </c>
      <c r="I15" s="16">
        <f t="shared" si="0"/>
        <v>0</v>
      </c>
      <c r="J15" s="13">
        <f t="shared" si="4"/>
        <v>0</v>
      </c>
    </row>
    <row r="16" spans="1:10" x14ac:dyDescent="0.2">
      <c r="A16" s="2">
        <v>3.8629999999999998E-2</v>
      </c>
      <c r="B16" s="2">
        <f t="shared" si="1"/>
        <v>4.863E-2</v>
      </c>
      <c r="C16" s="3">
        <v>952.17391304347825</v>
      </c>
      <c r="D16" s="19">
        <v>0</v>
      </c>
      <c r="E16" s="10">
        <v>0</v>
      </c>
      <c r="F16" s="10">
        <f t="shared" si="2"/>
        <v>0</v>
      </c>
      <c r="G16" s="10">
        <f t="shared" si="3"/>
        <v>0</v>
      </c>
      <c r="H16" s="16">
        <f t="shared" si="5"/>
        <v>0</v>
      </c>
      <c r="I16" s="16">
        <f t="shared" si="0"/>
        <v>0</v>
      </c>
      <c r="J16" s="13">
        <f t="shared" si="4"/>
        <v>0</v>
      </c>
    </row>
    <row r="17" spans="1:11" x14ac:dyDescent="0.2">
      <c r="A17" s="2">
        <v>3.9910000000000001E-2</v>
      </c>
      <c r="B17" s="2">
        <f t="shared" si="1"/>
        <v>4.9910000000000003E-2</v>
      </c>
      <c r="C17" s="3">
        <v>952.17391304347825</v>
      </c>
      <c r="D17" s="19">
        <v>0</v>
      </c>
      <c r="E17" s="10">
        <v>0</v>
      </c>
      <c r="F17" s="10">
        <f t="shared" si="2"/>
        <v>0</v>
      </c>
      <c r="G17" s="10">
        <f t="shared" si="3"/>
        <v>0</v>
      </c>
      <c r="H17" s="16">
        <f t="shared" si="5"/>
        <v>0</v>
      </c>
      <c r="I17" s="16">
        <f t="shared" si="0"/>
        <v>0</v>
      </c>
      <c r="J17" s="13">
        <f t="shared" si="4"/>
        <v>0</v>
      </c>
    </row>
    <row r="18" spans="1:11" x14ac:dyDescent="0.2">
      <c r="A18" s="2">
        <v>3.9449999999999999E-2</v>
      </c>
      <c r="B18" s="2">
        <f t="shared" si="1"/>
        <v>4.9450000000000001E-2</v>
      </c>
      <c r="C18" s="3">
        <v>952.17391304347825</v>
      </c>
      <c r="D18" s="19">
        <v>0</v>
      </c>
      <c r="E18" s="10">
        <v>0</v>
      </c>
      <c r="F18" s="10">
        <f t="shared" si="2"/>
        <v>0</v>
      </c>
      <c r="G18" s="10">
        <f t="shared" si="3"/>
        <v>0</v>
      </c>
      <c r="H18" s="16">
        <f t="shared" si="5"/>
        <v>0</v>
      </c>
      <c r="I18" s="16">
        <f t="shared" si="0"/>
        <v>0</v>
      </c>
      <c r="J18" s="13">
        <f t="shared" si="4"/>
        <v>0</v>
      </c>
    </row>
    <row r="19" spans="1:11" x14ac:dyDescent="0.2">
      <c r="A19" s="2">
        <v>4.1140000000000003E-2</v>
      </c>
      <c r="B19" s="2">
        <f t="shared" si="1"/>
        <v>5.1140000000000005E-2</v>
      </c>
      <c r="C19" s="3">
        <v>952.17391304347825</v>
      </c>
      <c r="D19" s="19">
        <v>0</v>
      </c>
      <c r="E19" s="10">
        <v>0</v>
      </c>
      <c r="F19" s="10">
        <f t="shared" si="2"/>
        <v>0</v>
      </c>
      <c r="G19" s="10">
        <f t="shared" si="3"/>
        <v>0</v>
      </c>
      <c r="H19" s="16">
        <f t="shared" si="5"/>
        <v>0</v>
      </c>
      <c r="I19" s="16">
        <f t="shared" si="0"/>
        <v>0</v>
      </c>
      <c r="J19" s="13">
        <f t="shared" si="4"/>
        <v>0</v>
      </c>
    </row>
    <row r="20" spans="1:11" x14ac:dyDescent="0.2">
      <c r="A20" s="2">
        <v>3.9230000000000001E-2</v>
      </c>
      <c r="B20" s="2">
        <f t="shared" si="1"/>
        <v>4.9230000000000003E-2</v>
      </c>
      <c r="C20" s="3">
        <v>952.17391304347825</v>
      </c>
      <c r="D20" s="19">
        <v>0</v>
      </c>
      <c r="E20" s="10">
        <v>0</v>
      </c>
      <c r="F20" s="10">
        <f t="shared" si="2"/>
        <v>0</v>
      </c>
      <c r="G20" s="10">
        <f t="shared" si="3"/>
        <v>0</v>
      </c>
      <c r="H20" s="16">
        <f t="shared" si="5"/>
        <v>0</v>
      </c>
      <c r="I20" s="16">
        <f t="shared" si="0"/>
        <v>0</v>
      </c>
      <c r="J20" s="13">
        <f t="shared" si="4"/>
        <v>0</v>
      </c>
    </row>
    <row r="21" spans="1:11" x14ac:dyDescent="0.2">
      <c r="A21" s="2">
        <v>5.212E-2</v>
      </c>
      <c r="B21" s="2">
        <f t="shared" si="1"/>
        <v>6.2120000000000002E-2</v>
      </c>
      <c r="C21" s="3">
        <v>300</v>
      </c>
      <c r="D21" s="19">
        <v>0</v>
      </c>
      <c r="E21" s="10">
        <v>600</v>
      </c>
      <c r="F21" s="10">
        <f t="shared" si="2"/>
        <v>0</v>
      </c>
      <c r="G21" s="10">
        <f t="shared" si="3"/>
        <v>600</v>
      </c>
      <c r="H21" s="16">
        <f t="shared" si="5"/>
        <v>0</v>
      </c>
      <c r="I21" s="16">
        <f t="shared" si="0"/>
        <v>31.271999999999998</v>
      </c>
      <c r="J21" s="13">
        <f t="shared" si="4"/>
        <v>31.271999999999998</v>
      </c>
    </row>
    <row r="22" spans="1:11" x14ac:dyDescent="0.2">
      <c r="A22" s="2">
        <v>4.0849999999999997E-2</v>
      </c>
      <c r="B22" s="2">
        <f t="shared" si="1"/>
        <v>5.0849999999999999E-2</v>
      </c>
      <c r="C22" s="3">
        <v>300</v>
      </c>
      <c r="D22" s="19">
        <v>0</v>
      </c>
      <c r="E22" s="10">
        <v>0</v>
      </c>
      <c r="F22" s="10">
        <f t="shared" si="2"/>
        <v>0</v>
      </c>
      <c r="G22" s="10">
        <f t="shared" si="3"/>
        <v>0</v>
      </c>
      <c r="H22" s="16">
        <f t="shared" si="5"/>
        <v>0</v>
      </c>
      <c r="I22" s="16">
        <f t="shared" si="0"/>
        <v>0</v>
      </c>
      <c r="J22" s="13">
        <f t="shared" si="4"/>
        <v>0</v>
      </c>
    </row>
    <row r="23" spans="1:11" x14ac:dyDescent="0.2">
      <c r="A23" s="2">
        <v>4.1200000000000001E-2</v>
      </c>
      <c r="B23" s="2">
        <f t="shared" si="1"/>
        <v>5.1200000000000002E-2</v>
      </c>
      <c r="C23" s="3">
        <v>300</v>
      </c>
      <c r="D23" s="19">
        <v>0</v>
      </c>
      <c r="E23" s="10">
        <v>0</v>
      </c>
      <c r="F23" s="10">
        <f t="shared" si="2"/>
        <v>0</v>
      </c>
      <c r="G23" s="10">
        <f t="shared" si="3"/>
        <v>0</v>
      </c>
      <c r="H23" s="16">
        <f t="shared" si="5"/>
        <v>0</v>
      </c>
      <c r="I23" s="16">
        <f t="shared" si="0"/>
        <v>0</v>
      </c>
      <c r="J23" s="13">
        <f t="shared" si="4"/>
        <v>0</v>
      </c>
    </row>
    <row r="24" spans="1:11" x14ac:dyDescent="0.2">
      <c r="A24" s="2">
        <v>4.1149999999999999E-2</v>
      </c>
      <c r="B24" s="2">
        <f t="shared" si="1"/>
        <v>5.1150000000000001E-2</v>
      </c>
      <c r="C24" s="3">
        <v>300</v>
      </c>
      <c r="D24" s="19">
        <v>0</v>
      </c>
      <c r="E24" s="10">
        <v>0</v>
      </c>
      <c r="F24" s="10">
        <f t="shared" si="2"/>
        <v>0</v>
      </c>
      <c r="G24" s="10">
        <f t="shared" si="3"/>
        <v>0</v>
      </c>
      <c r="H24" s="16">
        <f t="shared" si="5"/>
        <v>0</v>
      </c>
      <c r="I24" s="16">
        <f t="shared" si="0"/>
        <v>0</v>
      </c>
      <c r="J24" s="13">
        <f t="shared" si="4"/>
        <v>0</v>
      </c>
    </row>
    <row r="25" spans="1:11" x14ac:dyDescent="0.2">
      <c r="A25" s="2">
        <v>4.5760000000000002E-2</v>
      </c>
      <c r="B25" s="2">
        <f t="shared" si="1"/>
        <v>5.5760000000000004E-2</v>
      </c>
      <c r="C25" s="3">
        <v>300</v>
      </c>
      <c r="D25" s="19">
        <v>0</v>
      </c>
      <c r="E25" s="10">
        <v>0</v>
      </c>
      <c r="F25" s="10">
        <f t="shared" si="2"/>
        <v>0</v>
      </c>
      <c r="G25" s="10">
        <f t="shared" si="3"/>
        <v>0</v>
      </c>
      <c r="H25" s="16">
        <f t="shared" si="5"/>
        <v>0</v>
      </c>
      <c r="I25" s="16">
        <f t="shared" si="0"/>
        <v>0</v>
      </c>
      <c r="J25" s="13">
        <f t="shared" si="4"/>
        <v>0</v>
      </c>
    </row>
    <row r="26" spans="1:11" x14ac:dyDescent="0.2">
      <c r="A26" s="2">
        <v>4.5589999999999999E-2</v>
      </c>
      <c r="B26" s="2">
        <f t="shared" si="1"/>
        <v>5.5590000000000001E-2</v>
      </c>
      <c r="C26" s="3">
        <v>300</v>
      </c>
      <c r="D26" s="19">
        <v>0</v>
      </c>
      <c r="E26" s="10">
        <v>0</v>
      </c>
      <c r="F26" s="10">
        <f t="shared" si="2"/>
        <v>0</v>
      </c>
      <c r="G26" s="10">
        <f t="shared" si="3"/>
        <v>0</v>
      </c>
      <c r="H26" s="16">
        <f t="shared" si="5"/>
        <v>0</v>
      </c>
      <c r="I26" s="16">
        <f t="shared" si="0"/>
        <v>0</v>
      </c>
      <c r="J26" s="13">
        <f t="shared" si="4"/>
        <v>0</v>
      </c>
    </row>
    <row r="27" spans="1:11" x14ac:dyDescent="0.2">
      <c r="A27" s="2">
        <v>4.5560000000000003E-2</v>
      </c>
      <c r="B27" s="2">
        <f t="shared" si="1"/>
        <v>5.5560000000000005E-2</v>
      </c>
      <c r="C27" s="3">
        <v>300</v>
      </c>
      <c r="D27" s="19">
        <v>0</v>
      </c>
      <c r="E27" s="10">
        <v>0</v>
      </c>
      <c r="F27" s="10">
        <f t="shared" si="2"/>
        <v>0</v>
      </c>
      <c r="G27" s="10">
        <f t="shared" si="3"/>
        <v>0</v>
      </c>
      <c r="H27" s="16">
        <f t="shared" si="5"/>
        <v>0</v>
      </c>
      <c r="I27" s="16">
        <f t="shared" si="0"/>
        <v>0</v>
      </c>
      <c r="J27" s="13">
        <f t="shared" si="4"/>
        <v>0</v>
      </c>
    </row>
    <row r="28" spans="1:11" x14ac:dyDescent="0.2">
      <c r="A28" s="8">
        <v>3.4720000000000001E-2</v>
      </c>
      <c r="B28" s="8">
        <f t="shared" si="1"/>
        <v>4.4720000000000003E-2</v>
      </c>
      <c r="C28" s="9">
        <v>300</v>
      </c>
      <c r="D28" s="20">
        <v>0</v>
      </c>
      <c r="E28" s="12">
        <v>0</v>
      </c>
      <c r="F28" s="12">
        <f>-D28</f>
        <v>0</v>
      </c>
      <c r="G28" s="12">
        <f t="shared" si="3"/>
        <v>0</v>
      </c>
      <c r="H28" s="17">
        <f t="shared" si="5"/>
        <v>0</v>
      </c>
      <c r="I28" s="17">
        <f t="shared" si="0"/>
        <v>0</v>
      </c>
      <c r="J28" s="13">
        <f t="shared" si="4"/>
        <v>0</v>
      </c>
    </row>
    <row r="29" spans="1:11" x14ac:dyDescent="0.2">
      <c r="A29" s="2"/>
      <c r="B29" s="2"/>
      <c r="C29" s="3"/>
      <c r="D29" s="10">
        <f>SUM(D5:D28)</f>
        <v>2059.4965675057319</v>
      </c>
      <c r="E29" s="10">
        <f>SUM(E5:E28)</f>
        <v>1800</v>
      </c>
      <c r="F29" s="10"/>
      <c r="G29" s="10"/>
      <c r="H29" s="13">
        <f>SUM(H5:H28)</f>
        <v>87.954693363844854</v>
      </c>
      <c r="I29" s="10">
        <f>SUM(I5:I28)</f>
        <v>94.289999999999992</v>
      </c>
      <c r="J29" s="13">
        <f>SUM(J5:J28)</f>
        <v>6.3353066361551491</v>
      </c>
      <c r="K29" s="1" t="s">
        <v>10</v>
      </c>
    </row>
    <row r="30" spans="1:11" x14ac:dyDescent="0.2">
      <c r="A30" s="2"/>
      <c r="B30" s="2"/>
      <c r="C30" s="3"/>
      <c r="D30" s="3"/>
      <c r="E30" s="3"/>
      <c r="F30" s="3"/>
      <c r="G30" s="3"/>
      <c r="H30" s="3"/>
      <c r="I30" s="3" t="s">
        <v>14</v>
      </c>
      <c r="J30" s="13">
        <f>J29*365</f>
        <v>2312.3869221966293</v>
      </c>
      <c r="K30" s="1" t="s">
        <v>11</v>
      </c>
    </row>
    <row r="31" spans="1:11" x14ac:dyDescent="0.2">
      <c r="J31" s="14"/>
    </row>
    <row r="32" spans="1:11" x14ac:dyDescent="0.2">
      <c r="I32" s="1" t="s">
        <v>13</v>
      </c>
      <c r="J32" s="14">
        <f>3000*380</f>
        <v>1140000</v>
      </c>
      <c r="K32" s="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Manuel De oliveira de jesus</dc:creator>
  <cp:lastModifiedBy>Paulo Manuel De oliveira de jesus</cp:lastModifiedBy>
  <dcterms:created xsi:type="dcterms:W3CDTF">2024-05-15T03:45:55Z</dcterms:created>
  <dcterms:modified xsi:type="dcterms:W3CDTF">2024-05-16T01:50:24Z</dcterms:modified>
</cp:coreProperties>
</file>