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Uniandes/2024_20/IELE4100_2022_20 - Planificación de Sistemas de Potencia/C5 - Optimizacióm MILP/C5-MILP/"/>
    </mc:Choice>
  </mc:AlternateContent>
  <xr:revisionPtr revIDLastSave="0" documentId="13_ncr:1_{F43CA564-3FA4-6E4D-9907-4D33CE489DD6}" xr6:coauthVersionLast="47" xr6:coauthVersionMax="47" xr10:uidLastSave="{00000000-0000-0000-0000-000000000000}"/>
  <bookViews>
    <workbookView xWindow="1620" yWindow="2660" windowWidth="28040" windowHeight="17440" xr2:uid="{844E7AC8-8610-7048-A0FF-689375315253}"/>
  </bookViews>
  <sheets>
    <sheet name="LP" sheetId="3" r:id="rId1"/>
  </sheets>
  <definedNames>
    <definedName name="solver_adj" localSheetId="0" hidden="1">LP!$C$2:$E$25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LP!$C$2:$C$25</definedName>
    <definedName name="solver_lhs2" localSheetId="0" hidden="1">LP!$D$2:$D$25</definedName>
    <definedName name="solver_lhs3" localSheetId="0" hidden="1">LP!$E$25</definedName>
    <definedName name="solver_lhs4" localSheetId="0" hidden="1">LP!$E$2:$E$25</definedName>
    <definedName name="solver_lhs5" localSheetId="0" hidden="1">LP!$E$2:$E$25</definedName>
    <definedName name="solver_lhs6" localSheetId="0" hidden="1">LP!$Q$2:$Q$25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LP!$N$27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3</definedName>
    <definedName name="solver_rel6" localSheetId="0" hidden="1">2</definedName>
    <definedName name="solver_rhs1" localSheetId="0" hidden="1">LP!$G$2:$G$25</definedName>
    <definedName name="solver_rhs2" localSheetId="0" hidden="1">LP!$H$2:$H$25</definedName>
    <definedName name="solver_rhs3" localSheetId="0" hidden="1">LP!$C$27</definedName>
    <definedName name="solver_rhs4" localSheetId="0" hidden="1">LP!$J$2:$J$25</definedName>
    <definedName name="solver_rhs5" localSheetId="0" hidden="1">LP!$I$2:$I$25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3" l="1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H2" i="3"/>
  <c r="G2" i="3"/>
  <c r="O25" i="3"/>
  <c r="N25" i="3"/>
  <c r="L25" i="3"/>
  <c r="Q25" i="3" s="1"/>
  <c r="J25" i="3"/>
  <c r="I25" i="3"/>
  <c r="O24" i="3"/>
  <c r="N24" i="3"/>
  <c r="L24" i="3"/>
  <c r="Q24" i="3" s="1"/>
  <c r="J24" i="3"/>
  <c r="I24" i="3"/>
  <c r="O23" i="3"/>
  <c r="N23" i="3"/>
  <c r="L23" i="3"/>
  <c r="Q23" i="3" s="1"/>
  <c r="J23" i="3"/>
  <c r="I23" i="3"/>
  <c r="O22" i="3"/>
  <c r="N22" i="3"/>
  <c r="L22" i="3"/>
  <c r="Q22" i="3" s="1"/>
  <c r="J22" i="3"/>
  <c r="I22" i="3"/>
  <c r="O21" i="3"/>
  <c r="N21" i="3"/>
  <c r="L21" i="3"/>
  <c r="Q21" i="3" s="1"/>
  <c r="J21" i="3"/>
  <c r="I21" i="3"/>
  <c r="O20" i="3"/>
  <c r="N20" i="3"/>
  <c r="L20" i="3"/>
  <c r="Q20" i="3" s="1"/>
  <c r="J20" i="3"/>
  <c r="I20" i="3"/>
  <c r="O19" i="3"/>
  <c r="N19" i="3"/>
  <c r="L19" i="3"/>
  <c r="Q19" i="3" s="1"/>
  <c r="J19" i="3"/>
  <c r="I19" i="3"/>
  <c r="O18" i="3"/>
  <c r="N18" i="3"/>
  <c r="L18" i="3"/>
  <c r="Q18" i="3" s="1"/>
  <c r="J18" i="3"/>
  <c r="I18" i="3"/>
  <c r="O17" i="3"/>
  <c r="N17" i="3"/>
  <c r="L17" i="3"/>
  <c r="Q17" i="3" s="1"/>
  <c r="J17" i="3"/>
  <c r="I17" i="3"/>
  <c r="O16" i="3"/>
  <c r="N16" i="3"/>
  <c r="L16" i="3"/>
  <c r="Q16" i="3" s="1"/>
  <c r="J16" i="3"/>
  <c r="I16" i="3"/>
  <c r="O15" i="3"/>
  <c r="N15" i="3"/>
  <c r="L15" i="3"/>
  <c r="Q15" i="3" s="1"/>
  <c r="J15" i="3"/>
  <c r="I15" i="3"/>
  <c r="O14" i="3"/>
  <c r="N14" i="3"/>
  <c r="L14" i="3"/>
  <c r="Q14" i="3" s="1"/>
  <c r="J14" i="3"/>
  <c r="I14" i="3"/>
  <c r="O13" i="3"/>
  <c r="N13" i="3"/>
  <c r="L13" i="3"/>
  <c r="Q13" i="3" s="1"/>
  <c r="J13" i="3"/>
  <c r="I13" i="3"/>
  <c r="O12" i="3"/>
  <c r="N12" i="3"/>
  <c r="L12" i="3"/>
  <c r="Q12" i="3" s="1"/>
  <c r="J12" i="3"/>
  <c r="I12" i="3"/>
  <c r="O11" i="3"/>
  <c r="N11" i="3"/>
  <c r="L11" i="3"/>
  <c r="Q11" i="3" s="1"/>
  <c r="J11" i="3"/>
  <c r="I11" i="3"/>
  <c r="O10" i="3"/>
  <c r="N10" i="3"/>
  <c r="L10" i="3"/>
  <c r="Q10" i="3" s="1"/>
  <c r="J10" i="3"/>
  <c r="I10" i="3"/>
  <c r="O9" i="3"/>
  <c r="N9" i="3"/>
  <c r="L9" i="3"/>
  <c r="Q9" i="3" s="1"/>
  <c r="J9" i="3"/>
  <c r="I9" i="3"/>
  <c r="O8" i="3"/>
  <c r="N8" i="3"/>
  <c r="L8" i="3"/>
  <c r="Q8" i="3" s="1"/>
  <c r="J8" i="3"/>
  <c r="I8" i="3"/>
  <c r="O7" i="3"/>
  <c r="N7" i="3"/>
  <c r="L7" i="3"/>
  <c r="Q7" i="3" s="1"/>
  <c r="J7" i="3"/>
  <c r="I7" i="3"/>
  <c r="O6" i="3"/>
  <c r="N6" i="3"/>
  <c r="L6" i="3"/>
  <c r="Q6" i="3" s="1"/>
  <c r="J6" i="3"/>
  <c r="I6" i="3"/>
  <c r="O5" i="3"/>
  <c r="N5" i="3"/>
  <c r="L5" i="3"/>
  <c r="Q5" i="3" s="1"/>
  <c r="J5" i="3"/>
  <c r="I5" i="3"/>
  <c r="O4" i="3"/>
  <c r="N4" i="3"/>
  <c r="L4" i="3"/>
  <c r="Q4" i="3" s="1"/>
  <c r="J4" i="3"/>
  <c r="I4" i="3"/>
  <c r="O3" i="3"/>
  <c r="N3" i="3"/>
  <c r="L3" i="3"/>
  <c r="Q3" i="3" s="1"/>
  <c r="J3" i="3"/>
  <c r="I3" i="3"/>
  <c r="O2" i="3"/>
  <c r="N2" i="3"/>
  <c r="L2" i="3"/>
  <c r="Q2" i="3" s="1"/>
  <c r="J2" i="3"/>
  <c r="I2" i="3"/>
  <c r="N26" i="3" l="1"/>
  <c r="O26" i="3"/>
</calcChain>
</file>

<file path=xl/sharedStrings.xml><?xml version="1.0" encoding="utf-8"?>
<sst xmlns="http://schemas.openxmlformats.org/spreadsheetml/2006/main" count="31" uniqueCount="27">
  <si>
    <t>PrecioSpot</t>
  </si>
  <si>
    <t>Soc</t>
  </si>
  <si>
    <r>
      <t>SOCfinal</t>
    </r>
    <r>
      <rPr>
        <sz val="14"/>
        <color rgb="FF007400"/>
        <rFont val="Courier New"/>
        <family val="1"/>
      </rPr>
      <t xml:space="preserve">  </t>
    </r>
  </si>
  <si>
    <r>
      <t>Capacidad</t>
    </r>
    <r>
      <rPr>
        <sz val="14"/>
        <color rgb="FF007400"/>
        <rFont val="Courier New"/>
        <family val="1"/>
      </rPr>
      <t xml:space="preserve">  </t>
    </r>
  </si>
  <si>
    <r>
      <t>eff_c</t>
    </r>
    <r>
      <rPr>
        <sz val="14"/>
        <color rgb="FF007400"/>
        <rFont val="Courier New"/>
        <family val="1"/>
      </rPr>
      <t xml:space="preserve"> </t>
    </r>
  </si>
  <si>
    <r>
      <t>eff_d</t>
    </r>
    <r>
      <rPr>
        <sz val="14"/>
        <color rgb="FF007400"/>
        <rFont val="Courier New"/>
        <family val="1"/>
      </rPr>
      <t xml:space="preserve"> </t>
    </r>
  </si>
  <si>
    <r>
      <t>CRte_carg</t>
    </r>
    <r>
      <rPr>
        <sz val="14"/>
        <color rgb="FF007400"/>
        <rFont val="Courier New"/>
        <family val="1"/>
      </rPr>
      <t xml:space="preserve">  </t>
    </r>
  </si>
  <si>
    <r>
      <t>CRte_desc</t>
    </r>
    <r>
      <rPr>
        <sz val="14"/>
        <color rgb="FF007400"/>
        <rFont val="Courier New"/>
        <family val="1"/>
      </rPr>
      <t xml:space="preserve">  </t>
    </r>
  </si>
  <si>
    <r>
      <t>DoD</t>
    </r>
    <r>
      <rPr>
        <sz val="14"/>
        <color rgb="FF007400"/>
        <rFont val="Courier New"/>
        <family val="1"/>
      </rPr>
      <t xml:space="preserve">  </t>
    </r>
  </si>
  <si>
    <r>
      <t>peaje</t>
    </r>
    <r>
      <rPr>
        <sz val="14"/>
        <color rgb="FF007400"/>
        <rFont val="Courier New"/>
        <family val="1"/>
      </rPr>
      <t xml:space="preserve">  </t>
    </r>
  </si>
  <si>
    <r>
      <t>Dmax</t>
    </r>
    <r>
      <rPr>
        <sz val="14"/>
        <color rgb="FF007400"/>
        <rFont val="Courier New"/>
        <family val="1"/>
      </rPr>
      <t xml:space="preserve">  </t>
    </r>
  </si>
  <si>
    <t>Pcarga</t>
  </si>
  <si>
    <t>Pcmx</t>
  </si>
  <si>
    <t>Pdesc</t>
  </si>
  <si>
    <t>Pdmx</t>
  </si>
  <si>
    <t>SOCmin</t>
  </si>
  <si>
    <t>SOCmax</t>
  </si>
  <si>
    <t>MWh</t>
  </si>
  <si>
    <t>%</t>
  </si>
  <si>
    <t>1/h</t>
  </si>
  <si>
    <t>Eur/MWh</t>
  </si>
  <si>
    <t xml:space="preserve">MW </t>
  </si>
  <si>
    <t>Soc_calc</t>
  </si>
  <si>
    <t>Ventas</t>
  </si>
  <si>
    <t>Compras</t>
  </si>
  <si>
    <t>Lucro</t>
  </si>
  <si>
    <t>MISCHMATCH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</si>
</sst>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14"/>
      <color rgb="FF000000"/>
      <name val="Courier New"/>
      <family val="1"/>
    </font>
    <font>
      <sz val="14"/>
      <color rgb="FF0074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LP!$E$2:$E$25</c:f>
              <c:numCache>
                <c:formatCode>General</c:formatCode>
                <c:ptCount val="24"/>
                <c:pt idx="0">
                  <c:v>1154.9999999999898</c:v>
                </c:pt>
                <c:pt idx="1">
                  <c:v>2009.9999999999895</c:v>
                </c:pt>
                <c:pt idx="2">
                  <c:v>2256.5217391304345</c:v>
                </c:pt>
                <c:pt idx="3">
                  <c:v>2256.5217391304345</c:v>
                </c:pt>
                <c:pt idx="4">
                  <c:v>2256.5217391304345</c:v>
                </c:pt>
                <c:pt idx="5">
                  <c:v>2256.5217391304345</c:v>
                </c:pt>
                <c:pt idx="6">
                  <c:v>2256.5217391304345</c:v>
                </c:pt>
                <c:pt idx="7">
                  <c:v>1604.3478260869565</c:v>
                </c:pt>
                <c:pt idx="8">
                  <c:v>952.17391304347825</c:v>
                </c:pt>
                <c:pt idx="9">
                  <c:v>952.17391304347825</c:v>
                </c:pt>
                <c:pt idx="10">
                  <c:v>952.17391304347825</c:v>
                </c:pt>
                <c:pt idx="11">
                  <c:v>952.17391304347825</c:v>
                </c:pt>
                <c:pt idx="12">
                  <c:v>952.17391304347825</c:v>
                </c:pt>
                <c:pt idx="13">
                  <c:v>952.17391304347825</c:v>
                </c:pt>
                <c:pt idx="14">
                  <c:v>952.17391304347825</c:v>
                </c:pt>
                <c:pt idx="15">
                  <c:v>952.17391304347825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F345-93A5-271BC8D5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47647"/>
        <c:axId val="1683249375"/>
      </c:lineChart>
      <c:catAx>
        <c:axId val="168324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9375"/>
        <c:crosses val="autoZero"/>
        <c:auto val="1"/>
        <c:lblAlgn val="ctr"/>
        <c:lblOffset val="100"/>
        <c:noMultiLvlLbl val="0"/>
      </c:catAx>
      <c:valAx>
        <c:axId val="16832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26</xdr:row>
      <xdr:rowOff>31750</xdr:rowOff>
    </xdr:from>
    <xdr:to>
      <xdr:col>11</xdr:col>
      <xdr:colOff>260350</xdr:colOff>
      <xdr:row>37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F356C-7DBD-AAF0-E72F-379C86C48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D67A-43C8-A449-A5BF-86542125CAFE}">
  <dimension ref="A1:Q35"/>
  <sheetViews>
    <sheetView tabSelected="1" workbookViewId="0">
      <selection activeCell="B2" sqref="B2:B25"/>
    </sheetView>
  </sheetViews>
  <sheetFormatPr baseColWidth="10" defaultRowHeight="16" x14ac:dyDescent="0.2"/>
  <sheetData>
    <row r="1" spans="1:17" ht="17" x14ac:dyDescent="0.25">
      <c r="A1" s="1"/>
      <c r="B1" s="1" t="s">
        <v>0</v>
      </c>
      <c r="C1" s="1" t="s">
        <v>11</v>
      </c>
      <c r="D1" s="1" t="s">
        <v>13</v>
      </c>
      <c r="E1" s="1" t="s">
        <v>1</v>
      </c>
      <c r="F1" s="1"/>
      <c r="G1" s="1" t="s">
        <v>12</v>
      </c>
      <c r="H1" s="1" t="s">
        <v>14</v>
      </c>
      <c r="I1" s="1" t="s">
        <v>15</v>
      </c>
      <c r="J1" s="1" t="s">
        <v>16</v>
      </c>
      <c r="K1" s="1"/>
      <c r="L1" s="1" t="s">
        <v>22</v>
      </c>
      <c r="M1" s="1"/>
      <c r="N1" s="1" t="s">
        <v>23</v>
      </c>
      <c r="O1" s="1" t="s">
        <v>24</v>
      </c>
      <c r="P1" s="1"/>
      <c r="Q1" s="1" t="s">
        <v>26</v>
      </c>
    </row>
    <row r="2" spans="1:17" ht="17" x14ac:dyDescent="0.25">
      <c r="A2" s="1">
        <v>1</v>
      </c>
      <c r="B2" s="1">
        <v>3.27E-2</v>
      </c>
      <c r="C2" s="3">
        <v>900</v>
      </c>
      <c r="D2" s="3">
        <v>0</v>
      </c>
      <c r="E2" s="3">
        <v>1154.9999999999898</v>
      </c>
      <c r="F2" s="1"/>
      <c r="G2" s="1">
        <f>$C$31*$C$28</f>
        <v>900</v>
      </c>
      <c r="H2" s="1">
        <f>$C$32*$C$28</f>
        <v>600</v>
      </c>
      <c r="I2" s="1">
        <f>$C$28*(1-$C$33)/2</f>
        <v>299.99999999999994</v>
      </c>
      <c r="J2" s="1">
        <f>($C$33+(1-$C$33)/2)*$C$28</f>
        <v>2700</v>
      </c>
      <c r="K2" s="1"/>
      <c r="L2" s="1">
        <f>C27+C2*$C$29-D2/$C$30</f>
        <v>1155</v>
      </c>
      <c r="M2" s="1"/>
      <c r="N2" s="1">
        <f>D2*B2</f>
        <v>0</v>
      </c>
      <c r="O2" s="1">
        <f>C2*(B2+$C$34)</f>
        <v>38.43</v>
      </c>
      <c r="P2" s="1"/>
      <c r="Q2" s="1">
        <f>L2-E2</f>
        <v>1.0231815394945443E-11</v>
      </c>
    </row>
    <row r="3" spans="1:17" ht="17" x14ac:dyDescent="0.25">
      <c r="A3" s="1">
        <v>2</v>
      </c>
      <c r="B3" s="1">
        <v>3.2710000000000003E-2</v>
      </c>
      <c r="C3" s="3">
        <v>900</v>
      </c>
      <c r="D3" s="3">
        <v>0</v>
      </c>
      <c r="E3" s="3">
        <v>2009.9999999999895</v>
      </c>
      <c r="F3" s="1"/>
      <c r="G3" s="1">
        <f t="shared" ref="G3:G25" si="0">$C$31*$C$28</f>
        <v>900</v>
      </c>
      <c r="H3" s="1">
        <f t="shared" ref="H3:H25" si="1">$C$32*$C$28</f>
        <v>600</v>
      </c>
      <c r="I3" s="1">
        <f t="shared" ref="I3:I25" si="2">$C$28*(1-$C$33)/2</f>
        <v>299.99999999999994</v>
      </c>
      <c r="J3" s="1">
        <f t="shared" ref="J3:J25" si="3">($C$33+(1-$C$33)/2)*$C$28</f>
        <v>2700</v>
      </c>
      <c r="K3" s="1"/>
      <c r="L3" s="1">
        <f>E2+C3*$C$29-D3/$C$30</f>
        <v>2009.9999999999898</v>
      </c>
      <c r="M3" s="1"/>
      <c r="N3" s="1">
        <f t="shared" ref="N3:N25" si="4">D3*B3</f>
        <v>0</v>
      </c>
      <c r="O3" s="1">
        <f>C3*(B3+$C$34)</f>
        <v>38.439000000000007</v>
      </c>
      <c r="P3" s="1"/>
      <c r="Q3" s="1">
        <f t="shared" ref="Q3:Q25" si="5">L3-E3</f>
        <v>0</v>
      </c>
    </row>
    <row r="4" spans="1:17" ht="17" x14ac:dyDescent="0.25">
      <c r="A4" s="1">
        <v>3</v>
      </c>
      <c r="B4" s="1">
        <v>3.2719999999999999E-2</v>
      </c>
      <c r="C4" s="3">
        <v>259.49656750573172</v>
      </c>
      <c r="D4" s="3">
        <v>0</v>
      </c>
      <c r="E4" s="3">
        <v>2256.5217391304345</v>
      </c>
      <c r="F4" s="1"/>
      <c r="G4" s="1">
        <f t="shared" si="0"/>
        <v>900</v>
      </c>
      <c r="H4" s="1">
        <f t="shared" si="1"/>
        <v>600</v>
      </c>
      <c r="I4" s="1">
        <f t="shared" si="2"/>
        <v>299.99999999999994</v>
      </c>
      <c r="J4" s="1">
        <f t="shared" si="3"/>
        <v>2700</v>
      </c>
      <c r="K4" s="1"/>
      <c r="L4" s="1">
        <f t="shared" ref="L4:L25" si="6">E3+C4*$C$29-D4/$C$30</f>
        <v>2256.5217391304345</v>
      </c>
      <c r="M4" s="1"/>
      <c r="N4" s="1">
        <f t="shared" si="4"/>
        <v>0</v>
      </c>
      <c r="O4" s="1">
        <f t="shared" ref="O4:O25" si="7">C4*(B4+$C$34)</f>
        <v>11.085693363844859</v>
      </c>
      <c r="P4" s="1"/>
      <c r="Q4" s="1">
        <f t="shared" si="5"/>
        <v>0</v>
      </c>
    </row>
    <row r="5" spans="1:17" ht="17" x14ac:dyDescent="0.25">
      <c r="A5" s="1">
        <v>4</v>
      </c>
      <c r="B5" s="1">
        <v>3.2739999999999998E-2</v>
      </c>
      <c r="C5" s="3">
        <v>0</v>
      </c>
      <c r="D5" s="3">
        <v>0</v>
      </c>
      <c r="E5" s="3">
        <v>2256.5217391304345</v>
      </c>
      <c r="F5" s="1"/>
      <c r="G5" s="1">
        <f t="shared" si="0"/>
        <v>900</v>
      </c>
      <c r="H5" s="1">
        <f t="shared" si="1"/>
        <v>600</v>
      </c>
      <c r="I5" s="1">
        <f t="shared" si="2"/>
        <v>299.99999999999994</v>
      </c>
      <c r="J5" s="1">
        <f t="shared" si="3"/>
        <v>2700</v>
      </c>
      <c r="K5" s="1"/>
      <c r="L5" s="1">
        <f t="shared" si="6"/>
        <v>2256.5217391304345</v>
      </c>
      <c r="M5" s="1"/>
      <c r="N5" s="1">
        <f t="shared" si="4"/>
        <v>0</v>
      </c>
      <c r="O5" s="1">
        <f t="shared" si="7"/>
        <v>0</v>
      </c>
      <c r="P5" s="1"/>
      <c r="Q5" s="1">
        <f t="shared" si="5"/>
        <v>0</v>
      </c>
    </row>
    <row r="6" spans="1:17" ht="17" x14ac:dyDescent="0.25">
      <c r="A6" s="1">
        <v>5</v>
      </c>
      <c r="B6" s="1">
        <v>3.2960000000000003E-2</v>
      </c>
      <c r="C6" s="3">
        <v>0</v>
      </c>
      <c r="D6" s="3">
        <v>0</v>
      </c>
      <c r="E6" s="3">
        <v>2256.5217391304345</v>
      </c>
      <c r="F6" s="1"/>
      <c r="G6" s="1">
        <f t="shared" si="0"/>
        <v>900</v>
      </c>
      <c r="H6" s="1">
        <f t="shared" si="1"/>
        <v>600</v>
      </c>
      <c r="I6" s="1">
        <f t="shared" si="2"/>
        <v>299.99999999999994</v>
      </c>
      <c r="J6" s="1">
        <f t="shared" si="3"/>
        <v>2700</v>
      </c>
      <c r="K6" s="1"/>
      <c r="L6" s="1">
        <f t="shared" si="6"/>
        <v>2256.5217391304345</v>
      </c>
      <c r="M6" s="1"/>
      <c r="N6" s="1">
        <f t="shared" si="4"/>
        <v>0</v>
      </c>
      <c r="O6" s="1">
        <f t="shared" si="7"/>
        <v>0</v>
      </c>
      <c r="P6" s="1"/>
      <c r="Q6" s="1">
        <f t="shared" si="5"/>
        <v>0</v>
      </c>
    </row>
    <row r="7" spans="1:17" ht="17" x14ac:dyDescent="0.25">
      <c r="A7" s="1">
        <v>6</v>
      </c>
      <c r="B7" s="1">
        <v>3.4930000000000003E-2</v>
      </c>
      <c r="C7" s="3">
        <v>0</v>
      </c>
      <c r="D7" s="3">
        <v>0</v>
      </c>
      <c r="E7" s="3">
        <v>2256.5217391304345</v>
      </c>
      <c r="F7" s="1"/>
      <c r="G7" s="1">
        <f t="shared" si="0"/>
        <v>900</v>
      </c>
      <c r="H7" s="1">
        <f t="shared" si="1"/>
        <v>600</v>
      </c>
      <c r="I7" s="1">
        <f t="shared" si="2"/>
        <v>299.99999999999994</v>
      </c>
      <c r="J7" s="1">
        <f t="shared" si="3"/>
        <v>2700</v>
      </c>
      <c r="K7" s="1"/>
      <c r="L7" s="1">
        <f t="shared" si="6"/>
        <v>2256.5217391304345</v>
      </c>
      <c r="M7" s="1"/>
      <c r="N7" s="1">
        <f t="shared" si="4"/>
        <v>0</v>
      </c>
      <c r="O7" s="1">
        <f t="shared" si="7"/>
        <v>0</v>
      </c>
      <c r="P7" s="1"/>
      <c r="Q7" s="1">
        <f t="shared" si="5"/>
        <v>0</v>
      </c>
    </row>
    <row r="8" spans="1:17" ht="17" x14ac:dyDescent="0.25">
      <c r="A8" s="1">
        <v>7</v>
      </c>
      <c r="B8" s="1">
        <v>4.4900000000000002E-2</v>
      </c>
      <c r="C8" s="3">
        <v>0</v>
      </c>
      <c r="D8" s="3">
        <v>0</v>
      </c>
      <c r="E8" s="3">
        <v>2256.5217391304345</v>
      </c>
      <c r="F8" s="1"/>
      <c r="G8" s="1">
        <f t="shared" si="0"/>
        <v>900</v>
      </c>
      <c r="H8" s="1">
        <f t="shared" si="1"/>
        <v>600</v>
      </c>
      <c r="I8" s="1">
        <f t="shared" si="2"/>
        <v>299.99999999999994</v>
      </c>
      <c r="J8" s="1">
        <f t="shared" si="3"/>
        <v>2700</v>
      </c>
      <c r="K8" s="1"/>
      <c r="L8" s="1">
        <f t="shared" si="6"/>
        <v>2256.5217391304345</v>
      </c>
      <c r="M8" s="1"/>
      <c r="N8" s="1">
        <f t="shared" si="4"/>
        <v>0</v>
      </c>
      <c r="O8" s="1">
        <f t="shared" si="7"/>
        <v>0</v>
      </c>
      <c r="P8" s="1"/>
      <c r="Q8" s="1">
        <f t="shared" si="5"/>
        <v>0</v>
      </c>
    </row>
    <row r="9" spans="1:17" ht="17" x14ac:dyDescent="0.25">
      <c r="A9" s="1">
        <v>8</v>
      </c>
      <c r="B9" s="1">
        <v>5.1999999999999998E-2</v>
      </c>
      <c r="C9" s="3">
        <v>0</v>
      </c>
      <c r="D9" s="3">
        <v>600</v>
      </c>
      <c r="E9" s="3">
        <v>1604.3478260869565</v>
      </c>
      <c r="F9" s="1"/>
      <c r="G9" s="1">
        <f t="shared" si="0"/>
        <v>900</v>
      </c>
      <c r="H9" s="1">
        <f t="shared" si="1"/>
        <v>600</v>
      </c>
      <c r="I9" s="1">
        <f t="shared" si="2"/>
        <v>299.99999999999994</v>
      </c>
      <c r="J9" s="1">
        <f t="shared" si="3"/>
        <v>2700</v>
      </c>
      <c r="K9" s="1"/>
      <c r="L9" s="1">
        <f t="shared" si="6"/>
        <v>1604.3478260869563</v>
      </c>
      <c r="M9" s="1"/>
      <c r="N9" s="1">
        <f t="shared" si="4"/>
        <v>31.2</v>
      </c>
      <c r="O9" s="1">
        <f t="shared" si="7"/>
        <v>0</v>
      </c>
      <c r="P9" s="1"/>
      <c r="Q9" s="1">
        <f t="shared" si="5"/>
        <v>0</v>
      </c>
    </row>
    <row r="10" spans="1:17" ht="17" x14ac:dyDescent="0.25">
      <c r="A10" s="1">
        <v>9</v>
      </c>
      <c r="B10" s="1">
        <v>5.3030000000000001E-2</v>
      </c>
      <c r="C10" s="3">
        <v>0</v>
      </c>
      <c r="D10" s="3">
        <v>600</v>
      </c>
      <c r="E10" s="3">
        <v>952.17391304347825</v>
      </c>
      <c r="F10" s="1"/>
      <c r="G10" s="1">
        <f t="shared" si="0"/>
        <v>900</v>
      </c>
      <c r="H10" s="1">
        <f t="shared" si="1"/>
        <v>600</v>
      </c>
      <c r="I10" s="1">
        <f t="shared" si="2"/>
        <v>299.99999999999994</v>
      </c>
      <c r="J10" s="1">
        <f t="shared" si="3"/>
        <v>2700</v>
      </c>
      <c r="K10" s="1"/>
      <c r="L10" s="1">
        <f t="shared" si="6"/>
        <v>952.17391304347825</v>
      </c>
      <c r="M10" s="1"/>
      <c r="N10" s="1">
        <f t="shared" si="4"/>
        <v>31.818000000000001</v>
      </c>
      <c r="O10" s="1">
        <f t="shared" si="7"/>
        <v>0</v>
      </c>
      <c r="P10" s="1"/>
      <c r="Q10" s="1">
        <f t="shared" si="5"/>
        <v>0</v>
      </c>
    </row>
    <row r="11" spans="1:17" ht="17" x14ac:dyDescent="0.25">
      <c r="A11" s="1">
        <v>10</v>
      </c>
      <c r="B11" s="1">
        <v>4.7260000000000003E-2</v>
      </c>
      <c r="C11" s="3">
        <v>0</v>
      </c>
      <c r="D11" s="3">
        <v>0</v>
      </c>
      <c r="E11" s="3">
        <v>952.17391304347825</v>
      </c>
      <c r="F11" s="1"/>
      <c r="G11" s="1">
        <f t="shared" si="0"/>
        <v>900</v>
      </c>
      <c r="H11" s="1">
        <f t="shared" si="1"/>
        <v>600</v>
      </c>
      <c r="I11" s="1">
        <f t="shared" si="2"/>
        <v>299.99999999999994</v>
      </c>
      <c r="J11" s="1">
        <f t="shared" si="3"/>
        <v>2700</v>
      </c>
      <c r="K11" s="1"/>
      <c r="L11" s="1">
        <f t="shared" si="6"/>
        <v>952.17391304347825</v>
      </c>
      <c r="M11" s="1"/>
      <c r="N11" s="1">
        <f t="shared" si="4"/>
        <v>0</v>
      </c>
      <c r="O11" s="1">
        <f t="shared" si="7"/>
        <v>0</v>
      </c>
      <c r="P11" s="1"/>
      <c r="Q11" s="1">
        <f t="shared" si="5"/>
        <v>0</v>
      </c>
    </row>
    <row r="12" spans="1:17" ht="17" x14ac:dyDescent="0.25">
      <c r="A12" s="1">
        <v>11</v>
      </c>
      <c r="B12" s="1">
        <v>4.4069999999999998E-2</v>
      </c>
      <c r="C12" s="3">
        <v>0</v>
      </c>
      <c r="D12" s="3">
        <v>0</v>
      </c>
      <c r="E12" s="3">
        <v>952.17391304347825</v>
      </c>
      <c r="F12" s="1"/>
      <c r="G12" s="1">
        <f t="shared" si="0"/>
        <v>900</v>
      </c>
      <c r="H12" s="1">
        <f t="shared" si="1"/>
        <v>600</v>
      </c>
      <c r="I12" s="1">
        <f t="shared" si="2"/>
        <v>299.99999999999994</v>
      </c>
      <c r="J12" s="1">
        <f t="shared" si="3"/>
        <v>2700</v>
      </c>
      <c r="K12" s="1"/>
      <c r="L12" s="1">
        <f t="shared" si="6"/>
        <v>952.17391304347825</v>
      </c>
      <c r="M12" s="1"/>
      <c r="N12" s="1">
        <f t="shared" si="4"/>
        <v>0</v>
      </c>
      <c r="O12" s="1">
        <f t="shared" si="7"/>
        <v>0</v>
      </c>
      <c r="P12" s="1"/>
      <c r="Q12" s="1">
        <f t="shared" si="5"/>
        <v>0</v>
      </c>
    </row>
    <row r="13" spans="1:17" ht="17" x14ac:dyDescent="0.25">
      <c r="A13" s="1">
        <v>12</v>
      </c>
      <c r="B13" s="1">
        <v>3.8629999999999998E-2</v>
      </c>
      <c r="C13" s="3">
        <v>0</v>
      </c>
      <c r="D13" s="3">
        <v>0</v>
      </c>
      <c r="E13" s="3">
        <v>952.17391304347825</v>
      </c>
      <c r="F13" s="1"/>
      <c r="G13" s="1">
        <f t="shared" si="0"/>
        <v>900</v>
      </c>
      <c r="H13" s="1">
        <f t="shared" si="1"/>
        <v>600</v>
      </c>
      <c r="I13" s="1">
        <f t="shared" si="2"/>
        <v>299.99999999999994</v>
      </c>
      <c r="J13" s="1">
        <f t="shared" si="3"/>
        <v>2700</v>
      </c>
      <c r="K13" s="1"/>
      <c r="L13" s="1">
        <f t="shared" si="6"/>
        <v>952.17391304347825</v>
      </c>
      <c r="M13" s="1"/>
      <c r="N13" s="1">
        <f t="shared" si="4"/>
        <v>0</v>
      </c>
      <c r="O13" s="1">
        <f t="shared" si="7"/>
        <v>0</v>
      </c>
      <c r="P13" s="1"/>
      <c r="Q13" s="1">
        <f t="shared" si="5"/>
        <v>0</v>
      </c>
    </row>
    <row r="14" spans="1:17" ht="17" x14ac:dyDescent="0.25">
      <c r="A14" s="1">
        <v>13</v>
      </c>
      <c r="B14" s="1">
        <v>3.9910000000000001E-2</v>
      </c>
      <c r="C14" s="3">
        <v>0</v>
      </c>
      <c r="D14" s="3">
        <v>0</v>
      </c>
      <c r="E14" s="3">
        <v>952.17391304347825</v>
      </c>
      <c r="F14" s="1"/>
      <c r="G14" s="1">
        <f t="shared" si="0"/>
        <v>900</v>
      </c>
      <c r="H14" s="1">
        <f t="shared" si="1"/>
        <v>600</v>
      </c>
      <c r="I14" s="1">
        <f t="shared" si="2"/>
        <v>299.99999999999994</v>
      </c>
      <c r="J14" s="1">
        <f t="shared" si="3"/>
        <v>2700</v>
      </c>
      <c r="K14" s="1"/>
      <c r="L14" s="1">
        <f t="shared" si="6"/>
        <v>952.17391304347825</v>
      </c>
      <c r="M14" s="1"/>
      <c r="N14" s="1">
        <f t="shared" si="4"/>
        <v>0</v>
      </c>
      <c r="O14" s="1">
        <f t="shared" si="7"/>
        <v>0</v>
      </c>
      <c r="P14" s="1"/>
      <c r="Q14" s="1">
        <f t="shared" si="5"/>
        <v>0</v>
      </c>
    </row>
    <row r="15" spans="1:17" ht="17" x14ac:dyDescent="0.25">
      <c r="A15" s="1">
        <v>14</v>
      </c>
      <c r="B15" s="1">
        <v>3.9449999999999999E-2</v>
      </c>
      <c r="C15" s="3">
        <v>0</v>
      </c>
      <c r="D15" s="3">
        <v>0</v>
      </c>
      <c r="E15" s="3">
        <v>952.17391304347825</v>
      </c>
      <c r="F15" s="1"/>
      <c r="G15" s="1">
        <f t="shared" si="0"/>
        <v>900</v>
      </c>
      <c r="H15" s="1">
        <f t="shared" si="1"/>
        <v>600</v>
      </c>
      <c r="I15" s="1">
        <f t="shared" si="2"/>
        <v>299.99999999999994</v>
      </c>
      <c r="J15" s="1">
        <f t="shared" si="3"/>
        <v>2700</v>
      </c>
      <c r="K15" s="1"/>
      <c r="L15" s="1">
        <f t="shared" si="6"/>
        <v>952.17391304347825</v>
      </c>
      <c r="M15" s="1"/>
      <c r="N15" s="1">
        <f t="shared" si="4"/>
        <v>0</v>
      </c>
      <c r="O15" s="1">
        <f t="shared" si="7"/>
        <v>0</v>
      </c>
      <c r="P15" s="1"/>
      <c r="Q15" s="1">
        <f t="shared" si="5"/>
        <v>0</v>
      </c>
    </row>
    <row r="16" spans="1:17" ht="17" x14ac:dyDescent="0.25">
      <c r="A16" s="1">
        <v>15</v>
      </c>
      <c r="B16" s="1">
        <v>4.1140000000000003E-2</v>
      </c>
      <c r="C16" s="3">
        <v>0</v>
      </c>
      <c r="D16" s="3">
        <v>0</v>
      </c>
      <c r="E16" s="3">
        <v>952.17391304347825</v>
      </c>
      <c r="F16" s="1"/>
      <c r="G16" s="1">
        <f t="shared" si="0"/>
        <v>900</v>
      </c>
      <c r="H16" s="1">
        <f t="shared" si="1"/>
        <v>600</v>
      </c>
      <c r="I16" s="1">
        <f t="shared" si="2"/>
        <v>299.99999999999994</v>
      </c>
      <c r="J16" s="1">
        <f t="shared" si="3"/>
        <v>2700</v>
      </c>
      <c r="K16" s="1"/>
      <c r="L16" s="1">
        <f t="shared" si="6"/>
        <v>952.17391304347825</v>
      </c>
      <c r="M16" s="1"/>
      <c r="N16" s="1">
        <f t="shared" si="4"/>
        <v>0</v>
      </c>
      <c r="O16" s="1">
        <f t="shared" si="7"/>
        <v>0</v>
      </c>
      <c r="P16" s="1"/>
      <c r="Q16" s="1">
        <f t="shared" si="5"/>
        <v>0</v>
      </c>
    </row>
    <row r="17" spans="1:17" ht="17" x14ac:dyDescent="0.25">
      <c r="A17" s="1">
        <v>16</v>
      </c>
      <c r="B17" s="1">
        <v>3.9230000000000001E-2</v>
      </c>
      <c r="C17" s="3">
        <v>0</v>
      </c>
      <c r="D17" s="3">
        <v>0</v>
      </c>
      <c r="E17" s="3">
        <v>952.17391304347825</v>
      </c>
      <c r="F17" s="1"/>
      <c r="G17" s="1">
        <f t="shared" si="0"/>
        <v>900</v>
      </c>
      <c r="H17" s="1">
        <f t="shared" si="1"/>
        <v>600</v>
      </c>
      <c r="I17" s="1">
        <f t="shared" si="2"/>
        <v>299.99999999999994</v>
      </c>
      <c r="J17" s="1">
        <f t="shared" si="3"/>
        <v>2700</v>
      </c>
      <c r="K17" s="1"/>
      <c r="L17" s="1">
        <f t="shared" si="6"/>
        <v>952.17391304347825</v>
      </c>
      <c r="M17" s="1"/>
      <c r="N17" s="1">
        <f t="shared" si="4"/>
        <v>0</v>
      </c>
      <c r="O17" s="1">
        <f t="shared" si="7"/>
        <v>0</v>
      </c>
      <c r="P17" s="1"/>
      <c r="Q17" s="1">
        <f t="shared" si="5"/>
        <v>0</v>
      </c>
    </row>
    <row r="18" spans="1:17" ht="17" x14ac:dyDescent="0.25">
      <c r="A18" s="1">
        <v>17</v>
      </c>
      <c r="B18" s="1">
        <v>5.212E-2</v>
      </c>
      <c r="C18" s="3">
        <v>0</v>
      </c>
      <c r="D18" s="3">
        <v>600</v>
      </c>
      <c r="E18" s="3">
        <v>300</v>
      </c>
      <c r="F18" s="1"/>
      <c r="G18" s="1">
        <f t="shared" si="0"/>
        <v>900</v>
      </c>
      <c r="H18" s="1">
        <f t="shared" si="1"/>
        <v>600</v>
      </c>
      <c r="I18" s="1">
        <f t="shared" si="2"/>
        <v>299.99999999999994</v>
      </c>
      <c r="J18" s="1">
        <f t="shared" si="3"/>
        <v>2700</v>
      </c>
      <c r="K18" s="1"/>
      <c r="L18" s="1">
        <f t="shared" si="6"/>
        <v>300</v>
      </c>
      <c r="M18" s="1"/>
      <c r="N18" s="1">
        <f t="shared" si="4"/>
        <v>31.271999999999998</v>
      </c>
      <c r="O18" s="1">
        <f t="shared" si="7"/>
        <v>0</v>
      </c>
      <c r="P18" s="1"/>
      <c r="Q18" s="1">
        <f t="shared" si="5"/>
        <v>0</v>
      </c>
    </row>
    <row r="19" spans="1:17" ht="17" x14ac:dyDescent="0.25">
      <c r="A19" s="1">
        <v>18</v>
      </c>
      <c r="B19" s="1">
        <v>4.0849999999999997E-2</v>
      </c>
      <c r="C19" s="3">
        <v>0</v>
      </c>
      <c r="D19" s="3">
        <v>0</v>
      </c>
      <c r="E19" s="3">
        <v>300</v>
      </c>
      <c r="F19" s="1"/>
      <c r="G19" s="1">
        <f t="shared" si="0"/>
        <v>900</v>
      </c>
      <c r="H19" s="1">
        <f t="shared" si="1"/>
        <v>600</v>
      </c>
      <c r="I19" s="1">
        <f t="shared" si="2"/>
        <v>299.99999999999994</v>
      </c>
      <c r="J19" s="1">
        <f t="shared" si="3"/>
        <v>2700</v>
      </c>
      <c r="K19" s="1"/>
      <c r="L19" s="1">
        <f t="shared" si="6"/>
        <v>300</v>
      </c>
      <c r="M19" s="1"/>
      <c r="N19" s="1">
        <f t="shared" si="4"/>
        <v>0</v>
      </c>
      <c r="O19" s="1">
        <f t="shared" si="7"/>
        <v>0</v>
      </c>
      <c r="P19" s="1"/>
      <c r="Q19" s="1">
        <f t="shared" si="5"/>
        <v>0</v>
      </c>
    </row>
    <row r="20" spans="1:17" ht="17" x14ac:dyDescent="0.25">
      <c r="A20" s="1">
        <v>19</v>
      </c>
      <c r="B20" s="1">
        <v>4.1200000000000001E-2</v>
      </c>
      <c r="C20" s="3">
        <v>0</v>
      </c>
      <c r="D20" s="3">
        <v>0</v>
      </c>
      <c r="E20" s="3">
        <v>300</v>
      </c>
      <c r="F20" s="1"/>
      <c r="G20" s="1">
        <f t="shared" si="0"/>
        <v>900</v>
      </c>
      <c r="H20" s="1">
        <f t="shared" si="1"/>
        <v>600</v>
      </c>
      <c r="I20" s="1">
        <f t="shared" si="2"/>
        <v>299.99999999999994</v>
      </c>
      <c r="J20" s="1">
        <f t="shared" si="3"/>
        <v>2700</v>
      </c>
      <c r="K20" s="1"/>
      <c r="L20" s="1">
        <f t="shared" si="6"/>
        <v>300</v>
      </c>
      <c r="M20" s="1"/>
      <c r="N20" s="1">
        <f t="shared" si="4"/>
        <v>0</v>
      </c>
      <c r="O20" s="1">
        <f t="shared" si="7"/>
        <v>0</v>
      </c>
      <c r="P20" s="1"/>
      <c r="Q20" s="1">
        <f t="shared" si="5"/>
        <v>0</v>
      </c>
    </row>
    <row r="21" spans="1:17" ht="17" x14ac:dyDescent="0.25">
      <c r="A21" s="1">
        <v>20</v>
      </c>
      <c r="B21" s="1">
        <v>4.1149999999999999E-2</v>
      </c>
      <c r="C21" s="3">
        <v>0</v>
      </c>
      <c r="D21" s="3">
        <v>0</v>
      </c>
      <c r="E21" s="3">
        <v>300</v>
      </c>
      <c r="F21" s="1"/>
      <c r="G21" s="1">
        <f t="shared" si="0"/>
        <v>900</v>
      </c>
      <c r="H21" s="1">
        <f t="shared" si="1"/>
        <v>600</v>
      </c>
      <c r="I21" s="1">
        <f t="shared" si="2"/>
        <v>299.99999999999994</v>
      </c>
      <c r="J21" s="1">
        <f t="shared" si="3"/>
        <v>2700</v>
      </c>
      <c r="K21" s="1"/>
      <c r="L21" s="1">
        <f t="shared" si="6"/>
        <v>300</v>
      </c>
      <c r="M21" s="1"/>
      <c r="N21" s="1">
        <f t="shared" si="4"/>
        <v>0</v>
      </c>
      <c r="O21" s="1">
        <f t="shared" si="7"/>
        <v>0</v>
      </c>
      <c r="P21" s="1"/>
      <c r="Q21" s="1">
        <f t="shared" si="5"/>
        <v>0</v>
      </c>
    </row>
    <row r="22" spans="1:17" ht="17" x14ac:dyDescent="0.25">
      <c r="A22" s="1">
        <v>21</v>
      </c>
      <c r="B22" s="1">
        <v>4.5760000000000002E-2</v>
      </c>
      <c r="C22" s="3">
        <v>0</v>
      </c>
      <c r="D22" s="3">
        <v>0</v>
      </c>
      <c r="E22" s="3">
        <v>300</v>
      </c>
      <c r="F22" s="1"/>
      <c r="G22" s="1">
        <f t="shared" si="0"/>
        <v>900</v>
      </c>
      <c r="H22" s="1">
        <f t="shared" si="1"/>
        <v>600</v>
      </c>
      <c r="I22" s="1">
        <f t="shared" si="2"/>
        <v>299.99999999999994</v>
      </c>
      <c r="J22" s="1">
        <f t="shared" si="3"/>
        <v>2700</v>
      </c>
      <c r="K22" s="1"/>
      <c r="L22" s="1">
        <f t="shared" si="6"/>
        <v>300</v>
      </c>
      <c r="M22" s="1"/>
      <c r="N22" s="1">
        <f t="shared" si="4"/>
        <v>0</v>
      </c>
      <c r="O22" s="1">
        <f t="shared" si="7"/>
        <v>0</v>
      </c>
      <c r="P22" s="1"/>
      <c r="Q22" s="1">
        <f t="shared" si="5"/>
        <v>0</v>
      </c>
    </row>
    <row r="23" spans="1:17" ht="17" x14ac:dyDescent="0.25">
      <c r="A23" s="1">
        <v>22</v>
      </c>
      <c r="B23" s="1">
        <v>4.5589999999999999E-2</v>
      </c>
      <c r="C23" s="3">
        <v>0</v>
      </c>
      <c r="D23" s="3">
        <v>0</v>
      </c>
      <c r="E23" s="3">
        <v>300</v>
      </c>
      <c r="F23" s="1"/>
      <c r="G23" s="1">
        <f t="shared" si="0"/>
        <v>900</v>
      </c>
      <c r="H23" s="1">
        <f t="shared" si="1"/>
        <v>600</v>
      </c>
      <c r="I23" s="1">
        <f t="shared" si="2"/>
        <v>299.99999999999994</v>
      </c>
      <c r="J23" s="1">
        <f t="shared" si="3"/>
        <v>2700</v>
      </c>
      <c r="K23" s="1"/>
      <c r="L23" s="1">
        <f t="shared" si="6"/>
        <v>300</v>
      </c>
      <c r="M23" s="1"/>
      <c r="N23" s="1">
        <f t="shared" si="4"/>
        <v>0</v>
      </c>
      <c r="O23" s="1">
        <f t="shared" si="7"/>
        <v>0</v>
      </c>
      <c r="P23" s="1"/>
      <c r="Q23" s="1">
        <f t="shared" si="5"/>
        <v>0</v>
      </c>
    </row>
    <row r="24" spans="1:17" ht="17" x14ac:dyDescent="0.25">
      <c r="A24" s="1">
        <v>23</v>
      </c>
      <c r="B24" s="1">
        <v>4.5560000000000003E-2</v>
      </c>
      <c r="C24" s="3">
        <v>0</v>
      </c>
      <c r="D24" s="3">
        <v>0</v>
      </c>
      <c r="E24" s="3">
        <v>300</v>
      </c>
      <c r="F24" s="1"/>
      <c r="G24" s="1">
        <f t="shared" si="0"/>
        <v>900</v>
      </c>
      <c r="H24" s="1">
        <f t="shared" si="1"/>
        <v>600</v>
      </c>
      <c r="I24" s="1">
        <f t="shared" si="2"/>
        <v>299.99999999999994</v>
      </c>
      <c r="J24" s="1">
        <f t="shared" si="3"/>
        <v>2700</v>
      </c>
      <c r="K24" s="1"/>
      <c r="L24" s="1">
        <f t="shared" si="6"/>
        <v>300</v>
      </c>
      <c r="M24" s="1"/>
      <c r="N24" s="1">
        <f t="shared" si="4"/>
        <v>0</v>
      </c>
      <c r="O24" s="1">
        <f t="shared" si="7"/>
        <v>0</v>
      </c>
      <c r="P24" s="1"/>
      <c r="Q24" s="1">
        <f t="shared" si="5"/>
        <v>0</v>
      </c>
    </row>
    <row r="25" spans="1:17" ht="17" x14ac:dyDescent="0.25">
      <c r="A25" s="1">
        <v>24</v>
      </c>
      <c r="B25" s="1">
        <v>3.4720000000000001E-2</v>
      </c>
      <c r="C25" s="3">
        <v>0</v>
      </c>
      <c r="D25" s="3">
        <v>0</v>
      </c>
      <c r="E25" s="3">
        <v>300</v>
      </c>
      <c r="F25" s="1"/>
      <c r="G25" s="1">
        <f t="shared" si="0"/>
        <v>900</v>
      </c>
      <c r="H25" s="1">
        <f t="shared" si="1"/>
        <v>600</v>
      </c>
      <c r="I25" s="1">
        <f t="shared" si="2"/>
        <v>299.99999999999994</v>
      </c>
      <c r="J25" s="1">
        <f t="shared" si="3"/>
        <v>2700</v>
      </c>
      <c r="K25" s="1"/>
      <c r="L25" s="1">
        <f t="shared" si="6"/>
        <v>300</v>
      </c>
      <c r="M25" s="1"/>
      <c r="N25" s="1">
        <f t="shared" si="4"/>
        <v>0</v>
      </c>
      <c r="O25" s="1">
        <f t="shared" si="7"/>
        <v>0</v>
      </c>
      <c r="P25" s="1"/>
      <c r="Q25" s="1">
        <f t="shared" si="5"/>
        <v>0</v>
      </c>
    </row>
    <row r="26" spans="1:17" ht="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>
        <f>SUM(N2:N25)</f>
        <v>94.289999999999992</v>
      </c>
      <c r="O26" s="1">
        <f>SUM(O2:O25)</f>
        <v>87.954693363844854</v>
      </c>
      <c r="P26" s="1"/>
      <c r="Q26" s="1"/>
    </row>
    <row r="27" spans="1:17" ht="19" x14ac:dyDescent="0.25">
      <c r="A27" s="2" t="s">
        <v>2</v>
      </c>
      <c r="B27" s="1"/>
      <c r="C27" s="1">
        <v>300</v>
      </c>
      <c r="D27" s="1" t="s">
        <v>17</v>
      </c>
      <c r="E27" s="1"/>
      <c r="F27" s="1"/>
      <c r="G27" s="1"/>
      <c r="H27" s="1"/>
      <c r="I27" s="1"/>
      <c r="J27" s="1"/>
      <c r="K27" s="1"/>
      <c r="L27" s="1"/>
      <c r="M27" s="4" t="s">
        <v>25</v>
      </c>
      <c r="N27" s="4">
        <f>N26-O26</f>
        <v>6.3353066361551384</v>
      </c>
      <c r="O27" s="1"/>
      <c r="P27" s="1"/>
      <c r="Q27" s="1"/>
    </row>
    <row r="28" spans="1:17" ht="19" x14ac:dyDescent="0.25">
      <c r="A28" s="2" t="s">
        <v>3</v>
      </c>
      <c r="B28" s="1"/>
      <c r="C28" s="1">
        <v>3000</v>
      </c>
      <c r="D28" s="1" t="s">
        <v>17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" x14ac:dyDescent="0.25">
      <c r="A29" s="2" t="s">
        <v>4</v>
      </c>
      <c r="B29" s="1"/>
      <c r="C29" s="1">
        <v>0.95</v>
      </c>
      <c r="D29" s="1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 x14ac:dyDescent="0.25">
      <c r="A30" s="2" t="s">
        <v>5</v>
      </c>
      <c r="B30" s="1"/>
      <c r="C30" s="1">
        <v>0.92</v>
      </c>
      <c r="D30" s="1" t="s">
        <v>18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9" x14ac:dyDescent="0.25">
      <c r="A31" s="2" t="s">
        <v>6</v>
      </c>
      <c r="B31" s="1"/>
      <c r="C31" s="1">
        <v>0.3</v>
      </c>
      <c r="D31" s="1" t="s">
        <v>19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9" x14ac:dyDescent="0.25">
      <c r="A32" s="2" t="s">
        <v>7</v>
      </c>
      <c r="B32" s="1"/>
      <c r="C32" s="1">
        <v>0.2</v>
      </c>
      <c r="D32" s="1" t="s">
        <v>19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9" x14ac:dyDescent="0.25">
      <c r="A33" s="2" t="s">
        <v>8</v>
      </c>
      <c r="B33" s="1"/>
      <c r="C33" s="1">
        <v>0.8</v>
      </c>
      <c r="D33" s="1" t="s">
        <v>18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9" x14ac:dyDescent="0.25">
      <c r="A34" s="2" t="s">
        <v>9</v>
      </c>
      <c r="B34" s="1"/>
      <c r="C34" s="1">
        <v>0.01</v>
      </c>
      <c r="D34" s="1" t="s">
        <v>20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9" x14ac:dyDescent="0.25">
      <c r="A35" s="2" t="s">
        <v>10</v>
      </c>
      <c r="B35" s="1"/>
      <c r="C35" s="1">
        <v>1000000</v>
      </c>
      <c r="D35" s="1" t="s">
        <v>21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2024-05-16T00:22:50Z</dcterms:created>
  <dcterms:modified xsi:type="dcterms:W3CDTF">2024-05-16T01:50:30Z</dcterms:modified>
</cp:coreProperties>
</file>