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\talks\clinical-statistics\"/>
    </mc:Choice>
  </mc:AlternateContent>
  <xr:revisionPtr revIDLastSave="0" documentId="13_ncr:1_{6EA76B6C-EC1C-41A3-851B-5E5BD6B3EA77}" xr6:coauthVersionLast="47" xr6:coauthVersionMax="47" xr10:uidLastSave="{00000000-0000-0000-0000-000000000000}"/>
  <bookViews>
    <workbookView xWindow="2268" yWindow="1080" windowWidth="13644" windowHeight="10500" firstSheet="8" activeTab="9" xr2:uid="{8888D130-D052-45E2-B24E-6045916E62C9}"/>
  </bookViews>
  <sheets>
    <sheet name="Shell" sheetId="3" r:id="rId1"/>
    <sheet name="Diagonal" sheetId="5" r:id="rId2"/>
    <sheet name="Lower triangle" sheetId="4" r:id="rId3"/>
    <sheet name="Upper triangle" sheetId="6" r:id="rId4"/>
    <sheet name="Prior" sheetId="1" r:id="rId5"/>
    <sheet name="Likelihood" sheetId="7" r:id="rId6"/>
    <sheet name="Product" sheetId="8" r:id="rId7"/>
    <sheet name="Posterior" sheetId="9" r:id="rId8"/>
    <sheet name="Posterior equality" sheetId="10" r:id="rId9"/>
    <sheet name="Posterior superiority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D6" i="1" s="1"/>
  <c r="C7" i="4"/>
  <c r="C7" i="1" s="1"/>
  <c r="C6" i="5"/>
  <c r="J13" i="5" s="1"/>
  <c r="J13" i="1" s="1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C6" i="7"/>
  <c r="H15" i="4"/>
  <c r="H15" i="1" s="1"/>
  <c r="H15" i="8" s="1"/>
  <c r="C14" i="4"/>
  <c r="C14" i="1" s="1"/>
  <c r="E13" i="4"/>
  <c r="E13" i="1" s="1"/>
  <c r="C9" i="4"/>
  <c r="C9" i="1" s="1"/>
  <c r="C9" i="8" s="1"/>
  <c r="K13" i="6"/>
  <c r="K13" i="1" s="1"/>
  <c r="K13" i="8" s="1"/>
  <c r="K11" i="6"/>
  <c r="K11" i="1" s="1"/>
  <c r="K11" i="8" s="1"/>
  <c r="J10" i="6"/>
  <c r="J10" i="1" s="1"/>
  <c r="I9" i="6"/>
  <c r="I9" i="1" s="1"/>
  <c r="I9" i="8" s="1"/>
  <c r="J8" i="6"/>
  <c r="J8" i="1" s="1"/>
  <c r="J8" i="8" s="1"/>
  <c r="L7" i="6"/>
  <c r="L7" i="1" s="1"/>
  <c r="F7" i="6"/>
  <c r="F7" i="1" s="1"/>
  <c r="F7" i="8" s="1"/>
  <c r="I6" i="6"/>
  <c r="I6" i="1" s="1"/>
  <c r="I6" i="8" s="1"/>
  <c r="G10" i="5"/>
  <c r="G10" i="1" s="1"/>
  <c r="F9" i="5"/>
  <c r="F9" i="1" s="1"/>
  <c r="E13" i="8" l="1"/>
  <c r="C14" i="8"/>
  <c r="J13" i="8"/>
  <c r="J10" i="8"/>
  <c r="C7" i="8"/>
  <c r="L7" i="8"/>
  <c r="D6" i="8"/>
  <c r="J6" i="6"/>
  <c r="J6" i="1" s="1"/>
  <c r="J6" i="8" s="1"/>
  <c r="F6" i="6"/>
  <c r="F6" i="1" s="1"/>
  <c r="F6" i="8" s="1"/>
  <c r="L6" i="6"/>
  <c r="L6" i="1" s="1"/>
  <c r="L6" i="8" s="1"/>
  <c r="I7" i="6"/>
  <c r="I7" i="1" s="1"/>
  <c r="I7" i="8" s="1"/>
  <c r="G8" i="6"/>
  <c r="G8" i="1" s="1"/>
  <c r="G8" i="8" s="1"/>
  <c r="G9" i="6"/>
  <c r="G9" i="1" s="1"/>
  <c r="G9" i="8" s="1"/>
  <c r="L9" i="6"/>
  <c r="L9" i="1" s="1"/>
  <c r="L9" i="8" s="1"/>
  <c r="L10" i="6"/>
  <c r="L10" i="1" s="1"/>
  <c r="L10" i="8" s="1"/>
  <c r="K12" i="6"/>
  <c r="K12" i="1" s="1"/>
  <c r="K12" i="8" s="1"/>
  <c r="E6" i="6"/>
  <c r="E6" i="1" s="1"/>
  <c r="E6" i="8" s="1"/>
  <c r="H7" i="6"/>
  <c r="H7" i="1" s="1"/>
  <c r="H7" i="8" s="1"/>
  <c r="F8" i="6"/>
  <c r="F8" i="1" s="1"/>
  <c r="F8" i="8" s="1"/>
  <c r="K8" i="6"/>
  <c r="K8" i="1" s="1"/>
  <c r="K8" i="8" s="1"/>
  <c r="K9" i="6"/>
  <c r="K9" i="1" s="1"/>
  <c r="K9" i="8" s="1"/>
  <c r="K10" i="6"/>
  <c r="K10" i="1" s="1"/>
  <c r="K10" i="8" s="1"/>
  <c r="L11" i="6"/>
  <c r="L11" i="1" s="1"/>
  <c r="L11" i="8" s="1"/>
  <c r="L14" i="6"/>
  <c r="L14" i="1" s="1"/>
  <c r="L14" i="8" s="1"/>
  <c r="H6" i="6"/>
  <c r="H6" i="1" s="1"/>
  <c r="H6" i="8" s="1"/>
  <c r="E7" i="6"/>
  <c r="E7" i="1" s="1"/>
  <c r="E7" i="8" s="1"/>
  <c r="J7" i="6"/>
  <c r="J7" i="1" s="1"/>
  <c r="J7" i="8" s="1"/>
  <c r="I8" i="6"/>
  <c r="I8" i="1" s="1"/>
  <c r="I8" i="8" s="1"/>
  <c r="H9" i="6"/>
  <c r="H9" i="1" s="1"/>
  <c r="H9" i="8" s="1"/>
  <c r="H10" i="6"/>
  <c r="H10" i="1" s="1"/>
  <c r="H10" i="8" s="1"/>
  <c r="J11" i="6"/>
  <c r="J11" i="1" s="1"/>
  <c r="J11" i="8" s="1"/>
  <c r="L12" i="6"/>
  <c r="L12" i="1" s="1"/>
  <c r="L12" i="8" s="1"/>
  <c r="G6" i="6"/>
  <c r="G6" i="1" s="1"/>
  <c r="G6" i="8" s="1"/>
  <c r="K6" i="6"/>
  <c r="K6" i="1" s="1"/>
  <c r="K6" i="8" s="1"/>
  <c r="G7" i="6"/>
  <c r="G7" i="1" s="1"/>
  <c r="G7" i="8" s="1"/>
  <c r="K7" i="6"/>
  <c r="K7" i="1" s="1"/>
  <c r="K7" i="8" s="1"/>
  <c r="H8" i="6"/>
  <c r="H8" i="1" s="1"/>
  <c r="H8" i="8" s="1"/>
  <c r="L8" i="6"/>
  <c r="L8" i="1" s="1"/>
  <c r="L8" i="8" s="1"/>
  <c r="J9" i="6"/>
  <c r="J9" i="1" s="1"/>
  <c r="J9" i="8" s="1"/>
  <c r="I10" i="6"/>
  <c r="I10" i="1" s="1"/>
  <c r="I10" i="8" s="1"/>
  <c r="I11" i="6"/>
  <c r="I11" i="1" s="1"/>
  <c r="I11" i="8" s="1"/>
  <c r="J12" i="6"/>
  <c r="J12" i="1" s="1"/>
  <c r="J12" i="8" s="1"/>
  <c r="L13" i="6"/>
  <c r="L13" i="1" s="1"/>
  <c r="L13" i="8" s="1"/>
  <c r="E10" i="4"/>
  <c r="E10" i="1" s="1"/>
  <c r="E10" i="8" s="1"/>
  <c r="D8" i="4"/>
  <c r="D8" i="1" s="1"/>
  <c r="D8" i="8" s="1"/>
  <c r="F11" i="4"/>
  <c r="F11" i="1" s="1"/>
  <c r="F11" i="8" s="1"/>
  <c r="G14" i="4"/>
  <c r="G14" i="1" s="1"/>
  <c r="G14" i="8" s="1"/>
  <c r="H12" i="4"/>
  <c r="H12" i="1" s="1"/>
  <c r="H12" i="8" s="1"/>
  <c r="F12" i="4"/>
  <c r="F12" i="1" s="1"/>
  <c r="F12" i="8" s="1"/>
  <c r="D15" i="4"/>
  <c r="D15" i="1" s="1"/>
  <c r="D15" i="8" s="1"/>
  <c r="D9" i="4"/>
  <c r="D9" i="1" s="1"/>
  <c r="D9" i="8" s="1"/>
  <c r="C11" i="4"/>
  <c r="C11" i="1" s="1"/>
  <c r="C11" i="8" s="1"/>
  <c r="C12" i="4"/>
  <c r="C12" i="1" s="1"/>
  <c r="C12" i="8" s="1"/>
  <c r="G12" i="4"/>
  <c r="G12" i="1" s="1"/>
  <c r="G12" i="8" s="1"/>
  <c r="F13" i="4"/>
  <c r="F13" i="1" s="1"/>
  <c r="F13" i="8" s="1"/>
  <c r="D14" i="4"/>
  <c r="D14" i="1" s="1"/>
  <c r="D14" i="8" s="1"/>
  <c r="H14" i="4"/>
  <c r="H14" i="1" s="1"/>
  <c r="H14" i="8" s="1"/>
  <c r="E15" i="4"/>
  <c r="E15" i="1" s="1"/>
  <c r="E15" i="8" s="1"/>
  <c r="I15" i="4"/>
  <c r="I15" i="1" s="1"/>
  <c r="I15" i="8" s="1"/>
  <c r="E9" i="4"/>
  <c r="E9" i="1" s="1"/>
  <c r="E9" i="8" s="1"/>
  <c r="I13" i="4"/>
  <c r="I13" i="1" s="1"/>
  <c r="I13" i="8" s="1"/>
  <c r="C10" i="4"/>
  <c r="C10" i="1" s="1"/>
  <c r="C10" i="8" s="1"/>
  <c r="D11" i="4"/>
  <c r="D11" i="1" s="1"/>
  <c r="D11" i="8" s="1"/>
  <c r="D12" i="4"/>
  <c r="D12" i="1" s="1"/>
  <c r="D12" i="8" s="1"/>
  <c r="C13" i="4"/>
  <c r="C13" i="1" s="1"/>
  <c r="C13" i="8" s="1"/>
  <c r="G13" i="4"/>
  <c r="G13" i="1" s="1"/>
  <c r="G13" i="8" s="1"/>
  <c r="E14" i="4"/>
  <c r="E14" i="1" s="1"/>
  <c r="E14" i="8" s="1"/>
  <c r="I14" i="4"/>
  <c r="I14" i="1" s="1"/>
  <c r="I14" i="8" s="1"/>
  <c r="F15" i="4"/>
  <c r="F15" i="1" s="1"/>
  <c r="F15" i="8" s="1"/>
  <c r="J15" i="4"/>
  <c r="J15" i="1" s="1"/>
  <c r="J15" i="8" s="1"/>
  <c r="F10" i="4"/>
  <c r="F10" i="1" s="1"/>
  <c r="F10" i="8" s="1"/>
  <c r="J14" i="4"/>
  <c r="J14" i="1" s="1"/>
  <c r="J14" i="8" s="1"/>
  <c r="C8" i="4"/>
  <c r="D10" i="4"/>
  <c r="D10" i="1" s="1"/>
  <c r="D10" i="8" s="1"/>
  <c r="E11" i="4"/>
  <c r="E11" i="1" s="1"/>
  <c r="E11" i="8" s="1"/>
  <c r="E12" i="4"/>
  <c r="E12" i="1" s="1"/>
  <c r="E12" i="8" s="1"/>
  <c r="D13" i="4"/>
  <c r="D13" i="1" s="1"/>
  <c r="D13" i="8" s="1"/>
  <c r="H13" i="4"/>
  <c r="H13" i="1" s="1"/>
  <c r="H13" i="8" s="1"/>
  <c r="F14" i="4"/>
  <c r="F14" i="1" s="1"/>
  <c r="F14" i="8" s="1"/>
  <c r="C15" i="4"/>
  <c r="C15" i="1" s="1"/>
  <c r="C15" i="8" s="1"/>
  <c r="G15" i="4"/>
  <c r="G15" i="1" s="1"/>
  <c r="G15" i="8" s="1"/>
  <c r="K15" i="4"/>
  <c r="K15" i="1" s="1"/>
  <c r="K15" i="8" s="1"/>
  <c r="G11" i="4"/>
  <c r="G11" i="1" s="1"/>
  <c r="G11" i="8" s="1"/>
  <c r="C6" i="1"/>
  <c r="C6" i="8" s="1"/>
  <c r="L15" i="5"/>
  <c r="L15" i="1" s="1"/>
  <c r="L15" i="8" s="1"/>
  <c r="H11" i="5"/>
  <c r="H11" i="1" s="1"/>
  <c r="H11" i="8" s="1"/>
  <c r="D7" i="5"/>
  <c r="D7" i="1" s="1"/>
  <c r="K14" i="5"/>
  <c r="K14" i="1" s="1"/>
  <c r="K14" i="8" s="1"/>
  <c r="F9" i="8"/>
  <c r="G10" i="8"/>
  <c r="E8" i="5"/>
  <c r="E8" i="1" s="1"/>
  <c r="I12" i="5"/>
  <c r="I12" i="1" s="1"/>
  <c r="I12" i="8" s="1"/>
  <c r="N16" i="6" l="1"/>
  <c r="C8" i="1"/>
  <c r="C8" i="8" s="1"/>
  <c r="N16" i="4"/>
  <c r="E8" i="8"/>
  <c r="N16" i="5"/>
  <c r="D7" i="8"/>
  <c r="N16" i="1" l="1"/>
  <c r="N16" i="8"/>
  <c r="K15" i="9" l="1"/>
  <c r="C15" i="9"/>
  <c r="E10" i="9"/>
  <c r="I8" i="9"/>
  <c r="I8" i="11" s="1"/>
  <c r="E6" i="9"/>
  <c r="E6" i="11" s="1"/>
  <c r="E14" i="9"/>
  <c r="L7" i="9"/>
  <c r="L7" i="11" s="1"/>
  <c r="K6" i="9"/>
  <c r="K6" i="11" s="1"/>
  <c r="H7" i="9"/>
  <c r="H7" i="11" s="1"/>
  <c r="G9" i="9"/>
  <c r="J8" i="9"/>
  <c r="J8" i="11" s="1"/>
  <c r="G7" i="9"/>
  <c r="G7" i="11" s="1"/>
  <c r="G13" i="9"/>
  <c r="K9" i="9"/>
  <c r="K9" i="11" s="1"/>
  <c r="D11" i="9"/>
  <c r="H13" i="9"/>
  <c r="J13" i="9"/>
  <c r="J13" i="10" s="1"/>
  <c r="D10" i="9"/>
  <c r="L12" i="9"/>
  <c r="L12" i="11" s="1"/>
  <c r="F15" i="9"/>
  <c r="F11" i="9"/>
  <c r="E7" i="9"/>
  <c r="I9" i="9"/>
  <c r="I9" i="11" s="1"/>
  <c r="I11" i="9"/>
  <c r="E13" i="9"/>
  <c r="E15" i="9"/>
  <c r="H12" i="9"/>
  <c r="F6" i="9"/>
  <c r="F6" i="11" s="1"/>
  <c r="C11" i="9"/>
  <c r="K11" i="9"/>
  <c r="K11" i="11" s="1"/>
  <c r="I14" i="9"/>
  <c r="D15" i="9"/>
  <c r="J11" i="9"/>
  <c r="J11" i="11" s="1"/>
  <c r="D8" i="9"/>
  <c r="E11" i="9"/>
  <c r="L6" i="9"/>
  <c r="L6" i="11" s="1"/>
  <c r="H15" i="9"/>
  <c r="D9" i="9"/>
  <c r="E9" i="9"/>
  <c r="J10" i="9"/>
  <c r="J10" i="11" s="1"/>
  <c r="J14" i="9"/>
  <c r="H9" i="9"/>
  <c r="H9" i="11" s="1"/>
  <c r="C8" i="9"/>
  <c r="I6" i="9"/>
  <c r="I6" i="11" s="1"/>
  <c r="G11" i="9"/>
  <c r="L11" i="9"/>
  <c r="L11" i="11" s="1"/>
  <c r="L13" i="9"/>
  <c r="L13" i="11" s="1"/>
  <c r="F7" i="9"/>
  <c r="F7" i="11" s="1"/>
  <c r="H10" i="9"/>
  <c r="F13" i="9"/>
  <c r="H14" i="9"/>
  <c r="H6" i="9"/>
  <c r="H6" i="11" s="1"/>
  <c r="I7" i="9"/>
  <c r="I7" i="11" s="1"/>
  <c r="C10" i="9"/>
  <c r="C12" i="9"/>
  <c r="I13" i="9"/>
  <c r="H8" i="9"/>
  <c r="H8" i="11" s="1"/>
  <c r="D12" i="9"/>
  <c r="K13" i="9"/>
  <c r="G15" i="9"/>
  <c r="F8" i="9"/>
  <c r="K7" i="9"/>
  <c r="K7" i="11" s="1"/>
  <c r="J12" i="9"/>
  <c r="J9" i="9"/>
  <c r="J9" i="11" s="1"/>
  <c r="L14" i="9"/>
  <c r="K8" i="9"/>
  <c r="K8" i="11" s="1"/>
  <c r="K12" i="9"/>
  <c r="K12" i="11" s="1"/>
  <c r="C9" i="9"/>
  <c r="F10" i="9"/>
  <c r="I15" i="9"/>
  <c r="C13" i="9"/>
  <c r="J6" i="9"/>
  <c r="J6" i="11" s="1"/>
  <c r="L9" i="9"/>
  <c r="L9" i="11" s="1"/>
  <c r="D13" i="9"/>
  <c r="C7" i="9"/>
  <c r="E12" i="9"/>
  <c r="F12" i="9"/>
  <c r="F14" i="9"/>
  <c r="L8" i="9"/>
  <c r="L8" i="11" s="1"/>
  <c r="L10" i="9"/>
  <c r="L10" i="11" s="1"/>
  <c r="D14" i="9"/>
  <c r="G6" i="9"/>
  <c r="G6" i="11" s="1"/>
  <c r="J7" i="9"/>
  <c r="J7" i="11" s="1"/>
  <c r="G8" i="9"/>
  <c r="G8" i="11" s="1"/>
  <c r="K10" i="9"/>
  <c r="K10" i="11" s="1"/>
  <c r="G12" i="9"/>
  <c r="C14" i="9"/>
  <c r="D6" i="9"/>
  <c r="I10" i="9"/>
  <c r="I10" i="11" s="1"/>
  <c r="J15" i="9"/>
  <c r="G14" i="9"/>
  <c r="E8" i="9"/>
  <c r="E8" i="10" s="1"/>
  <c r="L15" i="9"/>
  <c r="L15" i="10" s="1"/>
  <c r="H11" i="9"/>
  <c r="H11" i="10" s="1"/>
  <c r="K14" i="9"/>
  <c r="K14" i="10" s="1"/>
  <c r="G10" i="9"/>
  <c r="G10" i="10" s="1"/>
  <c r="F9" i="9"/>
  <c r="F9" i="10" s="1"/>
  <c r="I12" i="9"/>
  <c r="I12" i="10" s="1"/>
  <c r="C6" i="9"/>
  <c r="C6" i="10" s="1"/>
  <c r="D7" i="9"/>
  <c r="D7" i="10" s="1"/>
  <c r="N16" i="9" l="1"/>
  <c r="N16" i="10"/>
  <c r="N16" i="11"/>
</calcChain>
</file>

<file path=xl/sharedStrings.xml><?xml version="1.0" encoding="utf-8"?>
<sst xmlns="http://schemas.openxmlformats.org/spreadsheetml/2006/main" count="52" uniqueCount="10">
  <si>
    <t>Control</t>
  </si>
  <si>
    <t>survival</t>
  </si>
  <si>
    <t>probability</t>
  </si>
  <si>
    <t>ECMO survival probability</t>
  </si>
  <si>
    <t>Sum =</t>
  </si>
  <si>
    <t xml:space="preserve">Sum = </t>
  </si>
  <si>
    <r>
      <t xml:space="preserve">Bayes rule: P(H|E) = P(E|H) </t>
    </r>
    <r>
      <rPr>
        <b/>
        <sz val="22"/>
        <color rgb="FFFF0000"/>
        <rFont val="Calibri"/>
        <family val="2"/>
        <scheme val="minor"/>
      </rPr>
      <t>P(H)</t>
    </r>
    <r>
      <rPr>
        <sz val="22"/>
        <color theme="1"/>
        <rFont val="Calibri"/>
        <family val="2"/>
        <scheme val="minor"/>
      </rPr>
      <t xml:space="preserve"> / P(E)</t>
    </r>
  </si>
  <si>
    <r>
      <t xml:space="preserve">Bayes rule: </t>
    </r>
    <r>
      <rPr>
        <b/>
        <sz val="22"/>
        <color rgb="FFFF0000"/>
        <rFont val="Calibri"/>
        <family val="2"/>
        <scheme val="minor"/>
      </rPr>
      <t>P(H|E)</t>
    </r>
    <r>
      <rPr>
        <sz val="22"/>
        <rFont val="Calibri"/>
        <family val="2"/>
        <scheme val="minor"/>
      </rPr>
      <t xml:space="preserve"> = </t>
    </r>
    <r>
      <rPr>
        <b/>
        <sz val="22"/>
        <color rgb="FFFF0000"/>
        <rFont val="Calibri"/>
        <family val="2"/>
        <scheme val="minor"/>
      </rPr>
      <t>P(E|H) P(H) / P(E)</t>
    </r>
  </si>
  <si>
    <r>
      <t xml:space="preserve">Bayes rule: P(H|E) = </t>
    </r>
    <r>
      <rPr>
        <b/>
        <sz val="22"/>
        <color rgb="FFFF0000"/>
        <rFont val="Calibri"/>
        <family val="2"/>
        <scheme val="minor"/>
      </rPr>
      <t>P(E|H) P(H)</t>
    </r>
    <r>
      <rPr>
        <sz val="22"/>
        <color theme="1"/>
        <rFont val="Calibri"/>
        <family val="2"/>
        <scheme val="minor"/>
      </rPr>
      <t xml:space="preserve"> / P(E)</t>
    </r>
  </si>
  <si>
    <r>
      <t xml:space="preserve">Bayes rule: P(H|E) = </t>
    </r>
    <r>
      <rPr>
        <b/>
        <sz val="22"/>
        <color rgb="FFFF0000"/>
        <rFont val="Calibri"/>
        <family val="2"/>
        <scheme val="minor"/>
      </rPr>
      <t>P(E|H)</t>
    </r>
    <r>
      <rPr>
        <sz val="22"/>
        <rFont val="Calibri"/>
        <family val="2"/>
        <scheme val="minor"/>
      </rPr>
      <t xml:space="preserve"> P(H) / P(E)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</si>
</sst>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left"/>
    </xf>
    <xf numFmtId="166" fontId="0" fillId="2" borderId="0" xfId="0" applyNumberFormat="1" applyFill="1" applyAlignment="1">
      <alignment horizontal="left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8BFA-C065-4321-A50F-1DF4E8099B29}">
  <dimension ref="A3:M16"/>
  <sheetViews>
    <sheetView workbookViewId="0">
      <selection activeCell="S23" sqref="S23"/>
    </sheetView>
  </sheetViews>
  <sheetFormatPr defaultRowHeight="14.4" x14ac:dyDescent="0.3"/>
  <cols>
    <col min="1" max="1" width="12" style="1" customWidth="1"/>
    <col min="2" max="2" width="7.109375" style="1" customWidth="1"/>
    <col min="3" max="14" width="8.21875" style="1" customWidth="1"/>
    <col min="15" max="16384" width="8.88671875" style="1"/>
  </cols>
  <sheetData>
    <row r="3" spans="1:13" s="26" customFormat="1" ht="28.8" x14ac:dyDescent="0.55000000000000004"/>
    <row r="4" spans="1:13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3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3" x14ac:dyDescent="0.3">
      <c r="B6" s="3">
        <v>0.05</v>
      </c>
      <c r="C6" s="17"/>
      <c r="D6" s="18"/>
      <c r="E6" s="18"/>
      <c r="F6" s="18"/>
      <c r="G6" s="18"/>
      <c r="H6" s="18"/>
      <c r="I6" s="18"/>
      <c r="J6" s="18"/>
      <c r="K6" s="18"/>
      <c r="L6" s="19"/>
    </row>
    <row r="7" spans="1:13" x14ac:dyDescent="0.3">
      <c r="B7" s="3">
        <v>0.15</v>
      </c>
      <c r="C7" s="20"/>
      <c r="D7" s="21"/>
      <c r="E7" s="21"/>
      <c r="F7" s="21"/>
      <c r="G7" s="21"/>
      <c r="H7" s="21"/>
      <c r="I7" s="21"/>
      <c r="J7" s="21"/>
      <c r="K7" s="21"/>
      <c r="L7" s="22"/>
    </row>
    <row r="8" spans="1:13" x14ac:dyDescent="0.3">
      <c r="B8" s="3">
        <v>0.25</v>
      </c>
      <c r="C8" s="20"/>
      <c r="D8" s="21"/>
      <c r="E8" s="21"/>
      <c r="F8" s="21"/>
      <c r="G8" s="21"/>
      <c r="H8" s="21"/>
      <c r="I8" s="21"/>
      <c r="J8" s="21"/>
      <c r="K8" s="21"/>
      <c r="L8" s="22"/>
    </row>
    <row r="9" spans="1:13" x14ac:dyDescent="0.3">
      <c r="B9" s="3">
        <v>0.35</v>
      </c>
      <c r="C9" s="20"/>
      <c r="D9" s="21"/>
      <c r="E9" s="21"/>
      <c r="F9" s="21"/>
      <c r="G9" s="21"/>
      <c r="H9" s="21"/>
      <c r="I9" s="21"/>
      <c r="J9" s="21"/>
      <c r="K9" s="21"/>
      <c r="L9" s="22"/>
    </row>
    <row r="10" spans="1:13" x14ac:dyDescent="0.3">
      <c r="A10" s="3" t="s">
        <v>0</v>
      </c>
      <c r="B10" s="3">
        <v>0.45</v>
      </c>
      <c r="C10" s="20"/>
      <c r="D10" s="21"/>
      <c r="E10" s="21"/>
      <c r="F10" s="21"/>
      <c r="G10" s="21"/>
      <c r="H10" s="21"/>
      <c r="I10" s="21"/>
      <c r="J10" s="21"/>
      <c r="K10" s="21"/>
      <c r="L10" s="22"/>
    </row>
    <row r="11" spans="1:13" x14ac:dyDescent="0.3">
      <c r="A11" s="3" t="s">
        <v>1</v>
      </c>
      <c r="B11" s="3">
        <v>0.55000000000000004</v>
      </c>
      <c r="C11" s="20"/>
      <c r="D11" s="21"/>
      <c r="E11" s="21"/>
      <c r="F11" s="21"/>
      <c r="G11" s="21"/>
      <c r="H11" s="21"/>
      <c r="I11" s="21"/>
      <c r="J11" s="21"/>
      <c r="K11" s="21"/>
      <c r="L11" s="22"/>
    </row>
    <row r="12" spans="1:13" x14ac:dyDescent="0.3">
      <c r="A12" s="3" t="s">
        <v>2</v>
      </c>
      <c r="B12" s="3">
        <v>0.65</v>
      </c>
      <c r="C12" s="20"/>
      <c r="D12" s="21"/>
      <c r="E12" s="21"/>
      <c r="F12" s="21"/>
      <c r="G12" s="21"/>
      <c r="H12" s="21"/>
      <c r="I12" s="21"/>
      <c r="J12" s="21"/>
      <c r="K12" s="21"/>
      <c r="L12" s="22"/>
    </row>
    <row r="13" spans="1:13" x14ac:dyDescent="0.3">
      <c r="B13" s="3">
        <v>0.75</v>
      </c>
      <c r="C13" s="20"/>
      <c r="D13" s="21"/>
      <c r="E13" s="21"/>
      <c r="F13" s="21"/>
      <c r="G13" s="21"/>
      <c r="H13" s="21"/>
      <c r="I13" s="21"/>
      <c r="J13" s="21"/>
      <c r="K13" s="21"/>
      <c r="L13" s="22"/>
    </row>
    <row r="14" spans="1:13" x14ac:dyDescent="0.3">
      <c r="B14" s="3">
        <v>0.85</v>
      </c>
      <c r="C14" s="20"/>
      <c r="D14" s="21"/>
      <c r="E14" s="21"/>
      <c r="F14" s="21"/>
      <c r="G14" s="21"/>
      <c r="H14" s="21"/>
      <c r="I14" s="21"/>
      <c r="J14" s="21"/>
      <c r="K14" s="21"/>
      <c r="L14" s="22"/>
    </row>
    <row r="15" spans="1:13" x14ac:dyDescent="0.3">
      <c r="B15" s="3">
        <v>0.95</v>
      </c>
      <c r="C15" s="23"/>
      <c r="D15" s="24"/>
      <c r="E15" s="24"/>
      <c r="F15" s="24"/>
      <c r="G15" s="24"/>
      <c r="H15" s="24"/>
      <c r="I15" s="24"/>
      <c r="J15" s="24"/>
      <c r="K15" s="24"/>
      <c r="L15" s="25"/>
    </row>
    <row r="16" spans="1:13" x14ac:dyDescent="0.3">
      <c r="M16" s="2"/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25C7-5416-4C6A-8300-FB4D8CE67DDC}">
  <dimension ref="A2:N18"/>
  <sheetViews>
    <sheetView tabSelected="1" workbookViewId="0">
      <selection activeCell="U24" sqref="U24"/>
    </sheetView>
  </sheetViews>
  <sheetFormatPr defaultRowHeight="14.4" x14ac:dyDescent="0.3"/>
  <cols>
    <col min="1" max="1" width="12" style="1" customWidth="1"/>
    <col min="2" max="2" width="7.109375" style="1" customWidth="1"/>
    <col min="3" max="12" width="8.21875" style="1" customWidth="1"/>
    <col min="13" max="16384" width="8.88671875" style="1"/>
  </cols>
  <sheetData>
    <row r="2" spans="1:14" ht="28.8" x14ac:dyDescent="0.55000000000000004">
      <c r="B2" s="26"/>
    </row>
    <row r="4" spans="1:14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4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4" x14ac:dyDescent="0.3">
      <c r="B6" s="3">
        <v>0.05</v>
      </c>
      <c r="C6" s="8"/>
      <c r="D6" s="9"/>
      <c r="E6" s="9">
        <f>Posterior!E6</f>
        <v>2.2027140571401043E-21</v>
      </c>
      <c r="F6" s="9">
        <f>Posterior!F6</f>
        <v>2.3571933955121049E-17</v>
      </c>
      <c r="G6" s="9">
        <f>Posterior!G6</f>
        <v>2.2692883958921814E-14</v>
      </c>
      <c r="H6" s="9">
        <f>Posterior!H6</f>
        <v>5.1161637562400951E-12</v>
      </c>
      <c r="I6" s="9">
        <f>Posterior!I6</f>
        <v>4.2777819879424926E-10</v>
      </c>
      <c r="J6" s="9">
        <f>Posterior!J6</f>
        <v>1.6797010774273037E-8</v>
      </c>
      <c r="K6" s="9">
        <f>Posterior!K6</f>
        <v>3.3527239452914118E-7</v>
      </c>
      <c r="L6" s="10">
        <f>Posterior!L6</f>
        <v>2.5165616238575704E-6</v>
      </c>
    </row>
    <row r="7" spans="1:14" x14ac:dyDescent="0.3">
      <c r="B7" s="3">
        <v>0.15</v>
      </c>
      <c r="C7" s="11"/>
      <c r="D7" s="12"/>
      <c r="E7" s="12"/>
      <c r="F7" s="12">
        <f>Posterior!F7</f>
        <v>1.101295908169883E-14</v>
      </c>
      <c r="G7" s="12">
        <f>Posterior!G7</f>
        <v>1.0602261272289494E-11</v>
      </c>
      <c r="H7" s="12">
        <f>Posterior!H7</f>
        <v>2.390304597408813E-9</v>
      </c>
      <c r="I7" s="12">
        <f>Posterior!I7</f>
        <v>1.9986072455206407E-7</v>
      </c>
      <c r="J7" s="12">
        <f>Posterior!J7</f>
        <v>7.8476714173779108E-6</v>
      </c>
      <c r="K7" s="12">
        <f>Posterior!K7</f>
        <v>1.5664141810351753E-4</v>
      </c>
      <c r="L7" s="13">
        <f>Posterior!L7</f>
        <v>1.175753768990002E-3</v>
      </c>
    </row>
    <row r="8" spans="1:14" x14ac:dyDescent="0.3">
      <c r="B8" s="3">
        <v>0.25</v>
      </c>
      <c r="C8" s="11"/>
      <c r="D8" s="12"/>
      <c r="E8" s="12"/>
      <c r="F8" s="12"/>
      <c r="G8" s="12">
        <f>Posterior!G8</f>
        <v>1.3774008630856917E-10</v>
      </c>
      <c r="H8" s="12">
        <f>Posterior!H8</f>
        <v>3.1053824565838296E-8</v>
      </c>
      <c r="I8" s="12">
        <f>Posterior!I8</f>
        <v>2.5965058530905063E-6</v>
      </c>
      <c r="J8" s="12">
        <f>Posterior!J8</f>
        <v>1.0195362202364425E-4</v>
      </c>
      <c r="K8" s="12">
        <f>Posterior!K8</f>
        <v>2.0350189355799572E-3</v>
      </c>
      <c r="L8" s="13">
        <f>Posterior!L8</f>
        <v>1.5274894803958793E-2</v>
      </c>
    </row>
    <row r="9" spans="1:14" x14ac:dyDescent="0.3">
      <c r="B9" s="3">
        <v>0.35</v>
      </c>
      <c r="C9" s="11"/>
      <c r="D9" s="12"/>
      <c r="E9" s="12"/>
      <c r="F9" s="12"/>
      <c r="G9" s="12"/>
      <c r="H9" s="12">
        <f>Posterior!H9</f>
        <v>1.3191424077957619E-7</v>
      </c>
      <c r="I9" s="12">
        <f>Posterior!I9</f>
        <v>1.1029755692860943E-5</v>
      </c>
      <c r="J9" s="12">
        <f>Posterior!J9</f>
        <v>4.3309108723348815E-4</v>
      </c>
      <c r="K9" s="12">
        <f>Posterior!K9</f>
        <v>8.6446027699404755E-3</v>
      </c>
      <c r="L9" s="13">
        <f>Posterior!L9</f>
        <v>6.4886569664876423E-2</v>
      </c>
    </row>
    <row r="10" spans="1:14" x14ac:dyDescent="0.3">
      <c r="A10" s="3" t="s">
        <v>0</v>
      </c>
      <c r="B10" s="3">
        <v>0.45</v>
      </c>
      <c r="C10" s="11"/>
      <c r="D10" s="12"/>
      <c r="E10" s="12"/>
      <c r="F10" s="12"/>
      <c r="G10" s="12"/>
      <c r="H10" s="12"/>
      <c r="I10" s="12">
        <f>Posterior!I10</f>
        <v>2.5540537983184744E-5</v>
      </c>
      <c r="J10" s="12">
        <f>Posterior!J10</f>
        <v>1.0028671234146381E-3</v>
      </c>
      <c r="K10" s="12">
        <f>Posterior!K10</f>
        <v>2.0017470154675743E-2</v>
      </c>
      <c r="L10" s="13">
        <f>Posterior!L10</f>
        <v>0.15025155073897001</v>
      </c>
    </row>
    <row r="11" spans="1:14" x14ac:dyDescent="0.3">
      <c r="A11" s="3" t="s">
        <v>1</v>
      </c>
      <c r="B11" s="3">
        <v>0.55000000000000004</v>
      </c>
      <c r="C11" s="11"/>
      <c r="D11" s="12"/>
      <c r="E11" s="12"/>
      <c r="F11" s="12"/>
      <c r="G11" s="12"/>
      <c r="H11" s="12"/>
      <c r="I11" s="12"/>
      <c r="J11" s="12">
        <f>Posterior!J11</f>
        <v>1.4981101473231012E-3</v>
      </c>
      <c r="K11" s="12">
        <f>Posterior!K11</f>
        <v>2.9902640601429196E-2</v>
      </c>
      <c r="L11" s="13">
        <f>Posterior!L11</f>
        <v>0.22444984740018978</v>
      </c>
    </row>
    <row r="12" spans="1:14" x14ac:dyDescent="0.3">
      <c r="A12" s="3" t="s">
        <v>2</v>
      </c>
      <c r="B12" s="3">
        <v>0.65</v>
      </c>
      <c r="C12" s="11"/>
      <c r="D12" s="12"/>
      <c r="E12" s="12"/>
      <c r="F12" s="12"/>
      <c r="G12" s="12"/>
      <c r="H12" s="12"/>
      <c r="I12" s="12"/>
      <c r="J12" s="12"/>
      <c r="K12" s="12">
        <f>Posterior!K12</f>
        <v>2.981505853305999E-2</v>
      </c>
      <c r="L12" s="13">
        <f>Posterior!L12</f>
        <v>0.22379245455845123</v>
      </c>
    </row>
    <row r="13" spans="1:14" x14ac:dyDescent="0.3">
      <c r="B13" s="3">
        <v>0.75</v>
      </c>
      <c r="C13" s="11"/>
      <c r="D13" s="12"/>
      <c r="E13" s="12"/>
      <c r="F13" s="12"/>
      <c r="G13" s="12"/>
      <c r="H13" s="12"/>
      <c r="I13" s="12"/>
      <c r="J13" s="12"/>
      <c r="K13" s="12"/>
      <c r="L13" s="13">
        <f>Posterior!L13</f>
        <v>0.13747405323562903</v>
      </c>
    </row>
    <row r="14" spans="1:14" x14ac:dyDescent="0.3">
      <c r="B14" s="3">
        <v>0.85</v>
      </c>
      <c r="C14" s="11"/>
      <c r="D14" s="12"/>
      <c r="E14" s="12"/>
      <c r="F14" s="12"/>
      <c r="G14" s="12"/>
      <c r="H14" s="12"/>
      <c r="I14" s="12"/>
      <c r="J14" s="12"/>
      <c r="K14" s="12"/>
      <c r="L14" s="13"/>
    </row>
    <row r="15" spans="1:14" x14ac:dyDescent="0.3">
      <c r="B15" s="3">
        <v>0.95</v>
      </c>
      <c r="C15" s="14"/>
      <c r="D15" s="15"/>
      <c r="E15" s="15"/>
      <c r="F15" s="15"/>
      <c r="G15" s="15"/>
      <c r="H15" s="15"/>
      <c r="I15" s="15"/>
      <c r="J15" s="15"/>
      <c r="K15" s="15"/>
      <c r="L15" s="16"/>
    </row>
    <row r="16" spans="1:14" x14ac:dyDescent="0.3">
      <c r="M16" s="5" t="s">
        <v>5</v>
      </c>
      <c r="N16" s="6">
        <f>SUM(C6:L15)</f>
        <v>0.91096282746618962</v>
      </c>
    </row>
    <row r="18" spans="14:14" x14ac:dyDescent="0.3">
      <c r="N18" s="2"/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68AB-DB25-461C-8C11-7D0F7A13DDEF}">
  <dimension ref="A2:N16"/>
  <sheetViews>
    <sheetView workbookViewId="0">
      <selection activeCell="S22" sqref="S22"/>
    </sheetView>
  </sheetViews>
  <sheetFormatPr defaultRowHeight="14.4" x14ac:dyDescent="0.3"/>
  <cols>
    <col min="1" max="1" width="12" style="1" customWidth="1"/>
    <col min="2" max="2" width="7.109375" style="1" customWidth="1"/>
    <col min="3" max="14" width="8.21875" style="1" customWidth="1"/>
    <col min="15" max="16384" width="8.88671875" style="1"/>
  </cols>
  <sheetData>
    <row r="2" spans="1:14" ht="28.8" x14ac:dyDescent="0.55000000000000004">
      <c r="C2" s="26"/>
    </row>
    <row r="4" spans="1:14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4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4" x14ac:dyDescent="0.3">
      <c r="B6" s="3">
        <v>0.05</v>
      </c>
      <c r="C6" s="8">
        <f>1/(3*10)</f>
        <v>3.3333333333333333E-2</v>
      </c>
      <c r="D6" s="9"/>
      <c r="E6" s="9"/>
      <c r="F6" s="9"/>
      <c r="G6" s="9"/>
      <c r="H6" s="9"/>
      <c r="I6" s="9"/>
      <c r="J6" s="9"/>
      <c r="K6" s="9"/>
      <c r="L6" s="10"/>
    </row>
    <row r="7" spans="1:14" x14ac:dyDescent="0.3">
      <c r="B7" s="3">
        <v>0.15</v>
      </c>
      <c r="C7" s="11"/>
      <c r="D7" s="12">
        <f>$C$6</f>
        <v>3.3333333333333333E-2</v>
      </c>
      <c r="E7" s="12"/>
      <c r="F7" s="12"/>
      <c r="G7" s="12"/>
      <c r="H7" s="12"/>
      <c r="I7" s="12"/>
      <c r="J7" s="12"/>
      <c r="K7" s="12"/>
      <c r="L7" s="13"/>
    </row>
    <row r="8" spans="1:14" x14ac:dyDescent="0.3">
      <c r="B8" s="3">
        <v>0.25</v>
      </c>
      <c r="C8" s="11"/>
      <c r="D8" s="12"/>
      <c r="E8" s="12">
        <f>$C$6</f>
        <v>3.3333333333333333E-2</v>
      </c>
      <c r="F8" s="12"/>
      <c r="G8" s="12"/>
      <c r="H8" s="12"/>
      <c r="I8" s="12"/>
      <c r="J8" s="12"/>
      <c r="K8" s="12"/>
      <c r="L8" s="13"/>
    </row>
    <row r="9" spans="1:14" x14ac:dyDescent="0.3">
      <c r="B9" s="3">
        <v>0.35</v>
      </c>
      <c r="C9" s="11"/>
      <c r="D9" s="12"/>
      <c r="E9" s="12"/>
      <c r="F9" s="12">
        <f>$C$6</f>
        <v>3.3333333333333333E-2</v>
      </c>
      <c r="G9" s="12"/>
      <c r="H9" s="12"/>
      <c r="I9" s="12"/>
      <c r="J9" s="12"/>
      <c r="K9" s="12"/>
      <c r="L9" s="13"/>
    </row>
    <row r="10" spans="1:14" x14ac:dyDescent="0.3">
      <c r="A10" s="3" t="s">
        <v>0</v>
      </c>
      <c r="B10" s="3">
        <v>0.45</v>
      </c>
      <c r="C10" s="11"/>
      <c r="D10" s="12"/>
      <c r="E10" s="12"/>
      <c r="F10" s="12"/>
      <c r="G10" s="12">
        <f>$C$6</f>
        <v>3.3333333333333333E-2</v>
      </c>
      <c r="H10" s="12"/>
      <c r="I10" s="12"/>
      <c r="J10" s="12"/>
      <c r="K10" s="12"/>
      <c r="L10" s="13"/>
    </row>
    <row r="11" spans="1:14" x14ac:dyDescent="0.3">
      <c r="A11" s="3" t="s">
        <v>1</v>
      </c>
      <c r="B11" s="3">
        <v>0.55000000000000004</v>
      </c>
      <c r="C11" s="11"/>
      <c r="D11" s="12"/>
      <c r="E11" s="12"/>
      <c r="F11" s="12"/>
      <c r="G11" s="12"/>
      <c r="H11" s="12">
        <f>$C$6</f>
        <v>3.3333333333333333E-2</v>
      </c>
      <c r="I11" s="12"/>
      <c r="J11" s="12"/>
      <c r="K11" s="12"/>
      <c r="L11" s="13"/>
    </row>
    <row r="12" spans="1:14" x14ac:dyDescent="0.3">
      <c r="A12" s="3" t="s">
        <v>2</v>
      </c>
      <c r="B12" s="3">
        <v>0.65</v>
      </c>
      <c r="C12" s="11"/>
      <c r="D12" s="12"/>
      <c r="E12" s="12"/>
      <c r="F12" s="12"/>
      <c r="G12" s="12"/>
      <c r="H12" s="12"/>
      <c r="I12" s="12">
        <f>$C$6</f>
        <v>3.3333333333333333E-2</v>
      </c>
      <c r="J12" s="12"/>
      <c r="K12" s="12"/>
      <c r="L12" s="13"/>
    </row>
    <row r="13" spans="1:14" x14ac:dyDescent="0.3">
      <c r="B13" s="3">
        <v>0.75</v>
      </c>
      <c r="C13" s="11"/>
      <c r="D13" s="12"/>
      <c r="E13" s="12"/>
      <c r="F13" s="12"/>
      <c r="G13" s="12"/>
      <c r="H13" s="12"/>
      <c r="I13" s="12"/>
      <c r="J13" s="12">
        <f>$C$6</f>
        <v>3.3333333333333333E-2</v>
      </c>
      <c r="K13" s="12"/>
      <c r="L13" s="13"/>
    </row>
    <row r="14" spans="1:14" x14ac:dyDescent="0.3">
      <c r="B14" s="3">
        <v>0.85</v>
      </c>
      <c r="C14" s="11"/>
      <c r="D14" s="12"/>
      <c r="E14" s="12"/>
      <c r="F14" s="12"/>
      <c r="G14" s="12"/>
      <c r="H14" s="12"/>
      <c r="I14" s="12"/>
      <c r="J14" s="12"/>
      <c r="K14" s="12">
        <f>$C$6</f>
        <v>3.3333333333333333E-2</v>
      </c>
      <c r="L14" s="13"/>
    </row>
    <row r="15" spans="1:14" x14ac:dyDescent="0.3">
      <c r="B15" s="3">
        <v>0.95</v>
      </c>
      <c r="C15" s="14"/>
      <c r="D15" s="15"/>
      <c r="E15" s="15"/>
      <c r="F15" s="15"/>
      <c r="G15" s="15"/>
      <c r="H15" s="15"/>
      <c r="I15" s="15"/>
      <c r="J15" s="15"/>
      <c r="K15" s="15"/>
      <c r="L15" s="16">
        <f>$C$6</f>
        <v>3.3333333333333333E-2</v>
      </c>
    </row>
    <row r="16" spans="1:14" x14ac:dyDescent="0.3">
      <c r="M16" s="5" t="s">
        <v>4</v>
      </c>
      <c r="N16" s="7">
        <f>SUM(C6:M15)</f>
        <v>0.33333333333333331</v>
      </c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D428-8132-43F3-A930-98EB521BDEC8}">
  <dimension ref="A2:N16"/>
  <sheetViews>
    <sheetView workbookViewId="0">
      <selection activeCell="S23" sqref="S23"/>
    </sheetView>
  </sheetViews>
  <sheetFormatPr defaultRowHeight="14.4" x14ac:dyDescent="0.3"/>
  <cols>
    <col min="1" max="1" width="12" style="1" customWidth="1"/>
    <col min="2" max="2" width="7.109375" style="1" customWidth="1"/>
    <col min="3" max="14" width="8.21875" style="1" customWidth="1"/>
    <col min="15" max="16384" width="8.88671875" style="1"/>
  </cols>
  <sheetData>
    <row r="2" spans="1:14" ht="28.8" x14ac:dyDescent="0.55000000000000004">
      <c r="C2" s="26"/>
    </row>
    <row r="4" spans="1:14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4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4" x14ac:dyDescent="0.3">
      <c r="B6" s="3">
        <v>0.05</v>
      </c>
      <c r="C6" s="8"/>
      <c r="D6" s="9"/>
      <c r="E6" s="9"/>
      <c r="F6" s="9"/>
      <c r="G6" s="9"/>
      <c r="H6" s="9"/>
      <c r="I6" s="9"/>
      <c r="J6" s="9"/>
      <c r="K6" s="9"/>
      <c r="L6" s="10"/>
    </row>
    <row r="7" spans="1:14" x14ac:dyDescent="0.3">
      <c r="B7" s="3">
        <v>0.15</v>
      </c>
      <c r="C7" s="11">
        <f>1/(3*45)</f>
        <v>7.4074074074074077E-3</v>
      </c>
      <c r="D7" s="12"/>
      <c r="E7" s="12"/>
      <c r="F7" s="12"/>
      <c r="G7" s="12"/>
      <c r="H7" s="12"/>
      <c r="I7" s="12"/>
      <c r="J7" s="12"/>
      <c r="K7" s="12"/>
      <c r="L7" s="13"/>
    </row>
    <row r="8" spans="1:14" x14ac:dyDescent="0.3">
      <c r="B8" s="3">
        <v>0.25</v>
      </c>
      <c r="C8" s="11">
        <f>$C$7</f>
        <v>7.4074074074074077E-3</v>
      </c>
      <c r="D8" s="12">
        <f>$C$7</f>
        <v>7.4074074074074077E-3</v>
      </c>
      <c r="E8" s="12"/>
      <c r="F8" s="12"/>
      <c r="G8" s="12"/>
      <c r="H8" s="12"/>
      <c r="I8" s="12"/>
      <c r="J8" s="12"/>
      <c r="K8" s="12"/>
      <c r="L8" s="13"/>
    </row>
    <row r="9" spans="1:14" x14ac:dyDescent="0.3">
      <c r="B9" s="3">
        <v>0.35</v>
      </c>
      <c r="C9" s="11">
        <f t="shared" ref="C9:K15" si="0">$C$7</f>
        <v>7.4074074074074077E-3</v>
      </c>
      <c r="D9" s="12">
        <f t="shared" si="0"/>
        <v>7.4074074074074077E-3</v>
      </c>
      <c r="E9" s="12">
        <f>$C$7</f>
        <v>7.4074074074074077E-3</v>
      </c>
      <c r="F9" s="12"/>
      <c r="G9" s="12"/>
      <c r="H9" s="12"/>
      <c r="I9" s="12"/>
      <c r="J9" s="12"/>
      <c r="K9" s="12"/>
      <c r="L9" s="13"/>
    </row>
    <row r="10" spans="1:14" x14ac:dyDescent="0.3">
      <c r="A10" s="3" t="s">
        <v>0</v>
      </c>
      <c r="B10" s="3">
        <v>0.45</v>
      </c>
      <c r="C10" s="11">
        <f t="shared" si="0"/>
        <v>7.4074074074074077E-3</v>
      </c>
      <c r="D10" s="12">
        <f t="shared" si="0"/>
        <v>7.4074074074074077E-3</v>
      </c>
      <c r="E10" s="12">
        <f t="shared" si="0"/>
        <v>7.4074074074074077E-3</v>
      </c>
      <c r="F10" s="12">
        <f>$C$7</f>
        <v>7.4074074074074077E-3</v>
      </c>
      <c r="G10" s="12"/>
      <c r="H10" s="12"/>
      <c r="I10" s="12"/>
      <c r="J10" s="12"/>
      <c r="K10" s="12"/>
      <c r="L10" s="13"/>
    </row>
    <row r="11" spans="1:14" x14ac:dyDescent="0.3">
      <c r="A11" s="3" t="s">
        <v>1</v>
      </c>
      <c r="B11" s="3">
        <v>0.55000000000000004</v>
      </c>
      <c r="C11" s="11">
        <f t="shared" si="0"/>
        <v>7.4074074074074077E-3</v>
      </c>
      <c r="D11" s="12">
        <f t="shared" si="0"/>
        <v>7.4074074074074077E-3</v>
      </c>
      <c r="E11" s="12">
        <f t="shared" si="0"/>
        <v>7.4074074074074077E-3</v>
      </c>
      <c r="F11" s="12">
        <f t="shared" si="0"/>
        <v>7.4074074074074077E-3</v>
      </c>
      <c r="G11" s="12">
        <f>$C$7</f>
        <v>7.4074074074074077E-3</v>
      </c>
      <c r="H11" s="12"/>
      <c r="I11" s="12"/>
      <c r="J11" s="12"/>
      <c r="K11" s="12"/>
      <c r="L11" s="13"/>
    </row>
    <row r="12" spans="1:14" x14ac:dyDescent="0.3">
      <c r="A12" s="3" t="s">
        <v>2</v>
      </c>
      <c r="B12" s="3">
        <v>0.65</v>
      </c>
      <c r="C12" s="11">
        <f t="shared" si="0"/>
        <v>7.4074074074074077E-3</v>
      </c>
      <c r="D12" s="12">
        <f t="shared" si="0"/>
        <v>7.4074074074074077E-3</v>
      </c>
      <c r="E12" s="12">
        <f t="shared" si="0"/>
        <v>7.4074074074074077E-3</v>
      </c>
      <c r="F12" s="12">
        <f t="shared" si="0"/>
        <v>7.4074074074074077E-3</v>
      </c>
      <c r="G12" s="12">
        <f t="shared" si="0"/>
        <v>7.4074074074074077E-3</v>
      </c>
      <c r="H12" s="12">
        <f>$C$7</f>
        <v>7.4074074074074077E-3</v>
      </c>
      <c r="I12" s="12"/>
      <c r="J12" s="12"/>
      <c r="K12" s="12"/>
      <c r="L12" s="13"/>
    </row>
    <row r="13" spans="1:14" x14ac:dyDescent="0.3">
      <c r="B13" s="3">
        <v>0.75</v>
      </c>
      <c r="C13" s="11">
        <f t="shared" si="0"/>
        <v>7.4074074074074077E-3</v>
      </c>
      <c r="D13" s="12">
        <f t="shared" si="0"/>
        <v>7.4074074074074077E-3</v>
      </c>
      <c r="E13" s="12">
        <f t="shared" si="0"/>
        <v>7.4074074074074077E-3</v>
      </c>
      <c r="F13" s="12">
        <f t="shared" si="0"/>
        <v>7.4074074074074077E-3</v>
      </c>
      <c r="G13" s="12">
        <f t="shared" si="0"/>
        <v>7.4074074074074077E-3</v>
      </c>
      <c r="H13" s="12">
        <f t="shared" si="0"/>
        <v>7.4074074074074077E-3</v>
      </c>
      <c r="I13" s="12">
        <f>$C$7</f>
        <v>7.4074074074074077E-3</v>
      </c>
      <c r="J13" s="12"/>
      <c r="K13" s="12"/>
      <c r="L13" s="13"/>
    </row>
    <row r="14" spans="1:14" x14ac:dyDescent="0.3">
      <c r="B14" s="3">
        <v>0.85</v>
      </c>
      <c r="C14" s="11">
        <f t="shared" si="0"/>
        <v>7.4074074074074077E-3</v>
      </c>
      <c r="D14" s="12">
        <f t="shared" si="0"/>
        <v>7.4074074074074077E-3</v>
      </c>
      <c r="E14" s="12">
        <f t="shared" si="0"/>
        <v>7.4074074074074077E-3</v>
      </c>
      <c r="F14" s="12">
        <f t="shared" si="0"/>
        <v>7.4074074074074077E-3</v>
      </c>
      <c r="G14" s="12">
        <f t="shared" si="0"/>
        <v>7.4074074074074077E-3</v>
      </c>
      <c r="H14" s="12">
        <f t="shared" si="0"/>
        <v>7.4074074074074077E-3</v>
      </c>
      <c r="I14" s="12">
        <f t="shared" si="0"/>
        <v>7.4074074074074077E-3</v>
      </c>
      <c r="J14" s="12">
        <f>$C$7</f>
        <v>7.4074074074074077E-3</v>
      </c>
      <c r="K14" s="12"/>
      <c r="L14" s="13"/>
    </row>
    <row r="15" spans="1:14" x14ac:dyDescent="0.3">
      <c r="B15" s="3">
        <v>0.95</v>
      </c>
      <c r="C15" s="14">
        <f t="shared" si="0"/>
        <v>7.4074074074074077E-3</v>
      </c>
      <c r="D15" s="15">
        <f t="shared" si="0"/>
        <v>7.4074074074074077E-3</v>
      </c>
      <c r="E15" s="15">
        <f t="shared" si="0"/>
        <v>7.4074074074074077E-3</v>
      </c>
      <c r="F15" s="15">
        <f t="shared" si="0"/>
        <v>7.4074074074074077E-3</v>
      </c>
      <c r="G15" s="15">
        <f t="shared" si="0"/>
        <v>7.4074074074074077E-3</v>
      </c>
      <c r="H15" s="15">
        <f t="shared" si="0"/>
        <v>7.4074074074074077E-3</v>
      </c>
      <c r="I15" s="15">
        <f t="shared" si="0"/>
        <v>7.4074074074074077E-3</v>
      </c>
      <c r="J15" s="15">
        <f t="shared" si="0"/>
        <v>7.4074074074074077E-3</v>
      </c>
      <c r="K15" s="15">
        <f t="shared" si="0"/>
        <v>7.4074074074074077E-3</v>
      </c>
      <c r="L15" s="16"/>
    </row>
    <row r="16" spans="1:14" x14ac:dyDescent="0.3">
      <c r="M16" s="5" t="s">
        <v>4</v>
      </c>
      <c r="N16" s="6">
        <f>SUM(C6:M15)</f>
        <v>0.33333333333333359</v>
      </c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2C7D-6E94-48F3-9786-9074AEF0245A}">
  <dimension ref="A2:N16"/>
  <sheetViews>
    <sheetView workbookViewId="0">
      <selection activeCell="S22" sqref="S22"/>
    </sheetView>
  </sheetViews>
  <sheetFormatPr defaultRowHeight="14.4" x14ac:dyDescent="0.3"/>
  <cols>
    <col min="1" max="1" width="12" style="1" customWidth="1"/>
    <col min="2" max="2" width="7.109375" style="1" customWidth="1"/>
    <col min="3" max="14" width="8.21875" style="1" customWidth="1"/>
    <col min="15" max="16384" width="8.88671875" style="1"/>
  </cols>
  <sheetData>
    <row r="2" spans="1:14" ht="28.8" x14ac:dyDescent="0.55000000000000004">
      <c r="C2" s="26"/>
    </row>
    <row r="4" spans="1:14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4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4" x14ac:dyDescent="0.3">
      <c r="B6" s="3">
        <v>0.05</v>
      </c>
      <c r="C6" s="8"/>
      <c r="D6" s="9">
        <f>1/(3*45)</f>
        <v>7.4074074074074077E-3</v>
      </c>
      <c r="E6" s="9">
        <f>$D$6</f>
        <v>7.4074074074074077E-3</v>
      </c>
      <c r="F6" s="9">
        <f t="shared" ref="F6:L13" si="0">$D$6</f>
        <v>7.4074074074074077E-3</v>
      </c>
      <c r="G6" s="9">
        <f t="shared" si="0"/>
        <v>7.4074074074074077E-3</v>
      </c>
      <c r="H6" s="9">
        <f t="shared" si="0"/>
        <v>7.4074074074074077E-3</v>
      </c>
      <c r="I6" s="9">
        <f t="shared" si="0"/>
        <v>7.4074074074074077E-3</v>
      </c>
      <c r="J6" s="9">
        <f t="shared" si="0"/>
        <v>7.4074074074074077E-3</v>
      </c>
      <c r="K6" s="9">
        <f t="shared" si="0"/>
        <v>7.4074074074074077E-3</v>
      </c>
      <c r="L6" s="10">
        <f t="shared" si="0"/>
        <v>7.4074074074074077E-3</v>
      </c>
    </row>
    <row r="7" spans="1:14" x14ac:dyDescent="0.3">
      <c r="B7" s="3">
        <v>0.15</v>
      </c>
      <c r="C7" s="11"/>
      <c r="D7" s="12"/>
      <c r="E7" s="12">
        <f t="shared" ref="E7:L7" si="1">$D$6</f>
        <v>7.4074074074074077E-3</v>
      </c>
      <c r="F7" s="12">
        <f t="shared" si="0"/>
        <v>7.4074074074074077E-3</v>
      </c>
      <c r="G7" s="12">
        <f t="shared" si="0"/>
        <v>7.4074074074074077E-3</v>
      </c>
      <c r="H7" s="12">
        <f t="shared" si="0"/>
        <v>7.4074074074074077E-3</v>
      </c>
      <c r="I7" s="12">
        <f t="shared" si="0"/>
        <v>7.4074074074074077E-3</v>
      </c>
      <c r="J7" s="12">
        <f t="shared" si="0"/>
        <v>7.4074074074074077E-3</v>
      </c>
      <c r="K7" s="12">
        <f t="shared" si="0"/>
        <v>7.4074074074074077E-3</v>
      </c>
      <c r="L7" s="13">
        <f t="shared" si="0"/>
        <v>7.4074074074074077E-3</v>
      </c>
    </row>
    <row r="8" spans="1:14" x14ac:dyDescent="0.3">
      <c r="B8" s="3">
        <v>0.25</v>
      </c>
      <c r="C8" s="11"/>
      <c r="D8" s="12"/>
      <c r="E8" s="12"/>
      <c r="F8" s="12">
        <f t="shared" si="0"/>
        <v>7.4074074074074077E-3</v>
      </c>
      <c r="G8" s="12">
        <f t="shared" si="0"/>
        <v>7.4074074074074077E-3</v>
      </c>
      <c r="H8" s="12">
        <f t="shared" si="0"/>
        <v>7.4074074074074077E-3</v>
      </c>
      <c r="I8" s="12">
        <f t="shared" si="0"/>
        <v>7.4074074074074077E-3</v>
      </c>
      <c r="J8" s="12">
        <f t="shared" si="0"/>
        <v>7.4074074074074077E-3</v>
      </c>
      <c r="K8" s="12">
        <f t="shared" si="0"/>
        <v>7.4074074074074077E-3</v>
      </c>
      <c r="L8" s="13">
        <f t="shared" si="0"/>
        <v>7.4074074074074077E-3</v>
      </c>
    </row>
    <row r="9" spans="1:14" x14ac:dyDescent="0.3">
      <c r="B9" s="3">
        <v>0.35</v>
      </c>
      <c r="C9" s="11"/>
      <c r="D9" s="12"/>
      <c r="E9" s="12"/>
      <c r="F9" s="12"/>
      <c r="G9" s="12">
        <f t="shared" si="0"/>
        <v>7.4074074074074077E-3</v>
      </c>
      <c r="H9" s="12">
        <f t="shared" si="0"/>
        <v>7.4074074074074077E-3</v>
      </c>
      <c r="I9" s="12">
        <f t="shared" si="0"/>
        <v>7.4074074074074077E-3</v>
      </c>
      <c r="J9" s="12">
        <f t="shared" si="0"/>
        <v>7.4074074074074077E-3</v>
      </c>
      <c r="K9" s="12">
        <f t="shared" si="0"/>
        <v>7.4074074074074077E-3</v>
      </c>
      <c r="L9" s="13">
        <f t="shared" si="0"/>
        <v>7.4074074074074077E-3</v>
      </c>
    </row>
    <row r="10" spans="1:14" x14ac:dyDescent="0.3">
      <c r="A10" s="3" t="s">
        <v>0</v>
      </c>
      <c r="B10" s="3">
        <v>0.45</v>
      </c>
      <c r="C10" s="11"/>
      <c r="D10" s="12"/>
      <c r="E10" s="12"/>
      <c r="F10" s="12"/>
      <c r="G10" s="12"/>
      <c r="H10" s="12">
        <f t="shared" si="0"/>
        <v>7.4074074074074077E-3</v>
      </c>
      <c r="I10" s="12">
        <f t="shared" si="0"/>
        <v>7.4074074074074077E-3</v>
      </c>
      <c r="J10" s="12">
        <f t="shared" si="0"/>
        <v>7.4074074074074077E-3</v>
      </c>
      <c r="K10" s="12">
        <f t="shared" si="0"/>
        <v>7.4074074074074077E-3</v>
      </c>
      <c r="L10" s="13">
        <f t="shared" si="0"/>
        <v>7.4074074074074077E-3</v>
      </c>
    </row>
    <row r="11" spans="1:14" x14ac:dyDescent="0.3">
      <c r="A11" s="3" t="s">
        <v>1</v>
      </c>
      <c r="B11" s="3">
        <v>0.55000000000000004</v>
      </c>
      <c r="C11" s="11"/>
      <c r="D11" s="12"/>
      <c r="E11" s="12"/>
      <c r="F11" s="12"/>
      <c r="G11" s="12"/>
      <c r="H11" s="12"/>
      <c r="I11" s="12">
        <f t="shared" si="0"/>
        <v>7.4074074074074077E-3</v>
      </c>
      <c r="J11" s="12">
        <f t="shared" si="0"/>
        <v>7.4074074074074077E-3</v>
      </c>
      <c r="K11" s="12">
        <f t="shared" si="0"/>
        <v>7.4074074074074077E-3</v>
      </c>
      <c r="L11" s="13">
        <f t="shared" si="0"/>
        <v>7.4074074074074077E-3</v>
      </c>
    </row>
    <row r="12" spans="1:14" x14ac:dyDescent="0.3">
      <c r="A12" s="3" t="s">
        <v>2</v>
      </c>
      <c r="B12" s="3">
        <v>0.65</v>
      </c>
      <c r="C12" s="11"/>
      <c r="D12" s="12"/>
      <c r="E12" s="12"/>
      <c r="F12" s="12"/>
      <c r="G12" s="12"/>
      <c r="H12" s="12"/>
      <c r="I12" s="12"/>
      <c r="J12" s="12">
        <f t="shared" si="0"/>
        <v>7.4074074074074077E-3</v>
      </c>
      <c r="K12" s="12">
        <f t="shared" si="0"/>
        <v>7.4074074074074077E-3</v>
      </c>
      <c r="L12" s="13">
        <f t="shared" si="0"/>
        <v>7.4074074074074077E-3</v>
      </c>
    </row>
    <row r="13" spans="1:14" x14ac:dyDescent="0.3">
      <c r="B13" s="3">
        <v>0.75</v>
      </c>
      <c r="C13" s="11"/>
      <c r="D13" s="12"/>
      <c r="E13" s="12"/>
      <c r="F13" s="12"/>
      <c r="G13" s="12"/>
      <c r="H13" s="12"/>
      <c r="I13" s="12"/>
      <c r="J13" s="12"/>
      <c r="K13" s="12">
        <f t="shared" si="0"/>
        <v>7.4074074074074077E-3</v>
      </c>
      <c r="L13" s="13">
        <f t="shared" si="0"/>
        <v>7.4074074074074077E-3</v>
      </c>
    </row>
    <row r="14" spans="1:14" x14ac:dyDescent="0.3">
      <c r="B14" s="3">
        <v>0.85</v>
      </c>
      <c r="C14" s="11"/>
      <c r="D14" s="12"/>
      <c r="E14" s="12"/>
      <c r="F14" s="12"/>
      <c r="G14" s="12"/>
      <c r="H14" s="12"/>
      <c r="I14" s="12"/>
      <c r="J14" s="12"/>
      <c r="K14" s="12"/>
      <c r="L14" s="13">
        <f>$D$6</f>
        <v>7.4074074074074077E-3</v>
      </c>
    </row>
    <row r="15" spans="1:14" x14ac:dyDescent="0.3">
      <c r="B15" s="3">
        <v>0.95</v>
      </c>
      <c r="C15" s="14"/>
      <c r="D15" s="15"/>
      <c r="E15" s="15"/>
      <c r="F15" s="15"/>
      <c r="G15" s="15"/>
      <c r="H15" s="15"/>
      <c r="I15" s="15"/>
      <c r="J15" s="15"/>
      <c r="K15" s="15"/>
      <c r="L15" s="16"/>
    </row>
    <row r="16" spans="1:14" x14ac:dyDescent="0.3">
      <c r="M16" s="5" t="s">
        <v>4</v>
      </c>
      <c r="N16" s="6">
        <f>SUM(C6:M15)</f>
        <v>0.33333333333333359</v>
      </c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BC9C-8C8D-4304-8B2E-97B098DBDD32}">
  <dimension ref="A2:N16"/>
  <sheetViews>
    <sheetView workbookViewId="0">
      <selection activeCell="S22" sqref="S22"/>
    </sheetView>
  </sheetViews>
  <sheetFormatPr defaultRowHeight="14.4" x14ac:dyDescent="0.3"/>
  <cols>
    <col min="1" max="1" width="12" style="1" customWidth="1"/>
    <col min="2" max="2" width="7.109375" style="1" customWidth="1"/>
    <col min="3" max="14" width="8.21875" style="1" customWidth="1"/>
    <col min="15" max="16384" width="8.88671875" style="1"/>
  </cols>
  <sheetData>
    <row r="2" spans="1:14" ht="28.8" x14ac:dyDescent="0.55000000000000004">
      <c r="C2" s="26" t="s">
        <v>6</v>
      </c>
    </row>
    <row r="4" spans="1:14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4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4" x14ac:dyDescent="0.3">
      <c r="B6" s="3">
        <v>0.05</v>
      </c>
      <c r="C6" s="8">
        <f>Diagonal!C6+'Lower triangle'!C6+'Upper triangle'!C6</f>
        <v>3.3333333333333333E-2</v>
      </c>
      <c r="D6" s="9">
        <f>Diagonal!D6+'Lower triangle'!D6+'Upper triangle'!D6</f>
        <v>7.4074074074074077E-3</v>
      </c>
      <c r="E6" s="9">
        <f>Diagonal!E6+'Lower triangle'!E6+'Upper triangle'!E6</f>
        <v>7.4074074074074077E-3</v>
      </c>
      <c r="F6" s="9">
        <f>Diagonal!F6+'Lower triangle'!F6+'Upper triangle'!F6</f>
        <v>7.4074074074074077E-3</v>
      </c>
      <c r="G6" s="9">
        <f>Diagonal!G6+'Lower triangle'!G6+'Upper triangle'!G6</f>
        <v>7.4074074074074077E-3</v>
      </c>
      <c r="H6" s="9">
        <f>Diagonal!H6+'Lower triangle'!H6+'Upper triangle'!H6</f>
        <v>7.4074074074074077E-3</v>
      </c>
      <c r="I6" s="9">
        <f>Diagonal!I6+'Lower triangle'!I6+'Upper triangle'!I6</f>
        <v>7.4074074074074077E-3</v>
      </c>
      <c r="J6" s="9">
        <f>Diagonal!J6+'Lower triangle'!J6+'Upper triangle'!J6</f>
        <v>7.4074074074074077E-3</v>
      </c>
      <c r="K6" s="9">
        <f>Diagonal!K6+'Lower triangle'!K6+'Upper triangle'!K6</f>
        <v>7.4074074074074077E-3</v>
      </c>
      <c r="L6" s="10">
        <f>Diagonal!L6+'Lower triangle'!L6+'Upper triangle'!L6</f>
        <v>7.4074074074074077E-3</v>
      </c>
    </row>
    <row r="7" spans="1:14" x14ac:dyDescent="0.3">
      <c r="B7" s="3">
        <v>0.15</v>
      </c>
      <c r="C7" s="11">
        <f>Diagonal!C7+'Lower triangle'!C7+'Upper triangle'!C7</f>
        <v>7.4074074074074077E-3</v>
      </c>
      <c r="D7" s="12">
        <f>Diagonal!D7+'Lower triangle'!D7+'Upper triangle'!D7</f>
        <v>3.3333333333333333E-2</v>
      </c>
      <c r="E7" s="12">
        <f>Diagonal!E7+'Lower triangle'!E7+'Upper triangle'!E7</f>
        <v>7.4074074074074077E-3</v>
      </c>
      <c r="F7" s="12">
        <f>Diagonal!F7+'Lower triangle'!F7+'Upper triangle'!F7</f>
        <v>7.4074074074074077E-3</v>
      </c>
      <c r="G7" s="12">
        <f>Diagonal!G7+'Lower triangle'!G7+'Upper triangle'!G7</f>
        <v>7.4074074074074077E-3</v>
      </c>
      <c r="H7" s="12">
        <f>Diagonal!H7+'Lower triangle'!H7+'Upper triangle'!H7</f>
        <v>7.4074074074074077E-3</v>
      </c>
      <c r="I7" s="12">
        <f>Diagonal!I7+'Lower triangle'!I7+'Upper triangle'!I7</f>
        <v>7.4074074074074077E-3</v>
      </c>
      <c r="J7" s="12">
        <f>Diagonal!J7+'Lower triangle'!J7+'Upper triangle'!J7</f>
        <v>7.4074074074074077E-3</v>
      </c>
      <c r="K7" s="12">
        <f>Diagonal!K7+'Lower triangle'!K7+'Upper triangle'!K7</f>
        <v>7.4074074074074077E-3</v>
      </c>
      <c r="L7" s="13">
        <f>Diagonal!L7+'Lower triangle'!L7+'Upper triangle'!L7</f>
        <v>7.4074074074074077E-3</v>
      </c>
    </row>
    <row r="8" spans="1:14" x14ac:dyDescent="0.3">
      <c r="B8" s="3">
        <v>0.25</v>
      </c>
      <c r="C8" s="11">
        <f>Diagonal!C8+'Lower triangle'!C8+'Upper triangle'!C8</f>
        <v>7.4074074074074077E-3</v>
      </c>
      <c r="D8" s="12">
        <f>Diagonal!D8+'Lower triangle'!D8+'Upper triangle'!D8</f>
        <v>7.4074074074074077E-3</v>
      </c>
      <c r="E8" s="12">
        <f>Diagonal!E8+'Lower triangle'!E8+'Upper triangle'!E8</f>
        <v>3.3333333333333333E-2</v>
      </c>
      <c r="F8" s="12">
        <f>Diagonal!F8+'Lower triangle'!F8+'Upper triangle'!F8</f>
        <v>7.4074074074074077E-3</v>
      </c>
      <c r="G8" s="12">
        <f>Diagonal!G8+'Lower triangle'!G8+'Upper triangle'!G8</f>
        <v>7.4074074074074077E-3</v>
      </c>
      <c r="H8" s="12">
        <f>Diagonal!H8+'Lower triangle'!H8+'Upper triangle'!H8</f>
        <v>7.4074074074074077E-3</v>
      </c>
      <c r="I8" s="12">
        <f>Diagonal!I8+'Lower triangle'!I8+'Upper triangle'!I8</f>
        <v>7.4074074074074077E-3</v>
      </c>
      <c r="J8" s="12">
        <f>Diagonal!J8+'Lower triangle'!J8+'Upper triangle'!J8</f>
        <v>7.4074074074074077E-3</v>
      </c>
      <c r="K8" s="12">
        <f>Diagonal!K8+'Lower triangle'!K8+'Upper triangle'!K8</f>
        <v>7.4074074074074077E-3</v>
      </c>
      <c r="L8" s="13">
        <f>Diagonal!L8+'Lower triangle'!L8+'Upper triangle'!L8</f>
        <v>7.4074074074074077E-3</v>
      </c>
    </row>
    <row r="9" spans="1:14" x14ac:dyDescent="0.3">
      <c r="B9" s="3">
        <v>0.35</v>
      </c>
      <c r="C9" s="11">
        <f>Diagonal!C9+'Lower triangle'!C9+'Upper triangle'!C9</f>
        <v>7.4074074074074077E-3</v>
      </c>
      <c r="D9" s="12">
        <f>Diagonal!D9+'Lower triangle'!D9+'Upper triangle'!D9</f>
        <v>7.4074074074074077E-3</v>
      </c>
      <c r="E9" s="12">
        <f>Diagonal!E9+'Lower triangle'!E9+'Upper triangle'!E9</f>
        <v>7.4074074074074077E-3</v>
      </c>
      <c r="F9" s="12">
        <f>Diagonal!F9+'Lower triangle'!F9+'Upper triangle'!F9</f>
        <v>3.3333333333333333E-2</v>
      </c>
      <c r="G9" s="12">
        <f>Diagonal!G9+'Lower triangle'!G9+'Upper triangle'!G9</f>
        <v>7.4074074074074077E-3</v>
      </c>
      <c r="H9" s="12">
        <f>Diagonal!H9+'Lower triangle'!H9+'Upper triangle'!H9</f>
        <v>7.4074074074074077E-3</v>
      </c>
      <c r="I9" s="12">
        <f>Diagonal!I9+'Lower triangle'!I9+'Upper triangle'!I9</f>
        <v>7.4074074074074077E-3</v>
      </c>
      <c r="J9" s="12">
        <f>Diagonal!J9+'Lower triangle'!J9+'Upper triangle'!J9</f>
        <v>7.4074074074074077E-3</v>
      </c>
      <c r="K9" s="12">
        <f>Diagonal!K9+'Lower triangle'!K9+'Upper triangle'!K9</f>
        <v>7.4074074074074077E-3</v>
      </c>
      <c r="L9" s="13">
        <f>Diagonal!L9+'Lower triangle'!L9+'Upper triangle'!L9</f>
        <v>7.4074074074074077E-3</v>
      </c>
    </row>
    <row r="10" spans="1:14" x14ac:dyDescent="0.3">
      <c r="A10" s="3" t="s">
        <v>0</v>
      </c>
      <c r="B10" s="3">
        <v>0.45</v>
      </c>
      <c r="C10" s="11">
        <f>Diagonal!C10+'Lower triangle'!C10+'Upper triangle'!C10</f>
        <v>7.4074074074074077E-3</v>
      </c>
      <c r="D10" s="12">
        <f>Diagonal!D10+'Lower triangle'!D10+'Upper triangle'!D10</f>
        <v>7.4074074074074077E-3</v>
      </c>
      <c r="E10" s="12">
        <f>Diagonal!E10+'Lower triangle'!E10+'Upper triangle'!E10</f>
        <v>7.4074074074074077E-3</v>
      </c>
      <c r="F10" s="12">
        <f>Diagonal!F10+'Lower triangle'!F10+'Upper triangle'!F10</f>
        <v>7.4074074074074077E-3</v>
      </c>
      <c r="G10" s="12">
        <f>Diagonal!G10+'Lower triangle'!G10+'Upper triangle'!G10</f>
        <v>3.3333333333333333E-2</v>
      </c>
      <c r="H10" s="12">
        <f>Diagonal!H10+'Lower triangle'!H10+'Upper triangle'!H10</f>
        <v>7.4074074074074077E-3</v>
      </c>
      <c r="I10" s="12">
        <f>Diagonal!I10+'Lower triangle'!I10+'Upper triangle'!I10</f>
        <v>7.4074074074074077E-3</v>
      </c>
      <c r="J10" s="12">
        <f>Diagonal!J10+'Lower triangle'!J10+'Upper triangle'!J10</f>
        <v>7.4074074074074077E-3</v>
      </c>
      <c r="K10" s="12">
        <f>Diagonal!K10+'Lower triangle'!K10+'Upper triangle'!K10</f>
        <v>7.4074074074074077E-3</v>
      </c>
      <c r="L10" s="13">
        <f>Diagonal!L10+'Lower triangle'!L10+'Upper triangle'!L10</f>
        <v>7.4074074074074077E-3</v>
      </c>
    </row>
    <row r="11" spans="1:14" x14ac:dyDescent="0.3">
      <c r="A11" s="3" t="s">
        <v>1</v>
      </c>
      <c r="B11" s="3">
        <v>0.55000000000000004</v>
      </c>
      <c r="C11" s="11">
        <f>Diagonal!C11+'Lower triangle'!C11+'Upper triangle'!C11</f>
        <v>7.4074074074074077E-3</v>
      </c>
      <c r="D11" s="12">
        <f>Diagonal!D11+'Lower triangle'!D11+'Upper triangle'!D11</f>
        <v>7.4074074074074077E-3</v>
      </c>
      <c r="E11" s="12">
        <f>Diagonal!E11+'Lower triangle'!E11+'Upper triangle'!E11</f>
        <v>7.4074074074074077E-3</v>
      </c>
      <c r="F11" s="12">
        <f>Diagonal!F11+'Lower triangle'!F11+'Upper triangle'!F11</f>
        <v>7.4074074074074077E-3</v>
      </c>
      <c r="G11" s="12">
        <f>Diagonal!G11+'Lower triangle'!G11+'Upper triangle'!G11</f>
        <v>7.4074074074074077E-3</v>
      </c>
      <c r="H11" s="12">
        <f>Diagonal!H11+'Lower triangle'!H11+'Upper triangle'!H11</f>
        <v>3.3333333333333333E-2</v>
      </c>
      <c r="I11" s="12">
        <f>Diagonal!I11+'Lower triangle'!I11+'Upper triangle'!I11</f>
        <v>7.4074074074074077E-3</v>
      </c>
      <c r="J11" s="12">
        <f>Diagonal!J11+'Lower triangle'!J11+'Upper triangle'!J11</f>
        <v>7.4074074074074077E-3</v>
      </c>
      <c r="K11" s="12">
        <f>Diagonal!K11+'Lower triangle'!K11+'Upper triangle'!K11</f>
        <v>7.4074074074074077E-3</v>
      </c>
      <c r="L11" s="13">
        <f>Diagonal!L11+'Lower triangle'!L11+'Upper triangle'!L11</f>
        <v>7.4074074074074077E-3</v>
      </c>
    </row>
    <row r="12" spans="1:14" x14ac:dyDescent="0.3">
      <c r="A12" s="3" t="s">
        <v>2</v>
      </c>
      <c r="B12" s="3">
        <v>0.65</v>
      </c>
      <c r="C12" s="11">
        <f>Diagonal!C12+'Lower triangle'!C12+'Upper triangle'!C12</f>
        <v>7.4074074074074077E-3</v>
      </c>
      <c r="D12" s="12">
        <f>Diagonal!D12+'Lower triangle'!D12+'Upper triangle'!D12</f>
        <v>7.4074074074074077E-3</v>
      </c>
      <c r="E12" s="12">
        <f>Diagonal!E12+'Lower triangle'!E12+'Upper triangle'!E12</f>
        <v>7.4074074074074077E-3</v>
      </c>
      <c r="F12" s="12">
        <f>Diagonal!F12+'Lower triangle'!F12+'Upper triangle'!F12</f>
        <v>7.4074074074074077E-3</v>
      </c>
      <c r="G12" s="12">
        <f>Diagonal!G12+'Lower triangle'!G12+'Upper triangle'!G12</f>
        <v>7.4074074074074077E-3</v>
      </c>
      <c r="H12" s="12">
        <f>Diagonal!H12+'Lower triangle'!H12+'Upper triangle'!H12</f>
        <v>7.4074074074074077E-3</v>
      </c>
      <c r="I12" s="12">
        <f>Diagonal!I12+'Lower triangle'!I12+'Upper triangle'!I12</f>
        <v>3.3333333333333333E-2</v>
      </c>
      <c r="J12" s="12">
        <f>Diagonal!J12+'Lower triangle'!J12+'Upper triangle'!J12</f>
        <v>7.4074074074074077E-3</v>
      </c>
      <c r="K12" s="12">
        <f>Diagonal!K12+'Lower triangle'!K12+'Upper triangle'!K12</f>
        <v>7.4074074074074077E-3</v>
      </c>
      <c r="L12" s="13">
        <f>Diagonal!L12+'Lower triangle'!L12+'Upper triangle'!L12</f>
        <v>7.4074074074074077E-3</v>
      </c>
    </row>
    <row r="13" spans="1:14" x14ac:dyDescent="0.3">
      <c r="B13" s="3">
        <v>0.75</v>
      </c>
      <c r="C13" s="11">
        <f>Diagonal!C13+'Lower triangle'!C13+'Upper triangle'!C13</f>
        <v>7.4074074074074077E-3</v>
      </c>
      <c r="D13" s="12">
        <f>Diagonal!D13+'Lower triangle'!D13+'Upper triangle'!D13</f>
        <v>7.4074074074074077E-3</v>
      </c>
      <c r="E13" s="12">
        <f>Diagonal!E13+'Lower triangle'!E13+'Upper triangle'!E13</f>
        <v>7.4074074074074077E-3</v>
      </c>
      <c r="F13" s="12">
        <f>Diagonal!F13+'Lower triangle'!F13+'Upper triangle'!F13</f>
        <v>7.4074074074074077E-3</v>
      </c>
      <c r="G13" s="12">
        <f>Diagonal!G13+'Lower triangle'!G13+'Upper triangle'!G13</f>
        <v>7.4074074074074077E-3</v>
      </c>
      <c r="H13" s="12">
        <f>Diagonal!H13+'Lower triangle'!H13+'Upper triangle'!H13</f>
        <v>7.4074074074074077E-3</v>
      </c>
      <c r="I13" s="12">
        <f>Diagonal!I13+'Lower triangle'!I13+'Upper triangle'!I13</f>
        <v>7.4074074074074077E-3</v>
      </c>
      <c r="J13" s="12">
        <f>Diagonal!J13+'Lower triangle'!J13+'Upper triangle'!J13</f>
        <v>3.3333333333333333E-2</v>
      </c>
      <c r="K13" s="12">
        <f>Diagonal!K13+'Lower triangle'!K13+'Upper triangle'!K13</f>
        <v>7.4074074074074077E-3</v>
      </c>
      <c r="L13" s="13">
        <f>Diagonal!L13+'Lower triangle'!L13+'Upper triangle'!L13</f>
        <v>7.4074074074074077E-3</v>
      </c>
    </row>
    <row r="14" spans="1:14" x14ac:dyDescent="0.3">
      <c r="B14" s="3">
        <v>0.85</v>
      </c>
      <c r="C14" s="11">
        <f>Diagonal!C14+'Lower triangle'!C14+'Upper triangle'!C14</f>
        <v>7.4074074074074077E-3</v>
      </c>
      <c r="D14" s="12">
        <f>Diagonal!D14+'Lower triangle'!D14+'Upper triangle'!D14</f>
        <v>7.4074074074074077E-3</v>
      </c>
      <c r="E14" s="12">
        <f>Diagonal!E14+'Lower triangle'!E14+'Upper triangle'!E14</f>
        <v>7.4074074074074077E-3</v>
      </c>
      <c r="F14" s="12">
        <f>Diagonal!F14+'Lower triangle'!F14+'Upper triangle'!F14</f>
        <v>7.4074074074074077E-3</v>
      </c>
      <c r="G14" s="12">
        <f>Diagonal!G14+'Lower triangle'!G14+'Upper triangle'!G14</f>
        <v>7.4074074074074077E-3</v>
      </c>
      <c r="H14" s="12">
        <f>Diagonal!H14+'Lower triangle'!H14+'Upper triangle'!H14</f>
        <v>7.4074074074074077E-3</v>
      </c>
      <c r="I14" s="12">
        <f>Diagonal!I14+'Lower triangle'!I14+'Upper triangle'!I14</f>
        <v>7.4074074074074077E-3</v>
      </c>
      <c r="J14" s="12">
        <f>Diagonal!J14+'Lower triangle'!J14+'Upper triangle'!J14</f>
        <v>7.4074074074074077E-3</v>
      </c>
      <c r="K14" s="12">
        <f>Diagonal!K14+'Lower triangle'!K14+'Upper triangle'!K14</f>
        <v>3.3333333333333333E-2</v>
      </c>
      <c r="L14" s="13">
        <f>Diagonal!L14+'Lower triangle'!L14+'Upper triangle'!L14</f>
        <v>7.4074074074074077E-3</v>
      </c>
    </row>
    <row r="15" spans="1:14" x14ac:dyDescent="0.3">
      <c r="B15" s="3">
        <v>0.95</v>
      </c>
      <c r="C15" s="14">
        <f>Diagonal!C15+'Lower triangle'!C15+'Upper triangle'!C15</f>
        <v>7.4074074074074077E-3</v>
      </c>
      <c r="D15" s="15">
        <f>Diagonal!D15+'Lower triangle'!D15+'Upper triangle'!D15</f>
        <v>7.4074074074074077E-3</v>
      </c>
      <c r="E15" s="15">
        <f>Diagonal!E15+'Lower triangle'!E15+'Upper triangle'!E15</f>
        <v>7.4074074074074077E-3</v>
      </c>
      <c r="F15" s="15">
        <f>Diagonal!F15+'Lower triangle'!F15+'Upper triangle'!F15</f>
        <v>7.4074074074074077E-3</v>
      </c>
      <c r="G15" s="15">
        <f>Diagonal!G15+'Lower triangle'!G15+'Upper triangle'!G15</f>
        <v>7.4074074074074077E-3</v>
      </c>
      <c r="H15" s="15">
        <f>Diagonal!H15+'Lower triangle'!H15+'Upper triangle'!H15</f>
        <v>7.4074074074074077E-3</v>
      </c>
      <c r="I15" s="15">
        <f>Diagonal!I15+'Lower triangle'!I15+'Upper triangle'!I15</f>
        <v>7.4074074074074077E-3</v>
      </c>
      <c r="J15" s="15">
        <f>Diagonal!J15+'Lower triangle'!J15+'Upper triangle'!J15</f>
        <v>7.4074074074074077E-3</v>
      </c>
      <c r="K15" s="15">
        <f>Diagonal!K15+'Lower triangle'!K15+'Upper triangle'!K15</f>
        <v>7.4074074074074077E-3</v>
      </c>
      <c r="L15" s="16">
        <f>Diagonal!L15+'Lower triangle'!L15+'Upper triangle'!L15</f>
        <v>3.3333333333333333E-2</v>
      </c>
    </row>
    <row r="16" spans="1:14" x14ac:dyDescent="0.3">
      <c r="M16" s="5" t="s">
        <v>4</v>
      </c>
      <c r="N16" s="6">
        <f>SUM(C6:L15)</f>
        <v>1.0000000000000009</v>
      </c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ABAA-D604-471C-9B5C-F4DAC6FB8775}">
  <dimension ref="A2:M16"/>
  <sheetViews>
    <sheetView workbookViewId="0">
      <selection activeCell="R23" sqref="R23"/>
    </sheetView>
  </sheetViews>
  <sheetFormatPr defaultRowHeight="14.4" x14ac:dyDescent="0.3"/>
  <cols>
    <col min="1" max="1" width="12" style="1" customWidth="1"/>
    <col min="2" max="2" width="7.109375" style="1" customWidth="1"/>
    <col min="3" max="14" width="8.21875" style="1" customWidth="1"/>
    <col min="15" max="16384" width="8.88671875" style="1"/>
  </cols>
  <sheetData>
    <row r="2" spans="1:13" ht="28.8" x14ac:dyDescent="0.55000000000000004">
      <c r="C2" s="26" t="s">
        <v>9</v>
      </c>
    </row>
    <row r="4" spans="1:13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3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3" x14ac:dyDescent="0.3">
      <c r="B6" s="3">
        <v>0.05</v>
      </c>
      <c r="C6" s="8">
        <f t="shared" ref="C6:L15" si="0">BINOMDIST(28,29, C$5, FALSE)*BINOMDIST(6,10,$B6, FALSE)</f>
        <v>2.7429346864665014E-41</v>
      </c>
      <c r="D6" s="9">
        <f t="shared" si="0"/>
        <v>5.6144332009300765E-28</v>
      </c>
      <c r="E6" s="9">
        <f t="shared" si="0"/>
        <v>8.0670220869538779E-22</v>
      </c>
      <c r="F6" s="9">
        <f t="shared" si="0"/>
        <v>8.6327733384998648E-18</v>
      </c>
      <c r="G6" s="9">
        <f t="shared" si="0"/>
        <v>8.3108379646418993E-15</v>
      </c>
      <c r="H6" s="9">
        <f t="shared" si="0"/>
        <v>1.8736978541666715E-12</v>
      </c>
      <c r="I6" s="9">
        <f t="shared" si="0"/>
        <v>1.5666564467614238E-10</v>
      </c>
      <c r="J6" s="9">
        <f t="shared" si="0"/>
        <v>6.1515863337609887E-9</v>
      </c>
      <c r="K6" s="9">
        <f t="shared" si="0"/>
        <v>1.2278714992739825E-7</v>
      </c>
      <c r="L6" s="10">
        <f t="shared" si="0"/>
        <v>9.216429221502115E-7</v>
      </c>
    </row>
    <row r="7" spans="1:13" x14ac:dyDescent="0.3">
      <c r="B7" s="3">
        <v>0.15</v>
      </c>
      <c r="C7" s="11">
        <f t="shared" si="0"/>
        <v>1.2815167191347606E-38</v>
      </c>
      <c r="D7" s="12">
        <f t="shared" si="0"/>
        <v>2.6230992852133497E-25</v>
      </c>
      <c r="E7" s="12">
        <f t="shared" si="0"/>
        <v>3.7689645798232307E-19</v>
      </c>
      <c r="F7" s="12">
        <f t="shared" si="0"/>
        <v>4.0332872016139749E-15</v>
      </c>
      <c r="G7" s="12">
        <f t="shared" si="0"/>
        <v>3.8828769253082859E-12</v>
      </c>
      <c r="H7" s="12">
        <f t="shared" si="0"/>
        <v>8.7540368298552215E-10</v>
      </c>
      <c r="I7" s="12">
        <f t="shared" si="0"/>
        <v>7.3195196355600165E-8</v>
      </c>
      <c r="J7" s="12">
        <f t="shared" si="0"/>
        <v>2.8740606820905025E-6</v>
      </c>
      <c r="K7" s="12">
        <f t="shared" si="0"/>
        <v>5.7366945812907187E-5</v>
      </c>
      <c r="L7" s="13">
        <f t="shared" si="0"/>
        <v>4.3059749823253288E-4</v>
      </c>
    </row>
    <row r="8" spans="1:13" x14ac:dyDescent="0.3">
      <c r="B8" s="3">
        <v>0.25</v>
      </c>
      <c r="C8" s="11">
        <f t="shared" si="0"/>
        <v>1.6648922240847464E-37</v>
      </c>
      <c r="D8" s="12">
        <f t="shared" si="0"/>
        <v>3.4078194515499901E-24</v>
      </c>
      <c r="E8" s="12">
        <f t="shared" si="0"/>
        <v>4.8964790923954209E-18</v>
      </c>
      <c r="F8" s="12">
        <f t="shared" si="0"/>
        <v>5.2398758433689263E-14</v>
      </c>
      <c r="G8" s="12">
        <f t="shared" si="0"/>
        <v>5.0444691852233719E-11</v>
      </c>
      <c r="H8" s="12">
        <f t="shared" si="0"/>
        <v>1.1372873743869452E-8</v>
      </c>
      <c r="I8" s="12">
        <f t="shared" si="0"/>
        <v>9.5092097850328723E-7</v>
      </c>
      <c r="J8" s="12">
        <f t="shared" si="0"/>
        <v>3.7338578652261836E-5</v>
      </c>
      <c r="K8" s="12">
        <f t="shared" si="0"/>
        <v>7.4528705382701009E-4</v>
      </c>
      <c r="L8" s="13">
        <f t="shared" si="0"/>
        <v>5.5941402543832307E-3</v>
      </c>
    </row>
    <row r="9" spans="1:13" x14ac:dyDescent="0.3">
      <c r="B9" s="3">
        <v>0.35</v>
      </c>
      <c r="C9" s="11">
        <f t="shared" si="0"/>
        <v>7.0723331760417776E-37</v>
      </c>
      <c r="D9" s="12">
        <f t="shared" si="0"/>
        <v>1.4476153000478358E-23</v>
      </c>
      <c r="E9" s="12">
        <f t="shared" si="0"/>
        <v>2.079986381699886E-17</v>
      </c>
      <c r="F9" s="12">
        <f t="shared" si="0"/>
        <v>2.2258586609574804E-13</v>
      </c>
      <c r="G9" s="12">
        <f t="shared" si="0"/>
        <v>2.1428514265413315E-10</v>
      </c>
      <c r="H9" s="12">
        <f t="shared" si="0"/>
        <v>4.8311086520882331E-8</v>
      </c>
      <c r="I9" s="12">
        <f t="shared" si="0"/>
        <v>4.039438641597368E-6</v>
      </c>
      <c r="J9" s="12">
        <f t="shared" si="0"/>
        <v>1.5861138921097811E-4</v>
      </c>
      <c r="K9" s="12">
        <f t="shared" si="0"/>
        <v>3.1659216615975362E-3</v>
      </c>
      <c r="L9" s="13">
        <f t="shared" si="0"/>
        <v>2.376347438000374E-2</v>
      </c>
    </row>
    <row r="10" spans="1:13" x14ac:dyDescent="0.3">
      <c r="A10" s="3" t="s">
        <v>0</v>
      </c>
      <c r="B10" s="3">
        <v>0.45</v>
      </c>
      <c r="C10" s="11">
        <f t="shared" si="0"/>
        <v>1.6376717593966922E-36</v>
      </c>
      <c r="D10" s="12">
        <f t="shared" si="0"/>
        <v>3.35210267439033E-23</v>
      </c>
      <c r="E10" s="12">
        <f t="shared" si="0"/>
        <v>4.8164231979043437E-17</v>
      </c>
      <c r="F10" s="12">
        <f t="shared" si="0"/>
        <v>5.1542055199084264E-13</v>
      </c>
      <c r="G10" s="12">
        <f t="shared" si="0"/>
        <v>4.9619936992189635E-10</v>
      </c>
      <c r="H10" s="12">
        <f t="shared" si="0"/>
        <v>1.1186930831969027E-7</v>
      </c>
      <c r="I10" s="12">
        <f t="shared" si="0"/>
        <v>9.3537371932216622E-6</v>
      </c>
      <c r="J10" s="12">
        <f t="shared" si="0"/>
        <v>3.6728104624572292E-4</v>
      </c>
      <c r="K10" s="12">
        <f t="shared" si="0"/>
        <v>7.331018446959419E-3</v>
      </c>
      <c r="L10" s="13">
        <f t="shared" si="0"/>
        <v>5.5026778191266959E-2</v>
      </c>
    </row>
    <row r="11" spans="1:13" x14ac:dyDescent="0.3">
      <c r="A11" s="3" t="s">
        <v>1</v>
      </c>
      <c r="B11" s="3">
        <v>0.55000000000000004</v>
      </c>
      <c r="C11" s="11">
        <f t="shared" si="0"/>
        <v>2.4463985541604907E-36</v>
      </c>
      <c r="D11" s="12">
        <f t="shared" si="0"/>
        <v>5.0074620197682704E-23</v>
      </c>
      <c r="E11" s="12">
        <f t="shared" si="0"/>
        <v>7.1949037894620424E-17</v>
      </c>
      <c r="F11" s="12">
        <f t="shared" si="0"/>
        <v>7.699492196406414E-13</v>
      </c>
      <c r="G11" s="12">
        <f t="shared" si="0"/>
        <v>7.412360958092525E-10</v>
      </c>
      <c r="H11" s="12">
        <f t="shared" si="0"/>
        <v>1.6711341119361135E-7</v>
      </c>
      <c r="I11" s="12">
        <f t="shared" si="0"/>
        <v>1.3972866671355815E-5</v>
      </c>
      <c r="J11" s="12">
        <f t="shared" si="0"/>
        <v>5.4865440241645019E-4</v>
      </c>
      <c r="K11" s="12">
        <f t="shared" si="0"/>
        <v>1.0951274470149255E-2</v>
      </c>
      <c r="L11" s="13">
        <f t="shared" si="0"/>
        <v>8.2200495816583966E-2</v>
      </c>
    </row>
    <row r="12" spans="1:13" x14ac:dyDescent="0.3">
      <c r="A12" s="3" t="s">
        <v>2</v>
      </c>
      <c r="B12" s="3">
        <v>0.65</v>
      </c>
      <c r="C12" s="11">
        <f t="shared" si="0"/>
        <v>2.4392332790837953E-36</v>
      </c>
      <c r="D12" s="12">
        <f t="shared" si="0"/>
        <v>4.9927956266955945E-23</v>
      </c>
      <c r="E12" s="12">
        <f t="shared" si="0"/>
        <v>7.1738305817812352E-17</v>
      </c>
      <c r="F12" s="12">
        <f t="shared" si="0"/>
        <v>7.6769410959553863E-13</v>
      </c>
      <c r="G12" s="12">
        <f t="shared" si="0"/>
        <v>7.3906508384792821E-10</v>
      </c>
      <c r="H12" s="12">
        <f t="shared" si="0"/>
        <v>1.6662395146998182E-7</v>
      </c>
      <c r="I12" s="12">
        <f t="shared" si="0"/>
        <v>1.3931941437346016E-5</v>
      </c>
      <c r="J12" s="12">
        <f t="shared" si="0"/>
        <v>5.4704744442153641E-4</v>
      </c>
      <c r="K12" s="12">
        <f t="shared" si="0"/>
        <v>1.0919199200203742E-2</v>
      </c>
      <c r="L12" s="13">
        <f t="shared" si="0"/>
        <v>8.1959738167767957E-2</v>
      </c>
    </row>
    <row r="13" spans="1:13" x14ac:dyDescent="0.3">
      <c r="B13" s="3">
        <v>0.75</v>
      </c>
      <c r="C13" s="11">
        <f t="shared" si="0"/>
        <v>1.4984030016762705E-36</v>
      </c>
      <c r="D13" s="12">
        <f t="shared" si="0"/>
        <v>3.0670375063949884E-23</v>
      </c>
      <c r="E13" s="12">
        <f t="shared" si="0"/>
        <v>4.4068311831558751E-17</v>
      </c>
      <c r="F13" s="12">
        <f t="shared" si="0"/>
        <v>4.7158882590320291E-13</v>
      </c>
      <c r="G13" s="12">
        <f t="shared" si="0"/>
        <v>4.5400222667010306E-10</v>
      </c>
      <c r="H13" s="12">
        <f t="shared" si="0"/>
        <v>1.0235586369482499E-7</v>
      </c>
      <c r="I13" s="12">
        <f t="shared" si="0"/>
        <v>8.5582888065295778E-6</v>
      </c>
      <c r="J13" s="12">
        <f t="shared" si="0"/>
        <v>3.3604720787035625E-4</v>
      </c>
      <c r="K13" s="12">
        <f t="shared" si="0"/>
        <v>6.7075834844430851E-3</v>
      </c>
      <c r="L13" s="13">
        <f t="shared" si="0"/>
        <v>5.0347262289449038E-2</v>
      </c>
    </row>
    <row r="14" spans="1:13" x14ac:dyDescent="0.3">
      <c r="B14" s="3">
        <v>0.85</v>
      </c>
      <c r="C14" s="11">
        <f t="shared" si="0"/>
        <v>4.1150925758882864E-37</v>
      </c>
      <c r="D14" s="12">
        <f t="shared" si="0"/>
        <v>8.4230632602962008E-24</v>
      </c>
      <c r="E14" s="12">
        <f t="shared" si="0"/>
        <v>1.2102564039654597E-17</v>
      </c>
      <c r="F14" s="12">
        <f t="shared" si="0"/>
        <v>1.2951333347404873E-13</v>
      </c>
      <c r="G14" s="12">
        <f t="shared" si="0"/>
        <v>1.2468349237934387E-10</v>
      </c>
      <c r="H14" s="12">
        <f t="shared" si="0"/>
        <v>2.8110184931423989E-8</v>
      </c>
      <c r="I14" s="12">
        <f t="shared" si="0"/>
        <v>2.3503790829742718E-6</v>
      </c>
      <c r="J14" s="12">
        <f t="shared" si="0"/>
        <v>9.2289281902683919E-5</v>
      </c>
      <c r="K14" s="12">
        <f t="shared" si="0"/>
        <v>1.8421163711033529E-3</v>
      </c>
      <c r="L14" s="13">
        <f t="shared" si="0"/>
        <v>1.3826964109911334E-2</v>
      </c>
    </row>
    <row r="15" spans="1:13" x14ac:dyDescent="0.3">
      <c r="B15" s="3">
        <v>0.95</v>
      </c>
      <c r="C15" s="14">
        <f t="shared" si="0"/>
        <v>9.9019942181441282E-39</v>
      </c>
      <c r="D15" s="15">
        <f t="shared" si="0"/>
        <v>2.0268103855357696E-25</v>
      </c>
      <c r="E15" s="15">
        <f t="shared" si="0"/>
        <v>2.9121949733903673E-19</v>
      </c>
      <c r="F15" s="15">
        <f t="shared" si="0"/>
        <v>3.1164311751984697E-15</v>
      </c>
      <c r="G15" s="15">
        <f t="shared" si="0"/>
        <v>3.0002125052357431E-12</v>
      </c>
      <c r="H15" s="15">
        <f t="shared" si="0"/>
        <v>6.7640492535417245E-10</v>
      </c>
      <c r="I15" s="15">
        <f t="shared" si="0"/>
        <v>5.6556297728087736E-8</v>
      </c>
      <c r="J15" s="15">
        <f t="shared" si="0"/>
        <v>2.2207226664877301E-6</v>
      </c>
      <c r="K15" s="15">
        <f t="shared" si="0"/>
        <v>4.4326161123791029E-5</v>
      </c>
      <c r="L15" s="16">
        <f t="shared" si="0"/>
        <v>3.327130948962283E-4</v>
      </c>
    </row>
    <row r="16" spans="1:13" x14ac:dyDescent="0.3">
      <c r="M16" s="2"/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888C-9F77-4F7F-B7BC-F528D8516269}">
  <dimension ref="A2:N16"/>
  <sheetViews>
    <sheetView workbookViewId="0">
      <selection activeCell="S21" sqref="S21"/>
    </sheetView>
  </sheetViews>
  <sheetFormatPr defaultRowHeight="14.4" x14ac:dyDescent="0.3"/>
  <cols>
    <col min="1" max="1" width="12" style="1" customWidth="1"/>
    <col min="2" max="2" width="7.109375" style="1" customWidth="1"/>
    <col min="3" max="14" width="8.21875" style="1" customWidth="1"/>
    <col min="15" max="16384" width="8.88671875" style="1"/>
  </cols>
  <sheetData>
    <row r="2" spans="1:14" ht="28.8" x14ac:dyDescent="0.55000000000000004">
      <c r="C2" s="26" t="s">
        <v>8</v>
      </c>
    </row>
    <row r="4" spans="1:14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4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4" x14ac:dyDescent="0.3">
      <c r="B6" s="3">
        <v>0.05</v>
      </c>
      <c r="C6" s="8">
        <f>Prior!C6*Likelihood!C6</f>
        <v>9.1431156215550046E-43</v>
      </c>
      <c r="D6" s="9">
        <f>Prior!D6*Likelihood!D6</f>
        <v>4.1588394080963532E-30</v>
      </c>
      <c r="E6" s="9">
        <f>Prior!E6*Likelihood!E6</f>
        <v>5.9755719162621322E-24</v>
      </c>
      <c r="F6" s="9">
        <f>Prior!F6*Likelihood!F6</f>
        <v>6.3946469174073073E-20</v>
      </c>
      <c r="G6" s="9">
        <f>Prior!G6*Likelihood!G6</f>
        <v>6.1561762701051111E-17</v>
      </c>
      <c r="H6" s="9">
        <f>Prior!H6*Likelihood!H6</f>
        <v>1.3879243364197567E-14</v>
      </c>
      <c r="I6" s="9">
        <f>Prior!I6*Likelihood!I6</f>
        <v>1.160486256860314E-12</v>
      </c>
      <c r="J6" s="9">
        <f>Prior!J6*Likelihood!J6</f>
        <v>4.5567306176007322E-11</v>
      </c>
      <c r="K6" s="9">
        <f>Prior!K6*Likelihood!K6</f>
        <v>9.0953444390665377E-10</v>
      </c>
      <c r="L6" s="10">
        <f>Prior!L6*Likelihood!L6</f>
        <v>6.8269846085200858E-9</v>
      </c>
    </row>
    <row r="7" spans="1:14" x14ac:dyDescent="0.3">
      <c r="B7" s="3">
        <v>0.15</v>
      </c>
      <c r="C7" s="11">
        <f>Prior!C7*Likelihood!C7</f>
        <v>9.4927164380352639E-41</v>
      </c>
      <c r="D7" s="12">
        <f>Prior!D7*Likelihood!D7</f>
        <v>8.7436642840444988E-27</v>
      </c>
      <c r="E7" s="12">
        <f>Prior!E7*Likelihood!E7</f>
        <v>2.7918256146838747E-21</v>
      </c>
      <c r="F7" s="12">
        <f>Prior!F7*Likelihood!F7</f>
        <v>2.9876201493436853E-17</v>
      </c>
      <c r="G7" s="12">
        <f>Prior!G7*Likelihood!G7</f>
        <v>2.8762051298579894E-14</v>
      </c>
      <c r="H7" s="12">
        <f>Prior!H7*Likelihood!H7</f>
        <v>6.4844717258186829E-12</v>
      </c>
      <c r="I7" s="12">
        <f>Prior!I7*Likelihood!I7</f>
        <v>5.4218663967111236E-10</v>
      </c>
      <c r="J7" s="12">
        <f>Prior!J7*Likelihood!J7</f>
        <v>2.1289338385855574E-8</v>
      </c>
      <c r="K7" s="12">
        <f>Prior!K7*Likelihood!K7</f>
        <v>4.2494033935486806E-7</v>
      </c>
      <c r="L7" s="13">
        <f>Prior!L7*Likelihood!L7</f>
        <v>3.1896110980187624E-6</v>
      </c>
    </row>
    <row r="8" spans="1:14" x14ac:dyDescent="0.3">
      <c r="B8" s="3">
        <v>0.25</v>
      </c>
      <c r="C8" s="11">
        <f>Prior!C8*Likelihood!C8</f>
        <v>1.2332534993220344E-39</v>
      </c>
      <c r="D8" s="12">
        <f>Prior!D8*Likelihood!D8</f>
        <v>2.5243107048518445E-26</v>
      </c>
      <c r="E8" s="12">
        <f>Prior!E8*Likelihood!E8</f>
        <v>1.6321596974651403E-19</v>
      </c>
      <c r="F8" s="12">
        <f>Prior!F8*Likelihood!F8</f>
        <v>3.8813895136066123E-16</v>
      </c>
      <c r="G8" s="12">
        <f>Prior!G8*Likelihood!G8</f>
        <v>3.7366438409062016E-13</v>
      </c>
      <c r="H8" s="12">
        <f>Prior!H8*Likelihood!H8</f>
        <v>8.4243509213847799E-11</v>
      </c>
      <c r="I8" s="12">
        <f>Prior!I8*Likelihood!I8</f>
        <v>7.0438591000243504E-9</v>
      </c>
      <c r="J8" s="12">
        <f>Prior!J8*Likelihood!J8</f>
        <v>2.7658206409082843E-7</v>
      </c>
      <c r="K8" s="12">
        <f>Prior!K8*Likelihood!K8</f>
        <v>5.520644843163038E-6</v>
      </c>
      <c r="L8" s="13">
        <f>Prior!L8*Likelihood!L8</f>
        <v>4.1438075958394304E-5</v>
      </c>
    </row>
    <row r="9" spans="1:14" x14ac:dyDescent="0.3">
      <c r="B9" s="3">
        <v>0.35</v>
      </c>
      <c r="C9" s="11">
        <f>Prior!C9*Likelihood!C9</f>
        <v>5.2387653155865024E-39</v>
      </c>
      <c r="D9" s="12">
        <f>Prior!D9*Likelihood!D9</f>
        <v>1.0723076296650636E-25</v>
      </c>
      <c r="E9" s="12">
        <f>Prior!E9*Likelihood!E9</f>
        <v>1.5407306531110268E-19</v>
      </c>
      <c r="F9" s="12">
        <f>Prior!F9*Likelihood!F9</f>
        <v>7.419528869858268E-15</v>
      </c>
      <c r="G9" s="12">
        <f>Prior!G9*Likelihood!G9</f>
        <v>1.587297352993579E-12</v>
      </c>
      <c r="H9" s="12">
        <f>Prior!H9*Likelihood!H9</f>
        <v>3.5785990015468392E-10</v>
      </c>
      <c r="I9" s="12">
        <f>Prior!I9*Likelihood!I9</f>
        <v>2.9921767715536062E-8</v>
      </c>
      <c r="J9" s="12">
        <f>Prior!J9*Likelihood!J9</f>
        <v>1.1748991793405787E-6</v>
      </c>
      <c r="K9" s="12">
        <f>Prior!K9*Likelihood!K9</f>
        <v>2.3451271567389158E-5</v>
      </c>
      <c r="L9" s="13">
        <f>Prior!L9*Likelihood!L9</f>
        <v>1.7602573614817585E-4</v>
      </c>
    </row>
    <row r="10" spans="1:14" x14ac:dyDescent="0.3">
      <c r="A10" s="3" t="s">
        <v>0</v>
      </c>
      <c r="B10" s="3">
        <v>0.45</v>
      </c>
      <c r="C10" s="11">
        <f>Prior!C10*Likelihood!C10</f>
        <v>1.2130901921456979E-38</v>
      </c>
      <c r="D10" s="12">
        <f>Prior!D10*Likelihood!D10</f>
        <v>2.4830390180669111E-25</v>
      </c>
      <c r="E10" s="12">
        <f>Prior!E10*Likelihood!E10</f>
        <v>3.5677208873365512E-19</v>
      </c>
      <c r="F10" s="12">
        <f>Prior!F10*Likelihood!F10</f>
        <v>3.8179300147469824E-15</v>
      </c>
      <c r="G10" s="12">
        <f>Prior!G10*Likelihood!G10</f>
        <v>1.6539978997396545E-11</v>
      </c>
      <c r="H10" s="12">
        <f>Prior!H10*Likelihood!H10</f>
        <v>8.2866154310881683E-10</v>
      </c>
      <c r="I10" s="12">
        <f>Prior!I10*Likelihood!I10</f>
        <v>6.9286942172012319E-8</v>
      </c>
      <c r="J10" s="12">
        <f>Prior!J10*Likelihood!J10</f>
        <v>2.7206003425609107E-6</v>
      </c>
      <c r="K10" s="12">
        <f>Prior!K10*Likelihood!K10</f>
        <v>5.4303840347847554E-5</v>
      </c>
      <c r="L10" s="13">
        <f>Prior!L10*Likelihood!L10</f>
        <v>4.0760576437975525E-4</v>
      </c>
    </row>
    <row r="11" spans="1:14" x14ac:dyDescent="0.3">
      <c r="A11" s="3" t="s">
        <v>1</v>
      </c>
      <c r="B11" s="3">
        <v>0.55000000000000004</v>
      </c>
      <c r="C11" s="11">
        <f>Prior!C11*Likelihood!C11</f>
        <v>1.8121470771559192E-38</v>
      </c>
      <c r="D11" s="12">
        <f>Prior!D11*Likelihood!D11</f>
        <v>3.7092311257542746E-25</v>
      </c>
      <c r="E11" s="12">
        <f>Prior!E11*Likelihood!E11</f>
        <v>5.3295583625644763E-19</v>
      </c>
      <c r="F11" s="12">
        <f>Prior!F11*Likelihood!F11</f>
        <v>5.7033275528936404E-15</v>
      </c>
      <c r="G11" s="12">
        <f>Prior!G11*Likelihood!G11</f>
        <v>5.4906377467352038E-12</v>
      </c>
      <c r="H11" s="12">
        <f>Prior!H11*Likelihood!H11</f>
        <v>5.5704470397870448E-9</v>
      </c>
      <c r="I11" s="12">
        <f>Prior!I11*Likelihood!I11</f>
        <v>1.0350271608411716E-7</v>
      </c>
      <c r="J11" s="12">
        <f>Prior!J11*Likelihood!J11</f>
        <v>4.0641066845662981E-6</v>
      </c>
      <c r="K11" s="12">
        <f>Prior!K11*Likelihood!K11</f>
        <v>8.1120551630735227E-5</v>
      </c>
      <c r="L11" s="13">
        <f>Prior!L11*Likelihood!L11</f>
        <v>6.0889256160432574E-4</v>
      </c>
    </row>
    <row r="12" spans="1:14" x14ac:dyDescent="0.3">
      <c r="A12" s="3" t="s">
        <v>2</v>
      </c>
      <c r="B12" s="3">
        <v>0.65</v>
      </c>
      <c r="C12" s="11">
        <f>Prior!C12*Likelihood!C12</f>
        <v>1.8068394659879967E-38</v>
      </c>
      <c r="D12" s="12">
        <f>Prior!D12*Likelihood!D12</f>
        <v>3.6983671308856257E-25</v>
      </c>
      <c r="E12" s="12">
        <f>Prior!E12*Likelihood!E12</f>
        <v>5.3139485790972111E-19</v>
      </c>
      <c r="F12" s="12">
        <f>Prior!F12*Likelihood!F12</f>
        <v>5.6866230340410271E-15</v>
      </c>
      <c r="G12" s="12">
        <f>Prior!G12*Likelihood!G12</f>
        <v>5.4745561766513206E-12</v>
      </c>
      <c r="H12" s="12">
        <f>Prior!H12*Likelihood!H12</f>
        <v>1.2342514923702358E-9</v>
      </c>
      <c r="I12" s="12">
        <f>Prior!I12*Likelihood!I12</f>
        <v>4.6439804791153388E-7</v>
      </c>
      <c r="J12" s="12">
        <f>Prior!J12*Likelihood!J12</f>
        <v>4.0522032920113812E-6</v>
      </c>
      <c r="K12" s="12">
        <f>Prior!K12*Likelihood!K12</f>
        <v>8.0882957038546234E-5</v>
      </c>
      <c r="L12" s="13">
        <f>Prior!L12*Likelihood!L12</f>
        <v>6.0710917161309601E-4</v>
      </c>
    </row>
    <row r="13" spans="1:14" x14ac:dyDescent="0.3">
      <c r="B13" s="3">
        <v>0.75</v>
      </c>
      <c r="C13" s="11">
        <f>Prior!C13*Likelihood!C13</f>
        <v>1.10992814938983E-38</v>
      </c>
      <c r="D13" s="12">
        <f>Prior!D13*Likelihood!D13</f>
        <v>2.2718796343666581E-25</v>
      </c>
      <c r="E13" s="12">
        <f>Prior!E13*Likelihood!E13</f>
        <v>3.2643193949302781E-19</v>
      </c>
      <c r="F13" s="12">
        <f>Prior!F13*Likelihood!F13</f>
        <v>3.4932505622459478E-15</v>
      </c>
      <c r="G13" s="12">
        <f>Prior!G13*Likelihood!G13</f>
        <v>3.3629794568155784E-12</v>
      </c>
      <c r="H13" s="12">
        <f>Prior!H13*Likelihood!H13</f>
        <v>7.5819158292462956E-10</v>
      </c>
      <c r="I13" s="12">
        <f>Prior!I13*Likelihood!I13</f>
        <v>6.3394731900219095E-8</v>
      </c>
      <c r="J13" s="12">
        <f>Prior!J13*Likelihood!J13</f>
        <v>1.1201573595678542E-5</v>
      </c>
      <c r="K13" s="12">
        <f>Prior!K13*Likelihood!K13</f>
        <v>4.9685803588467296E-5</v>
      </c>
      <c r="L13" s="13">
        <f>Prior!L13*Likelihood!L13</f>
        <v>3.7294268362554844E-4</v>
      </c>
    </row>
    <row r="14" spans="1:14" x14ac:dyDescent="0.3">
      <c r="B14" s="3">
        <v>0.85</v>
      </c>
      <c r="C14" s="11">
        <f>Prior!C14*Likelihood!C14</f>
        <v>3.0482167228802122E-39</v>
      </c>
      <c r="D14" s="12">
        <f>Prior!D14*Likelihood!D14</f>
        <v>6.2393061187379265E-26</v>
      </c>
      <c r="E14" s="12">
        <f>Prior!E14*Likelihood!E14</f>
        <v>8.9648622515959981E-20</v>
      </c>
      <c r="F14" s="12">
        <f>Prior!F14*Likelihood!F14</f>
        <v>9.5935802573369432E-16</v>
      </c>
      <c r="G14" s="12">
        <f>Prior!G14*Likelihood!G14</f>
        <v>9.2358142503217684E-13</v>
      </c>
      <c r="H14" s="12">
        <f>Prior!H14*Likelihood!H14</f>
        <v>2.0822359208462214E-10</v>
      </c>
      <c r="I14" s="12">
        <f>Prior!I14*Likelihood!I14</f>
        <v>1.7410215429439051E-8</v>
      </c>
      <c r="J14" s="12">
        <f>Prior!J14*Likelihood!J14</f>
        <v>6.8362431039025126E-7</v>
      </c>
      <c r="K14" s="12">
        <f>Prior!K14*Likelihood!K14</f>
        <v>6.1403879036778434E-5</v>
      </c>
      <c r="L14" s="13">
        <f>Prior!L14*Likelihood!L14</f>
        <v>1.0242195636971359E-4</v>
      </c>
    </row>
    <row r="15" spans="1:14" x14ac:dyDescent="0.3">
      <c r="B15" s="3">
        <v>0.95</v>
      </c>
      <c r="C15" s="14">
        <f>Prior!C15*Likelihood!C15</f>
        <v>7.3348105319586142E-41</v>
      </c>
      <c r="D15" s="15">
        <f>Prior!D15*Likelihood!D15</f>
        <v>1.5013410263227923E-27</v>
      </c>
      <c r="E15" s="15">
        <f>Prior!E15*Likelihood!E15</f>
        <v>2.1571814617706427E-21</v>
      </c>
      <c r="F15" s="15">
        <f>Prior!F15*Likelihood!F15</f>
        <v>2.3084675371840518E-17</v>
      </c>
      <c r="G15" s="15">
        <f>Prior!G15*Likelihood!G15</f>
        <v>2.2223796335079578E-14</v>
      </c>
      <c r="H15" s="15">
        <f>Prior!H15*Likelihood!H15</f>
        <v>5.0104068544753513E-12</v>
      </c>
      <c r="I15" s="15">
        <f>Prior!I15*Likelihood!I15</f>
        <v>4.1893553872657586E-10</v>
      </c>
      <c r="J15" s="15">
        <f>Prior!J15*Likelihood!J15</f>
        <v>1.644979752953874E-8</v>
      </c>
      <c r="K15" s="15">
        <f>Prior!K15*Likelihood!K15</f>
        <v>3.2834193425030392E-7</v>
      </c>
      <c r="L15" s="16">
        <f>Prior!L15*Likelihood!L15</f>
        <v>1.1090436496540942E-5</v>
      </c>
    </row>
    <row r="16" spans="1:14" x14ac:dyDescent="0.3">
      <c r="M16" s="5" t="s">
        <v>4</v>
      </c>
      <c r="N16" s="6">
        <f>SUM(C6:L15)</f>
        <v>2.7128223460926751E-3</v>
      </c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68DE-348B-435F-A029-4ED75FF2CDA1}">
  <dimension ref="A2:N18"/>
  <sheetViews>
    <sheetView workbookViewId="0">
      <selection activeCell="Q21" sqref="Q21"/>
    </sheetView>
  </sheetViews>
  <sheetFormatPr defaultRowHeight="14.4" x14ac:dyDescent="0.3"/>
  <cols>
    <col min="1" max="1" width="12" style="1" customWidth="1"/>
    <col min="2" max="2" width="7.109375" style="1" customWidth="1"/>
    <col min="3" max="14" width="8.21875" style="1" customWidth="1"/>
    <col min="15" max="16384" width="8.88671875" style="1"/>
  </cols>
  <sheetData>
    <row r="2" spans="1:14" ht="28.8" x14ac:dyDescent="0.55000000000000004">
      <c r="C2" s="26" t="s">
        <v>7</v>
      </c>
    </row>
    <row r="4" spans="1:14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4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4" x14ac:dyDescent="0.3">
      <c r="B6" s="3">
        <v>0.05</v>
      </c>
      <c r="C6" s="8">
        <f>Product!C6/Product!$N$16</f>
        <v>3.3703333484863068E-40</v>
      </c>
      <c r="D6" s="9">
        <f>Product!D6/Product!$N$16</f>
        <v>1.533030503853819E-27</v>
      </c>
      <c r="E6" s="9">
        <f>Product!E6/Product!$N$16</f>
        <v>2.2027140571401043E-21</v>
      </c>
      <c r="F6" s="9">
        <f>Product!F6/Product!$N$16</f>
        <v>2.3571933955121049E-17</v>
      </c>
      <c r="G6" s="9">
        <f>Product!G6/Product!$N$16</f>
        <v>2.2692883958921814E-14</v>
      </c>
      <c r="H6" s="9">
        <f>Product!H6/Product!$N$16</f>
        <v>5.1161637562400951E-12</v>
      </c>
      <c r="I6" s="9">
        <f>Product!I6/Product!$N$16</f>
        <v>4.2777819879424926E-10</v>
      </c>
      <c r="J6" s="9">
        <f>Product!J6/Product!$N$16</f>
        <v>1.6797010774273037E-8</v>
      </c>
      <c r="K6" s="9">
        <f>Product!K6/Product!$N$16</f>
        <v>3.3527239452914118E-7</v>
      </c>
      <c r="L6" s="10">
        <f>Product!L6/Product!$N$16</f>
        <v>2.5165616238575704E-6</v>
      </c>
    </row>
    <row r="7" spans="1:14" x14ac:dyDescent="0.3">
      <c r="B7" s="3">
        <v>0.15</v>
      </c>
      <c r="C7" s="11">
        <f>Product!C7/Product!$N$16</f>
        <v>3.4992031275869531E-38</v>
      </c>
      <c r="D7" s="12">
        <f>Product!D7/Product!$N$16</f>
        <v>3.2230876808568574E-24</v>
      </c>
      <c r="E7" s="12">
        <f>Product!E7/Product!$N$16</f>
        <v>1.0291221681747754E-18</v>
      </c>
      <c r="F7" s="12">
        <f>Product!F7/Product!$N$16</f>
        <v>1.101295908169883E-14</v>
      </c>
      <c r="G7" s="12">
        <f>Product!G7/Product!$N$16</f>
        <v>1.0602261272289494E-11</v>
      </c>
      <c r="H7" s="12">
        <f>Product!H7/Product!$N$16</f>
        <v>2.390304597408813E-9</v>
      </c>
      <c r="I7" s="12">
        <f>Product!I7/Product!$N$16</f>
        <v>1.9986072455206407E-7</v>
      </c>
      <c r="J7" s="12">
        <f>Product!J7/Product!$N$16</f>
        <v>7.8476714173779108E-6</v>
      </c>
      <c r="K7" s="12">
        <f>Product!K7/Product!$N$16</f>
        <v>1.5664141810351753E-4</v>
      </c>
      <c r="L7" s="13">
        <f>Product!L7/Product!$N$16</f>
        <v>1.175753768990002E-3</v>
      </c>
    </row>
    <row r="8" spans="1:14" x14ac:dyDescent="0.3">
      <c r="B8" s="3">
        <v>0.25</v>
      </c>
      <c r="C8" s="11">
        <f>Product!C8/Product!$N$16</f>
        <v>4.5460164433484218E-37</v>
      </c>
      <c r="D8" s="12">
        <f>Product!D8/Product!$N$16</f>
        <v>9.3051087863812855E-24</v>
      </c>
      <c r="E8" s="12">
        <f>Product!E8/Product!$N$16</f>
        <v>6.0164636280586828E-17</v>
      </c>
      <c r="F8" s="12">
        <f>Product!F8/Product!$N$16</f>
        <v>1.4307569823718994E-13</v>
      </c>
      <c r="G8" s="12">
        <f>Product!G8/Product!$N$16</f>
        <v>1.3774008630856917E-10</v>
      </c>
      <c r="H8" s="12">
        <f>Product!H8/Product!$N$16</f>
        <v>3.1053824565838296E-8</v>
      </c>
      <c r="I8" s="12">
        <f>Product!I8/Product!$N$16</f>
        <v>2.5965058530905063E-6</v>
      </c>
      <c r="J8" s="12">
        <f>Product!J8/Product!$N$16</f>
        <v>1.0195362202364425E-4</v>
      </c>
      <c r="K8" s="12">
        <f>Product!K8/Product!$N$16</f>
        <v>2.0350189355799572E-3</v>
      </c>
      <c r="L8" s="13">
        <f>Product!L8/Product!$N$16</f>
        <v>1.5274894803958793E-2</v>
      </c>
    </row>
    <row r="9" spans="1:14" x14ac:dyDescent="0.3">
      <c r="B9" s="3">
        <v>0.35</v>
      </c>
      <c r="C9" s="11">
        <f>Product!C9/Product!$N$16</f>
        <v>1.9311125636855604E-36</v>
      </c>
      <c r="D9" s="12">
        <f>Product!D9/Product!$N$16</f>
        <v>3.9527381186959286E-23</v>
      </c>
      <c r="E9" s="12">
        <f>Product!E9/Product!$N$16</f>
        <v>5.6794380779492166E-17</v>
      </c>
      <c r="F9" s="12">
        <f>Product!F9/Product!$N$16</f>
        <v>2.7349851642680338E-12</v>
      </c>
      <c r="G9" s="12">
        <f>Product!G9/Product!$N$16</f>
        <v>5.8510921486613041E-10</v>
      </c>
      <c r="H9" s="12">
        <f>Product!H9/Product!$N$16</f>
        <v>1.3191424077957619E-7</v>
      </c>
      <c r="I9" s="12">
        <f>Product!I9/Product!$N$16</f>
        <v>1.1029755692860943E-5</v>
      </c>
      <c r="J9" s="12">
        <f>Product!J9/Product!$N$16</f>
        <v>4.3309108723348815E-4</v>
      </c>
      <c r="K9" s="12">
        <f>Product!K9/Product!$N$16</f>
        <v>8.6446027699404755E-3</v>
      </c>
      <c r="L9" s="13">
        <f>Product!L9/Product!$N$16</f>
        <v>6.4886569664876423E-2</v>
      </c>
    </row>
    <row r="10" spans="1:14" x14ac:dyDescent="0.3">
      <c r="A10" s="3" t="s">
        <v>0</v>
      </c>
      <c r="B10" s="3">
        <v>0.45</v>
      </c>
      <c r="C10" s="11">
        <f>Product!C10/Product!$N$16</f>
        <v>4.471690503039879E-36</v>
      </c>
      <c r="D10" s="12">
        <f>Product!D10/Product!$N$16</f>
        <v>9.1529731817613309E-23</v>
      </c>
      <c r="E10" s="12">
        <f>Product!E10/Product!$N$16</f>
        <v>1.3151325196341003E-16</v>
      </c>
      <c r="F10" s="12">
        <f>Product!F10/Product!$N$16</f>
        <v>1.407364555311192E-12</v>
      </c>
      <c r="G10" s="12">
        <f>Product!G10/Product!$N$16</f>
        <v>6.0969635631390914E-9</v>
      </c>
      <c r="H10" s="12">
        <f>Product!H10/Product!$N$16</f>
        <v>3.0546104292540658E-7</v>
      </c>
      <c r="I10" s="12">
        <f>Product!I10/Product!$N$16</f>
        <v>2.5540537983184744E-5</v>
      </c>
      <c r="J10" s="12">
        <f>Product!J10/Product!$N$16</f>
        <v>1.0028671234146381E-3</v>
      </c>
      <c r="K10" s="12">
        <f>Product!K10/Product!$N$16</f>
        <v>2.0017470154675743E-2</v>
      </c>
      <c r="L10" s="13">
        <f>Product!L10/Product!$N$16</f>
        <v>0.15025155073897001</v>
      </c>
    </row>
    <row r="11" spans="1:14" x14ac:dyDescent="0.3">
      <c r="A11" s="3" t="s">
        <v>1</v>
      </c>
      <c r="B11" s="3">
        <v>0.55000000000000004</v>
      </c>
      <c r="C11" s="11">
        <f>Product!C11/Product!$N$16</f>
        <v>6.6799327267632758E-36</v>
      </c>
      <c r="D11" s="12">
        <f>Product!D11/Product!$N$16</f>
        <v>1.367295993818668E-22</v>
      </c>
      <c r="E11" s="12">
        <f>Product!E11/Product!$N$16</f>
        <v>1.9645806774781E-16</v>
      </c>
      <c r="F11" s="12">
        <f>Product!F11/Product!$N$16</f>
        <v>2.1023593974401757E-12</v>
      </c>
      <c r="G11" s="12">
        <f>Product!G11/Product!$N$16</f>
        <v>2.023957726035199E-9</v>
      </c>
      <c r="H11" s="12">
        <f>Product!H11/Product!$N$16</f>
        <v>2.0533770107763437E-6</v>
      </c>
      <c r="I11" s="12">
        <f>Product!I11/Product!$N$16</f>
        <v>3.8153149332905605E-5</v>
      </c>
      <c r="J11" s="12">
        <f>Product!J11/Product!$N$16</f>
        <v>1.4981101473231012E-3</v>
      </c>
      <c r="K11" s="12">
        <f>Product!K11/Product!$N$16</f>
        <v>2.9902640601429196E-2</v>
      </c>
      <c r="L11" s="13">
        <f>Product!L11/Product!$N$16</f>
        <v>0.22444984740018978</v>
      </c>
    </row>
    <row r="12" spans="1:14" x14ac:dyDescent="0.3">
      <c r="A12" s="3" t="s">
        <v>2</v>
      </c>
      <c r="B12" s="3">
        <v>0.65</v>
      </c>
      <c r="C12" s="11">
        <f>Product!C12/Product!$N$16</f>
        <v>6.6603678216910102E-36</v>
      </c>
      <c r="D12" s="12">
        <f>Product!D12/Product!$N$16</f>
        <v>1.363291310325738E-22</v>
      </c>
      <c r="E12" s="12">
        <f>Product!E12/Product!$N$16</f>
        <v>1.9588266023947286E-16</v>
      </c>
      <c r="F12" s="12">
        <f>Product!F12/Product!$N$16</f>
        <v>2.0962017812303738E-12</v>
      </c>
      <c r="G12" s="12">
        <f>Product!G12/Product!$N$16</f>
        <v>2.0180297410688977E-9</v>
      </c>
      <c r="H12" s="12">
        <f>Product!H12/Product!$N$16</f>
        <v>4.5496952432139524E-7</v>
      </c>
      <c r="I12" s="12">
        <f>Product!I12/Product!$N$16</f>
        <v>1.7118631029430084E-4</v>
      </c>
      <c r="J12" s="12">
        <f>Product!J12/Product!$N$16</f>
        <v>1.4937223212746827E-3</v>
      </c>
      <c r="K12" s="12">
        <f>Product!K12/Product!$N$16</f>
        <v>2.981505853305999E-2</v>
      </c>
      <c r="L12" s="13">
        <f>Product!L12/Product!$N$16</f>
        <v>0.22379245455845123</v>
      </c>
    </row>
    <row r="13" spans="1:14" x14ac:dyDescent="0.3">
      <c r="B13" s="3">
        <v>0.75</v>
      </c>
      <c r="C13" s="11">
        <f>Product!C13/Product!$N$16</f>
        <v>4.0914147990135761E-36</v>
      </c>
      <c r="D13" s="12">
        <f>Product!D13/Product!$N$16</f>
        <v>8.3745979077431496E-23</v>
      </c>
      <c r="E13" s="12">
        <f>Product!E13/Product!$N$16</f>
        <v>1.2032927256117356E-16</v>
      </c>
      <c r="F13" s="12">
        <f>Product!F13/Product!$N$16</f>
        <v>1.2876812841347083E-12</v>
      </c>
      <c r="G13" s="12">
        <f>Product!G13/Product!$N$16</f>
        <v>1.2396607767771213E-9</v>
      </c>
      <c r="H13" s="12">
        <f>Product!H13/Product!$N$16</f>
        <v>2.7948442109254445E-7</v>
      </c>
      <c r="I13" s="12">
        <f>Product!I13/Product!$N$16</f>
        <v>2.3368552677814535E-5</v>
      </c>
      <c r="J13" s="12">
        <f>Product!J13/Product!$N$16</f>
        <v>4.1291216919575888E-3</v>
      </c>
      <c r="K13" s="12">
        <f>Product!K13/Product!$N$16</f>
        <v>1.8315170420219597E-2</v>
      </c>
      <c r="L13" s="13">
        <f>Product!L13/Product!$N$16</f>
        <v>0.13747405323562903</v>
      </c>
    </row>
    <row r="14" spans="1:14" x14ac:dyDescent="0.3">
      <c r="B14" s="3">
        <v>0.85</v>
      </c>
      <c r="C14" s="11">
        <f>Product!C14/Product!$N$16</f>
        <v>1.1236330043029215E-36</v>
      </c>
      <c r="D14" s="12">
        <f>Product!D14/Product!$N$16</f>
        <v>2.2999317031299551E-23</v>
      </c>
      <c r="E14" s="12">
        <f>Product!E14/Product!$N$16</f>
        <v>3.3046256289167786E-17</v>
      </c>
      <c r="F14" s="12">
        <f>Product!F14/Product!$N$16</f>
        <v>3.5363835273455127E-13</v>
      </c>
      <c r="G14" s="12">
        <f>Product!G14/Product!$N$16</f>
        <v>3.4045038974351826E-10</v>
      </c>
      <c r="H14" s="12">
        <f>Product!H14/Product!$N$16</f>
        <v>7.67553365167941E-8</v>
      </c>
      <c r="I14" s="12">
        <f>Product!I14/Product!$N$16</f>
        <v>6.4177499328385015E-6</v>
      </c>
      <c r="J14" s="12">
        <f>Product!J14/Product!$N$16</f>
        <v>2.5199744884691293E-4</v>
      </c>
      <c r="K14" s="12">
        <f>Product!K14/Product!$N$16</f>
        <v>2.2634684915958284E-2</v>
      </c>
      <c r="L14" s="13">
        <f>Product!L14/Product!$N$16</f>
        <v>3.7754759915345618E-2</v>
      </c>
    </row>
    <row r="15" spans="1:14" x14ac:dyDescent="0.3">
      <c r="B15" s="3">
        <v>0.95</v>
      </c>
      <c r="C15" s="14">
        <f>Product!C15/Product!$N$16</f>
        <v>2.7037563084523647E-38</v>
      </c>
      <c r="D15" s="15">
        <f>Product!D15/Product!$N$16</f>
        <v>5.5342401189123194E-25</v>
      </c>
      <c r="E15" s="15">
        <f>Product!E15/Product!$N$16</f>
        <v>7.9517977462758243E-19</v>
      </c>
      <c r="F15" s="15">
        <f>Product!F15/Product!$N$16</f>
        <v>8.5094681577987493E-15</v>
      </c>
      <c r="G15" s="15">
        <f>Product!G15/Product!$N$16</f>
        <v>8.1921311091708226E-12</v>
      </c>
      <c r="H15" s="15">
        <f>Product!H15/Product!$N$16</f>
        <v>1.8469351160026851E-9</v>
      </c>
      <c r="I15" s="15">
        <f>Product!I15/Product!$N$16</f>
        <v>1.5442792976472489E-7</v>
      </c>
      <c r="J15" s="15">
        <f>Product!J15/Product!$N$16</f>
        <v>6.0637208895126022E-6</v>
      </c>
      <c r="K15" s="15">
        <f>Product!K15/Product!$N$16</f>
        <v>1.2103333442502067E-4</v>
      </c>
      <c r="L15" s="16">
        <f>Product!L15/Product!$N$16</f>
        <v>4.0881543579566462E-3</v>
      </c>
    </row>
    <row r="16" spans="1:14" x14ac:dyDescent="0.3">
      <c r="M16" s="5" t="s">
        <v>4</v>
      </c>
      <c r="N16" s="6">
        <f>SUM(C6:L15)</f>
        <v>0.99999999999999989</v>
      </c>
    </row>
    <row r="18" spans="14:14" x14ac:dyDescent="0.3">
      <c r="N18" s="2"/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DEA-E669-438C-A93C-B6271ED64CB7}">
  <dimension ref="A2:N18"/>
  <sheetViews>
    <sheetView workbookViewId="0">
      <selection activeCell="R21" sqref="R21"/>
    </sheetView>
  </sheetViews>
  <sheetFormatPr defaultRowHeight="14.4" x14ac:dyDescent="0.3"/>
  <cols>
    <col min="1" max="1" width="12" style="1" customWidth="1"/>
    <col min="2" max="2" width="7.109375" style="1" customWidth="1"/>
    <col min="3" max="12" width="8.21875" style="1" customWidth="1"/>
    <col min="13" max="16384" width="8.88671875" style="1"/>
  </cols>
  <sheetData>
    <row r="2" spans="1:14" ht="28.8" x14ac:dyDescent="0.55000000000000004">
      <c r="C2" s="26"/>
    </row>
    <row r="4" spans="1:14" x14ac:dyDescent="0.3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</row>
    <row r="5" spans="1:14" x14ac:dyDescent="0.3">
      <c r="C5" s="3">
        <v>0.05</v>
      </c>
      <c r="D5" s="3">
        <v>0.15</v>
      </c>
      <c r="E5" s="3">
        <v>0.25</v>
      </c>
      <c r="F5" s="3">
        <v>0.35</v>
      </c>
      <c r="G5" s="3">
        <v>0.45</v>
      </c>
      <c r="H5" s="3">
        <v>0.55000000000000004</v>
      </c>
      <c r="I5" s="3">
        <v>0.65</v>
      </c>
      <c r="J5" s="3">
        <v>0.75</v>
      </c>
      <c r="K5" s="3">
        <v>0.85</v>
      </c>
      <c r="L5" s="3">
        <v>0.95</v>
      </c>
    </row>
    <row r="6" spans="1:14" x14ac:dyDescent="0.3">
      <c r="B6" s="3">
        <v>0.05</v>
      </c>
      <c r="C6" s="8">
        <f>Posterior!C6</f>
        <v>3.3703333484863068E-40</v>
      </c>
      <c r="D6" s="9"/>
      <c r="E6" s="9"/>
      <c r="F6" s="9"/>
      <c r="G6" s="9"/>
      <c r="H6" s="9"/>
      <c r="I6" s="9"/>
      <c r="J6" s="9"/>
      <c r="K6" s="9"/>
      <c r="L6" s="10"/>
    </row>
    <row r="7" spans="1:14" x14ac:dyDescent="0.3">
      <c r="B7" s="3">
        <v>0.15</v>
      </c>
      <c r="C7" s="11"/>
      <c r="D7" s="12">
        <f>Posterior!D7</f>
        <v>3.2230876808568574E-24</v>
      </c>
      <c r="E7" s="12"/>
      <c r="F7" s="12"/>
      <c r="G7" s="12"/>
      <c r="H7" s="12"/>
      <c r="I7" s="12"/>
      <c r="J7" s="12"/>
      <c r="K7" s="12"/>
      <c r="L7" s="13"/>
    </row>
    <row r="8" spans="1:14" x14ac:dyDescent="0.3">
      <c r="B8" s="3">
        <v>0.25</v>
      </c>
      <c r="C8" s="11"/>
      <c r="D8" s="12"/>
      <c r="E8" s="12">
        <f>Posterior!E8</f>
        <v>6.0164636280586828E-17</v>
      </c>
      <c r="F8" s="12"/>
      <c r="G8" s="12"/>
      <c r="H8" s="12"/>
      <c r="I8" s="12"/>
      <c r="J8" s="12"/>
      <c r="K8" s="12"/>
      <c r="L8" s="13"/>
    </row>
    <row r="9" spans="1:14" x14ac:dyDescent="0.3">
      <c r="B9" s="3">
        <v>0.35</v>
      </c>
      <c r="C9" s="11"/>
      <c r="D9" s="12"/>
      <c r="E9" s="12"/>
      <c r="F9" s="12">
        <f>Posterior!F9</f>
        <v>2.7349851642680338E-12</v>
      </c>
      <c r="G9" s="12"/>
      <c r="H9" s="12"/>
      <c r="I9" s="12"/>
      <c r="J9" s="12"/>
      <c r="K9" s="12"/>
      <c r="L9" s="13"/>
    </row>
    <row r="10" spans="1:14" x14ac:dyDescent="0.3">
      <c r="A10" s="3" t="s">
        <v>0</v>
      </c>
      <c r="B10" s="3">
        <v>0.45</v>
      </c>
      <c r="C10" s="11"/>
      <c r="D10" s="12"/>
      <c r="E10" s="12"/>
      <c r="F10" s="12"/>
      <c r="G10" s="12">
        <f>Posterior!G10</f>
        <v>6.0969635631390914E-9</v>
      </c>
      <c r="H10" s="12"/>
      <c r="I10" s="12"/>
      <c r="J10" s="12"/>
      <c r="K10" s="12"/>
      <c r="L10" s="13"/>
    </row>
    <row r="11" spans="1:14" x14ac:dyDescent="0.3">
      <c r="A11" s="3" t="s">
        <v>1</v>
      </c>
      <c r="B11" s="3">
        <v>0.55000000000000004</v>
      </c>
      <c r="C11" s="11"/>
      <c r="D11" s="12"/>
      <c r="E11" s="12"/>
      <c r="F11" s="12"/>
      <c r="G11" s="12"/>
      <c r="H11" s="12">
        <f>Posterior!H11</f>
        <v>2.0533770107763437E-6</v>
      </c>
      <c r="I11" s="12"/>
      <c r="J11" s="12"/>
      <c r="K11" s="12"/>
      <c r="L11" s="13"/>
    </row>
    <row r="12" spans="1:14" x14ac:dyDescent="0.3">
      <c r="A12" s="3" t="s">
        <v>2</v>
      </c>
      <c r="B12" s="3">
        <v>0.65</v>
      </c>
      <c r="C12" s="11"/>
      <c r="D12" s="12"/>
      <c r="E12" s="12"/>
      <c r="F12" s="12"/>
      <c r="G12" s="12"/>
      <c r="H12" s="12"/>
      <c r="I12" s="12">
        <f>Posterior!I12</f>
        <v>1.7118631029430084E-4</v>
      </c>
      <c r="J12" s="12"/>
      <c r="K12" s="12"/>
      <c r="L12" s="13"/>
    </row>
    <row r="13" spans="1:14" x14ac:dyDescent="0.3">
      <c r="B13" s="3">
        <v>0.75</v>
      </c>
      <c r="C13" s="11"/>
      <c r="D13" s="12"/>
      <c r="E13" s="12"/>
      <c r="F13" s="12"/>
      <c r="G13" s="12"/>
      <c r="H13" s="12"/>
      <c r="I13" s="12"/>
      <c r="J13" s="12">
        <f>Posterior!J13</f>
        <v>4.1291216919575888E-3</v>
      </c>
      <c r="K13" s="12"/>
      <c r="L13" s="13"/>
    </row>
    <row r="14" spans="1:14" x14ac:dyDescent="0.3">
      <c r="B14" s="3">
        <v>0.85</v>
      </c>
      <c r="C14" s="11"/>
      <c r="D14" s="12"/>
      <c r="E14" s="12"/>
      <c r="F14" s="12"/>
      <c r="G14" s="12"/>
      <c r="H14" s="12"/>
      <c r="I14" s="12"/>
      <c r="J14" s="12"/>
      <c r="K14" s="12">
        <f>Posterior!K14</f>
        <v>2.2634684915958284E-2</v>
      </c>
      <c r="L14" s="13"/>
    </row>
    <row r="15" spans="1:14" x14ac:dyDescent="0.3">
      <c r="B15" s="3">
        <v>0.95</v>
      </c>
      <c r="C15" s="14"/>
      <c r="D15" s="15"/>
      <c r="E15" s="15"/>
      <c r="F15" s="15"/>
      <c r="G15" s="15"/>
      <c r="H15" s="15"/>
      <c r="I15" s="15"/>
      <c r="J15" s="15"/>
      <c r="K15" s="15"/>
      <c r="L15" s="16">
        <f>Posterior!L15</f>
        <v>4.0881543579566462E-3</v>
      </c>
    </row>
    <row r="16" spans="1:14" x14ac:dyDescent="0.3">
      <c r="M16" s="5" t="s">
        <v>4</v>
      </c>
      <c r="N16" s="6">
        <f>SUM(C6:L15)</f>
        <v>3.1025206752876205E-2</v>
      </c>
    </row>
    <row r="18" spans="14:14" x14ac:dyDescent="0.3">
      <c r="N18" s="2"/>
    </row>
  </sheetData>
  <mergeCells count="1">
    <mergeCell ref="C4:L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Shell</vt:lpstr>
      <vt:lpstr>Diagonal</vt:lpstr>
      <vt:lpstr>Lower triangle</vt:lpstr>
      <vt:lpstr>Upper triangle</vt:lpstr>
      <vt:lpstr>Prior</vt:lpstr>
      <vt:lpstr>Likelihood</vt:lpstr>
      <vt:lpstr>Product</vt:lpstr>
      <vt:lpstr>Posterior</vt:lpstr>
      <vt:lpstr>Posterior equality</vt:lpstr>
      <vt:lpstr>Posterior superiority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Simon</dc:creator>
  <cp:lastModifiedBy>Stephen Simon</cp:lastModifiedBy>
  <dcterms:created xsi:type="dcterms:W3CDTF">2023-06-17T17:26:05Z</dcterms:created>
  <dcterms:modified xsi:type="dcterms:W3CDTF">2023-06-17T21:16:19Z</dcterms:modified>
</cp:coreProperties>
</file>