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drawings/drawing3.xml" ContentType="application/vnd.openxmlformats-officedocument.drawing+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H:\A_STATS\NTD Data\2018\Posted Set Dec 13\"/>
    </mc:Choice>
  </mc:AlternateContent>
  <bookViews>
    <workbookView xWindow="0" yWindow="0" windowWidth="28800" windowHeight="12435" tabRatio="789"/>
  </bookViews>
  <sheets>
    <sheet name="Read Me" sheetId="4" r:id="rId1"/>
    <sheet name="Data Dictionary" sheetId="5" r:id="rId2"/>
    <sheet name="Metrics" sheetId="1" r:id="rId3"/>
    <sheet name="Summary Tables" sheetId="3" r:id="rId4"/>
  </sheets>
  <definedNames>
    <definedName name="_xlnm._FilterDatabase" localSheetId="2" hidden="1">Metrics!$A$1:$AM$3686</definedName>
    <definedName name="LOCAL_MYSQL_DATE_FORMAT" localSheetId="3"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TitleRegion1.f2.r3.4">Table1[[#Headers],[VOMS]]</definedName>
    <definedName name="TitleRegion2.e6.r16.4">Table2[[#Headers],[Column1]]</definedName>
    <definedName name="TitleRegion3.c21.r53.4">Table3[[#Headers],[Description]]</definedName>
    <definedName name="TitleRegion4.e56.r65.4">Table4[[#Headers],[Column1]]</definedName>
    <definedName name="TitleRegion5.d69.r125.4">Table5[[#Headers],[State]]</definedName>
  </definedNames>
  <calcPr calcId="191029"/>
  <extLs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A58" i="3" l="1"/>
  <c r="A59" i="3" s="1"/>
  <c r="A60" i="3" s="1"/>
  <c r="A61" i="3" s="1"/>
  <c r="A62" i="3" s="1"/>
  <c r="A63" i="3" s="1"/>
  <c r="A64" i="3" s="1"/>
  <c r="A65" i="3" s="1"/>
  <c r="A8" i="3"/>
  <c r="A9" i="3" l="1"/>
  <c r="A10" i="3" s="1"/>
  <c r="A11" i="3" s="1"/>
  <c r="A12" i="3" s="1"/>
  <c r="A13" i="3" s="1"/>
  <c r="A14" i="3" s="1"/>
  <c r="A15" i="3" s="1"/>
  <c r="AM3" i="1"/>
  <c r="AM4" i="1"/>
  <c r="AM5" i="1"/>
  <c r="AM6" i="1"/>
  <c r="AM7" i="1"/>
  <c r="AM14" i="1"/>
  <c r="AM9" i="1"/>
  <c r="AM10" i="1"/>
  <c r="AM11" i="1"/>
  <c r="AM8" i="1"/>
  <c r="AM12" i="1"/>
  <c r="AM13" i="1"/>
  <c r="AM20" i="1"/>
  <c r="AM17" i="1"/>
  <c r="AM16" i="1"/>
  <c r="AM19" i="1"/>
  <c r="AM18" i="1"/>
  <c r="AM15" i="1"/>
  <c r="AM24" i="1"/>
  <c r="AM21" i="1"/>
  <c r="AM22" i="1"/>
  <c r="AM23" i="1"/>
  <c r="AM25" i="1"/>
  <c r="AM26" i="1"/>
  <c r="AM28" i="1"/>
  <c r="AM29" i="1"/>
  <c r="AM30" i="1"/>
  <c r="AM32" i="1"/>
  <c r="AM31" i="1"/>
  <c r="AM27" i="1"/>
  <c r="AM33" i="1"/>
  <c r="AM34" i="1"/>
  <c r="AM40" i="1"/>
  <c r="AM37" i="1"/>
  <c r="AM41" i="1"/>
  <c r="AM39" i="1"/>
  <c r="AM42" i="1"/>
  <c r="AM43" i="1"/>
  <c r="AM36" i="1"/>
  <c r="AM38" i="1"/>
  <c r="AM35" i="1"/>
  <c r="AM49" i="1"/>
  <c r="AM44" i="1"/>
  <c r="AM45" i="1"/>
  <c r="AM47" i="1"/>
  <c r="AM48" i="1"/>
  <c r="AM46" i="1"/>
  <c r="AM50" i="1"/>
  <c r="AM52" i="1"/>
  <c r="AM54" i="1"/>
  <c r="AM53" i="1"/>
  <c r="AM56" i="1"/>
  <c r="AM55" i="1"/>
  <c r="AM51" i="1"/>
  <c r="AM57" i="1"/>
  <c r="AM59" i="1"/>
  <c r="AM58" i="1"/>
  <c r="AM60" i="1"/>
  <c r="AM61" i="1"/>
  <c r="AM64" i="1"/>
  <c r="AM67" i="1"/>
  <c r="AM62" i="1"/>
  <c r="AM66" i="1"/>
  <c r="AM65" i="1"/>
  <c r="AM63" i="1"/>
  <c r="AM73" i="1"/>
  <c r="AM68" i="1"/>
  <c r="AM69" i="1"/>
  <c r="AM70" i="1"/>
  <c r="AM72" i="1"/>
  <c r="AM71" i="1"/>
  <c r="AM74" i="1"/>
  <c r="AM75" i="1"/>
  <c r="AM76" i="1"/>
  <c r="AM77" i="1"/>
  <c r="AM78" i="1"/>
  <c r="AM79" i="1"/>
  <c r="AM80" i="1"/>
  <c r="AM81" i="1"/>
  <c r="AM82" i="1"/>
  <c r="AM83" i="1"/>
  <c r="AM85" i="1"/>
  <c r="AM84" i="1"/>
  <c r="AM89" i="1"/>
  <c r="AM90" i="1"/>
  <c r="AM87" i="1"/>
  <c r="AM88" i="1"/>
  <c r="AM86" i="1"/>
  <c r="AM91" i="1"/>
  <c r="AM92" i="1"/>
  <c r="AM93" i="1"/>
  <c r="AM94" i="1"/>
  <c r="AM96" i="1"/>
  <c r="AM100" i="1"/>
  <c r="AM98" i="1"/>
  <c r="AM101" i="1"/>
  <c r="AM95" i="1"/>
  <c r="AM97" i="1"/>
  <c r="AM102" i="1"/>
  <c r="AM99" i="1"/>
  <c r="AM103" i="1"/>
  <c r="AM104" i="1"/>
  <c r="AM105" i="1"/>
  <c r="AM106" i="1"/>
  <c r="AM107" i="1"/>
  <c r="AM108" i="1"/>
  <c r="AM109" i="1"/>
  <c r="AM110" i="1"/>
  <c r="AM111" i="1"/>
  <c r="AM112" i="1"/>
  <c r="AM113" i="1"/>
  <c r="AM114" i="1"/>
  <c r="AM115" i="1"/>
  <c r="AM116" i="1"/>
  <c r="AM121" i="1"/>
  <c r="AM117" i="1"/>
  <c r="AM118" i="1"/>
  <c r="AM119" i="1"/>
  <c r="AM120" i="1"/>
  <c r="AM122" i="1"/>
  <c r="AM123" i="1"/>
  <c r="AM126" i="1"/>
  <c r="AM125" i="1"/>
  <c r="AM124" i="1"/>
  <c r="AM127" i="1"/>
  <c r="AM128" i="1"/>
  <c r="AM129" i="1"/>
  <c r="AM131" i="1"/>
  <c r="AM130" i="1"/>
  <c r="AM132" i="1"/>
  <c r="AM133" i="1"/>
  <c r="AM134" i="1"/>
  <c r="AM135" i="1"/>
  <c r="AM136" i="1"/>
  <c r="AM137" i="1"/>
  <c r="AM138" i="1"/>
  <c r="AM139" i="1"/>
  <c r="AM140" i="1"/>
  <c r="AM141" i="1"/>
  <c r="AM142" i="1"/>
  <c r="AM145" i="1"/>
  <c r="AM147" i="1"/>
  <c r="AM146" i="1"/>
  <c r="AM144" i="1"/>
  <c r="AM143" i="1"/>
  <c r="AM148" i="1"/>
  <c r="AM151" i="1"/>
  <c r="AM150" i="1"/>
  <c r="AM149" i="1"/>
  <c r="AM152" i="1"/>
  <c r="AM153" i="1"/>
  <c r="AM154" i="1"/>
  <c r="AM155" i="1"/>
  <c r="AM156" i="1"/>
  <c r="AM158" i="1"/>
  <c r="AM157" i="1"/>
  <c r="AM159" i="1"/>
  <c r="AM160" i="1"/>
  <c r="AM161" i="1"/>
  <c r="AM162" i="1"/>
  <c r="AM163" i="1"/>
  <c r="AM164" i="1"/>
  <c r="AM165" i="1"/>
  <c r="AM166" i="1"/>
  <c r="AM168" i="1"/>
  <c r="AM169" i="1"/>
  <c r="AM170" i="1"/>
  <c r="AM171" i="1"/>
  <c r="AM167" i="1"/>
  <c r="AM172" i="1"/>
  <c r="AM175" i="1"/>
  <c r="AM176" i="1"/>
  <c r="AM177" i="1"/>
  <c r="AM173" i="1"/>
  <c r="AM174" i="1"/>
  <c r="AM178" i="1"/>
  <c r="AM179" i="1"/>
  <c r="AM180" i="1"/>
  <c r="AM183" i="1"/>
  <c r="AM187" i="1"/>
  <c r="AM181" i="1"/>
  <c r="AM186" i="1"/>
  <c r="AM188" i="1"/>
  <c r="AM184" i="1"/>
  <c r="AM182" i="1"/>
  <c r="AM185" i="1"/>
  <c r="AM189" i="1"/>
  <c r="AM191" i="1"/>
  <c r="AM193" i="1"/>
  <c r="AM190" i="1"/>
  <c r="AM192" i="1"/>
  <c r="AM195" i="1"/>
  <c r="AM194" i="1"/>
  <c r="AM196" i="1"/>
  <c r="AM197" i="1"/>
  <c r="AM198" i="1"/>
  <c r="AM199" i="1"/>
  <c r="AM200" i="1"/>
  <c r="AM201" i="1"/>
  <c r="AM202" i="1"/>
  <c r="AM203" i="1"/>
  <c r="AM204" i="1"/>
  <c r="AM205" i="1"/>
  <c r="AM206" i="1"/>
  <c r="AM207" i="1"/>
  <c r="AM208" i="1"/>
  <c r="AM209" i="1"/>
  <c r="AM210" i="1"/>
  <c r="AM214" i="1"/>
  <c r="AM211" i="1"/>
  <c r="AM212" i="1"/>
  <c r="AM213" i="1"/>
  <c r="AM215" i="1"/>
  <c r="AM216" i="1"/>
  <c r="AM217" i="1"/>
  <c r="AM218" i="1"/>
  <c r="AM225" i="1"/>
  <c r="AM220" i="1"/>
  <c r="AM224" i="1"/>
  <c r="AM222" i="1"/>
  <c r="AM219" i="1"/>
  <c r="AM223" i="1"/>
  <c r="AM221" i="1"/>
  <c r="AM226" i="1"/>
  <c r="AM227" i="1"/>
  <c r="AM228" i="1"/>
  <c r="AM235" i="1"/>
  <c r="AM229" i="1"/>
  <c r="AM236" i="1"/>
  <c r="AM231" i="1"/>
  <c r="AM237" i="1"/>
  <c r="AM233" i="1"/>
  <c r="AM230" i="1"/>
  <c r="AM232" i="1"/>
  <c r="AM234" i="1"/>
  <c r="AM240" i="1"/>
  <c r="AM242" i="1"/>
  <c r="AM239" i="1"/>
  <c r="AM238" i="1"/>
  <c r="AM241" i="1"/>
  <c r="AM244" i="1"/>
  <c r="AM243" i="1"/>
  <c r="AM248" i="1"/>
  <c r="AM246" i="1"/>
  <c r="AM247" i="1"/>
  <c r="AM245" i="1"/>
  <c r="AM251" i="1"/>
  <c r="AM252" i="1"/>
  <c r="AM249" i="1"/>
  <c r="AM250" i="1"/>
  <c r="AM253" i="1"/>
  <c r="AM254" i="1"/>
  <c r="AM255" i="1"/>
  <c r="AM256" i="1"/>
  <c r="AM257" i="1"/>
  <c r="AM258" i="1"/>
  <c r="AM259" i="1"/>
  <c r="AM260" i="1"/>
  <c r="AM261" i="1"/>
  <c r="AM262" i="1"/>
  <c r="AM263" i="1"/>
  <c r="AM264" i="1"/>
  <c r="AM265" i="1"/>
  <c r="AM266" i="1"/>
  <c r="AM267" i="1"/>
  <c r="AM268" i="1"/>
  <c r="AM272" i="1"/>
  <c r="AM269" i="1"/>
  <c r="AM270" i="1"/>
  <c r="AM271" i="1"/>
  <c r="AM273" i="1"/>
  <c r="AM274" i="1"/>
  <c r="AM275" i="1"/>
  <c r="AM276" i="1"/>
  <c r="AM277" i="1"/>
  <c r="AM278" i="1"/>
  <c r="AM279" i="1"/>
  <c r="AM280" i="1"/>
  <c r="AM284" i="1"/>
  <c r="AM281" i="1"/>
  <c r="AM282" i="1"/>
  <c r="AM283" i="1"/>
  <c r="AM285" i="1"/>
  <c r="AM289" i="1"/>
  <c r="AM286" i="1"/>
  <c r="AM287" i="1"/>
  <c r="AM288" i="1"/>
  <c r="AM291" i="1"/>
  <c r="AM290" i="1"/>
  <c r="AM292" i="1"/>
  <c r="AM293" i="1"/>
  <c r="AM296" i="1"/>
  <c r="AM299" i="1"/>
  <c r="AM294" i="1"/>
  <c r="AM295" i="1"/>
  <c r="AM297" i="1"/>
  <c r="AM298" i="1"/>
  <c r="AM300" i="1"/>
  <c r="AM301" i="1"/>
  <c r="AM305" i="1"/>
  <c r="AM302" i="1"/>
  <c r="AM304" i="1"/>
  <c r="AM306" i="1"/>
  <c r="AM303" i="1"/>
  <c r="AM310" i="1"/>
  <c r="AM309" i="1"/>
  <c r="AM307" i="1"/>
  <c r="AM308" i="1"/>
  <c r="AM314" i="1"/>
  <c r="AM312" i="1"/>
  <c r="AM313" i="1"/>
  <c r="AM311" i="1"/>
  <c r="AM315" i="1"/>
  <c r="AM316" i="1"/>
  <c r="AM317" i="1"/>
  <c r="AM318" i="1"/>
  <c r="AM319" i="1"/>
  <c r="AM320" i="1"/>
  <c r="AM321" i="1"/>
  <c r="AM324" i="1"/>
  <c r="AM326" i="1"/>
  <c r="AM327" i="1"/>
  <c r="AM322" i="1"/>
  <c r="AM328" i="1"/>
  <c r="AM323" i="1"/>
  <c r="AM325" i="1"/>
  <c r="AM329" i="1"/>
  <c r="AM330" i="1"/>
  <c r="AM331" i="1"/>
  <c r="AM332" i="1"/>
  <c r="AM333" i="1"/>
  <c r="AM334" i="1"/>
  <c r="AM335" i="1"/>
  <c r="AM336" i="1"/>
  <c r="AM337" i="1"/>
  <c r="AM338" i="1"/>
  <c r="AM339" i="1"/>
  <c r="AM340" i="1"/>
  <c r="AM341" i="1"/>
  <c r="AM342" i="1"/>
  <c r="AM346" i="1"/>
  <c r="AM343" i="1"/>
  <c r="AM344" i="1"/>
  <c r="AM345" i="1"/>
  <c r="AM350" i="1"/>
  <c r="AM351" i="1"/>
  <c r="AM347" i="1"/>
  <c r="AM348" i="1"/>
  <c r="AM349" i="1"/>
  <c r="AM352" i="1"/>
  <c r="AM353" i="1"/>
  <c r="AM354" i="1"/>
  <c r="AM355" i="1"/>
  <c r="AM356" i="1"/>
  <c r="AM357" i="1"/>
  <c r="AM358" i="1"/>
  <c r="AM359" i="1"/>
  <c r="AM360" i="1"/>
  <c r="AM361" i="1"/>
  <c r="AM362" i="1"/>
  <c r="AM363" i="1"/>
  <c r="AM364" i="1"/>
  <c r="AM365" i="1"/>
  <c r="AM367" i="1"/>
  <c r="AM369" i="1"/>
  <c r="AM370" i="1"/>
  <c r="AM368" i="1"/>
  <c r="AM366" i="1"/>
  <c r="AM374" i="1"/>
  <c r="AM372" i="1"/>
  <c r="AM373" i="1"/>
  <c r="AM371" i="1"/>
  <c r="AM379" i="1"/>
  <c r="AM378" i="1"/>
  <c r="AM376" i="1"/>
  <c r="AM375" i="1"/>
  <c r="AM377" i="1"/>
  <c r="AM380" i="1"/>
  <c r="AM381" i="1"/>
  <c r="AM382" i="1"/>
  <c r="AM383" i="1"/>
  <c r="AM388" i="1"/>
  <c r="AM389" i="1"/>
  <c r="AM384" i="1"/>
  <c r="AM386" i="1"/>
  <c r="AM387" i="1"/>
  <c r="AM385" i="1"/>
  <c r="AM390" i="1"/>
  <c r="AM391" i="1"/>
  <c r="AM392" i="1"/>
  <c r="AM393" i="1"/>
  <c r="AM394" i="1"/>
  <c r="AM395" i="1"/>
  <c r="AM396" i="1"/>
  <c r="AM397" i="1"/>
  <c r="AM398" i="1"/>
  <c r="AM400" i="1"/>
  <c r="AM401" i="1"/>
  <c r="AM402" i="1"/>
  <c r="AM403" i="1"/>
  <c r="AM399" i="1"/>
  <c r="AM404" i="1"/>
  <c r="AM405" i="1"/>
  <c r="AM406" i="1"/>
  <c r="AM407" i="1"/>
  <c r="AM408" i="1"/>
  <c r="AM409" i="1"/>
  <c r="AM412" i="1"/>
  <c r="AM413" i="1"/>
  <c r="AM410" i="1"/>
  <c r="AM411" i="1"/>
  <c r="AM414" i="1"/>
  <c r="AM415" i="1"/>
  <c r="AM416" i="1"/>
  <c r="AM417" i="1"/>
  <c r="AM418" i="1"/>
  <c r="AM420" i="1"/>
  <c r="AM419" i="1"/>
  <c r="AM421" i="1"/>
  <c r="AM422" i="1"/>
  <c r="AM423" i="1"/>
  <c r="AM424" i="1"/>
  <c r="AM425" i="1"/>
  <c r="AM426" i="1"/>
  <c r="AM427" i="1"/>
  <c r="AM428" i="1"/>
  <c r="AM429" i="1"/>
  <c r="AM430" i="1"/>
  <c r="AM431" i="1"/>
  <c r="AM432" i="1"/>
  <c r="AM433" i="1"/>
  <c r="AM434" i="1"/>
  <c r="AM435" i="1"/>
  <c r="AM437" i="1"/>
  <c r="AM436" i="1"/>
  <c r="AM438" i="1"/>
  <c r="AM439" i="1"/>
  <c r="AM440" i="1"/>
  <c r="AM445" i="1"/>
  <c r="AM441" i="1"/>
  <c r="AM446" i="1"/>
  <c r="AM447" i="1"/>
  <c r="AM451" i="1"/>
  <c r="AM442" i="1"/>
  <c r="AM450" i="1"/>
  <c r="AM448" i="1"/>
  <c r="AM444" i="1"/>
  <c r="AM443" i="1"/>
  <c r="AM449" i="1"/>
  <c r="AM452" i="1"/>
  <c r="AM453" i="1"/>
  <c r="AM454" i="1"/>
  <c r="AM455" i="1"/>
  <c r="AM456" i="1"/>
  <c r="AM457" i="1"/>
  <c r="AM463" i="1"/>
  <c r="AM462" i="1"/>
  <c r="AM461" i="1"/>
  <c r="AM460" i="1"/>
  <c r="AM459" i="1"/>
  <c r="AM458" i="1"/>
  <c r="AM464" i="1"/>
  <c r="AM465" i="1"/>
  <c r="AM466" i="1"/>
  <c r="AM468" i="1"/>
  <c r="AM467" i="1"/>
  <c r="AM469" i="1"/>
  <c r="AM470" i="1"/>
  <c r="AM471" i="1"/>
  <c r="AM472" i="1"/>
  <c r="AM473" i="1"/>
  <c r="AM474" i="1"/>
  <c r="AM475" i="1"/>
  <c r="AM476" i="1"/>
  <c r="AM477" i="1"/>
  <c r="AM478" i="1"/>
  <c r="AM479" i="1"/>
  <c r="AM480" i="1"/>
  <c r="AM481" i="1"/>
  <c r="AM482" i="1"/>
  <c r="AM484" i="1"/>
  <c r="AM483" i="1"/>
  <c r="AM485" i="1"/>
  <c r="AM486" i="1"/>
  <c r="AM487" i="1"/>
  <c r="AM488" i="1"/>
  <c r="AM490" i="1"/>
  <c r="AM491" i="1"/>
  <c r="AM492" i="1"/>
  <c r="AM493" i="1"/>
  <c r="AM489" i="1"/>
  <c r="AM494" i="1"/>
  <c r="AM495" i="1"/>
  <c r="AM496" i="1"/>
  <c r="AM500" i="1"/>
  <c r="AM497" i="1"/>
  <c r="AM498" i="1"/>
  <c r="AM499" i="1"/>
  <c r="AM501" i="1"/>
  <c r="AM502" i="1"/>
  <c r="AM504" i="1"/>
  <c r="AM503" i="1"/>
  <c r="AM505" i="1"/>
  <c r="AM509" i="1"/>
  <c r="AM506" i="1"/>
  <c r="AM507" i="1"/>
  <c r="AM508" i="1"/>
  <c r="AM513" i="1"/>
  <c r="AM510" i="1"/>
  <c r="AM511" i="1"/>
  <c r="AM512" i="1"/>
  <c r="AM514" i="1"/>
  <c r="AM515" i="1"/>
  <c r="AM516" i="1"/>
  <c r="AM518" i="1"/>
  <c r="AM517" i="1"/>
  <c r="AM519" i="1"/>
  <c r="AM521" i="1"/>
  <c r="AM520" i="1"/>
  <c r="AM522" i="1"/>
  <c r="AM523" i="1"/>
  <c r="AM524" i="1"/>
  <c r="AM525" i="1"/>
  <c r="AM526" i="1"/>
  <c r="AM527" i="1"/>
  <c r="AM528" i="1"/>
  <c r="AM529" i="1"/>
  <c r="AM530" i="1"/>
  <c r="AM536" i="1"/>
  <c r="AM537" i="1"/>
  <c r="AM539" i="1"/>
  <c r="AM531" i="1"/>
  <c r="AM532" i="1"/>
  <c r="AM533" i="1"/>
  <c r="AM534" i="1"/>
  <c r="AM540" i="1"/>
  <c r="AM535" i="1"/>
  <c r="AM538" i="1"/>
  <c r="AM541" i="1"/>
  <c r="AM542" i="1"/>
  <c r="AM543" i="1"/>
  <c r="AM544" i="1"/>
  <c r="AM545" i="1"/>
  <c r="AM546" i="1"/>
  <c r="AM547" i="1"/>
  <c r="AM548" i="1"/>
  <c r="AM549" i="1"/>
  <c r="AM550" i="1"/>
  <c r="AM553" i="1"/>
  <c r="AM554" i="1"/>
  <c r="AM551" i="1"/>
  <c r="AM552" i="1"/>
  <c r="AM555" i="1"/>
  <c r="AM556" i="1"/>
  <c r="AM557" i="1"/>
  <c r="AM558" i="1"/>
  <c r="AM559" i="1"/>
  <c r="AM560" i="1"/>
  <c r="AM562" i="1"/>
  <c r="AM561" i="1"/>
  <c r="AM567" i="1"/>
  <c r="AM564" i="1"/>
  <c r="AM565" i="1"/>
  <c r="AM566" i="1"/>
  <c r="AM563" i="1"/>
  <c r="AM576" i="1"/>
  <c r="AM573" i="1"/>
  <c r="AM575" i="1"/>
  <c r="AM568" i="1"/>
  <c r="AM569" i="1"/>
  <c r="AM572" i="1"/>
  <c r="AM570" i="1"/>
  <c r="AM574" i="1"/>
  <c r="AM571" i="1"/>
  <c r="AM580" i="1"/>
  <c r="AM581" i="1"/>
  <c r="AM582" i="1"/>
  <c r="AM577" i="1"/>
  <c r="AM578" i="1"/>
  <c r="AM579" i="1"/>
  <c r="AM583" i="1"/>
  <c r="AM584" i="1"/>
  <c r="AM585" i="1"/>
  <c r="AM587" i="1"/>
  <c r="AM589" i="1"/>
  <c r="AM586" i="1"/>
  <c r="AM590" i="1"/>
  <c r="AM588" i="1"/>
  <c r="AM591" i="1"/>
  <c r="AM600" i="1"/>
  <c r="AM597" i="1"/>
  <c r="AM594" i="1"/>
  <c r="AM593" i="1"/>
  <c r="AM592" i="1"/>
  <c r="AM599" i="1"/>
  <c r="AM596" i="1"/>
  <c r="AM598" i="1"/>
  <c r="AM595" i="1"/>
  <c r="AM601" i="1"/>
  <c r="AM602" i="1"/>
  <c r="AM603" i="1"/>
  <c r="AM604" i="1"/>
  <c r="AM605" i="1"/>
  <c r="AM606" i="1"/>
  <c r="AM607" i="1"/>
  <c r="AM608" i="1"/>
  <c r="AM609" i="1"/>
  <c r="AM610" i="1"/>
  <c r="AM611" i="1"/>
  <c r="AM615" i="1"/>
  <c r="AM616" i="1"/>
  <c r="AM617" i="1"/>
  <c r="AM618" i="1"/>
  <c r="AM619" i="1"/>
  <c r="AM620" i="1"/>
  <c r="AM612" i="1"/>
  <c r="AM613" i="1"/>
  <c r="AM614" i="1"/>
  <c r="AM621" i="1"/>
  <c r="AM622" i="1"/>
  <c r="AM623" i="1"/>
  <c r="AM624" i="1"/>
  <c r="AM625" i="1"/>
  <c r="AM626" i="1"/>
  <c r="AM627" i="1"/>
  <c r="AM628" i="1"/>
  <c r="AM629" i="1"/>
  <c r="AM630" i="1"/>
  <c r="AM631" i="1"/>
  <c r="AM632" i="1"/>
  <c r="AM633" i="1"/>
  <c r="AM634" i="1"/>
  <c r="AM635" i="1"/>
  <c r="AM636" i="1"/>
  <c r="AM637" i="1"/>
  <c r="AM639" i="1"/>
  <c r="AM640" i="1"/>
  <c r="AM641" i="1"/>
  <c r="AM638" i="1"/>
  <c r="AM642" i="1"/>
  <c r="AM643" i="1"/>
  <c r="AM644" i="1"/>
  <c r="AM645" i="1"/>
  <c r="AM646" i="1"/>
  <c r="AM647" i="1"/>
  <c r="AM648" i="1"/>
  <c r="AM649" i="1"/>
  <c r="AM653" i="1"/>
  <c r="AM654" i="1"/>
  <c r="AM655" i="1"/>
  <c r="AM650" i="1"/>
  <c r="AM651" i="1"/>
  <c r="AM652" i="1"/>
  <c r="AM656" i="1"/>
  <c r="AM657" i="1"/>
  <c r="AM658" i="1"/>
  <c r="AM659" i="1"/>
  <c r="AM660" i="1"/>
  <c r="AM661" i="1"/>
  <c r="AM662" i="1"/>
  <c r="AM663" i="1"/>
  <c r="AM664" i="1"/>
  <c r="AM665" i="1"/>
  <c r="AM666" i="1"/>
  <c r="AM667" i="1"/>
  <c r="AM668" i="1"/>
  <c r="AM669" i="1"/>
  <c r="AM670" i="1"/>
  <c r="AM671" i="1"/>
  <c r="AM674" i="1"/>
  <c r="AM675" i="1"/>
  <c r="AM676" i="1"/>
  <c r="AM672" i="1"/>
  <c r="AM673" i="1"/>
  <c r="AM677" i="1"/>
  <c r="AM678" i="1"/>
  <c r="AM679" i="1"/>
  <c r="AM680" i="1"/>
  <c r="AM681" i="1"/>
  <c r="AM682" i="1"/>
  <c r="AM683" i="1"/>
  <c r="AM684" i="1"/>
  <c r="AM685" i="1"/>
  <c r="AM686" i="1"/>
  <c r="AM687" i="1"/>
  <c r="AM688" i="1"/>
  <c r="AM689" i="1"/>
  <c r="AM690" i="1"/>
  <c r="AM691" i="1"/>
  <c r="AM693" i="1"/>
  <c r="AM692" i="1"/>
  <c r="AM694" i="1"/>
  <c r="AM695" i="1"/>
  <c r="AM696" i="1"/>
  <c r="AM697" i="1"/>
  <c r="AM698" i="1"/>
  <c r="AM699" i="1"/>
  <c r="AM700" i="1"/>
  <c r="AM701" i="1"/>
  <c r="AM702" i="1"/>
  <c r="AM703" i="1"/>
  <c r="AM704" i="1"/>
  <c r="AM706" i="1"/>
  <c r="AM705" i="1"/>
  <c r="AM707" i="1"/>
  <c r="AM708" i="1"/>
  <c r="AM709" i="1"/>
  <c r="AM713" i="1"/>
  <c r="AM715" i="1"/>
  <c r="AM717" i="1"/>
  <c r="AM710" i="1"/>
  <c r="AM720" i="1"/>
  <c r="AM711" i="1"/>
  <c r="AM719" i="1"/>
  <c r="AM712" i="1"/>
  <c r="AM716" i="1"/>
  <c r="AM714" i="1"/>
  <c r="AM718" i="1"/>
  <c r="AM721" i="1"/>
  <c r="AM722" i="1"/>
  <c r="AM723" i="1"/>
  <c r="AM724" i="1"/>
  <c r="AM737" i="1"/>
  <c r="AM738" i="1"/>
  <c r="AM739" i="1"/>
  <c r="AM725" i="1"/>
  <c r="AM726" i="1"/>
  <c r="AM727" i="1"/>
  <c r="AM728" i="1"/>
  <c r="AM729" i="1"/>
  <c r="AM730" i="1"/>
  <c r="AM731" i="1"/>
  <c r="AM732" i="1"/>
  <c r="AM733" i="1"/>
  <c r="AM734" i="1"/>
  <c r="AM735" i="1"/>
  <c r="AM736" i="1"/>
  <c r="AM740" i="1"/>
  <c r="AM741" i="1"/>
  <c r="AM746" i="1"/>
  <c r="AM749" i="1"/>
  <c r="AM747" i="1"/>
  <c r="AM748" i="1"/>
  <c r="AM742" i="1"/>
  <c r="AM744" i="1"/>
  <c r="AM745" i="1"/>
  <c r="AM743" i="1"/>
  <c r="AM750" i="1"/>
  <c r="AM751" i="1"/>
  <c r="AM752" i="1"/>
  <c r="AM753" i="1"/>
  <c r="AM754" i="1"/>
  <c r="AM755" i="1"/>
  <c r="AM756" i="1"/>
  <c r="AM757" i="1"/>
  <c r="AM758" i="1"/>
  <c r="AM759" i="1"/>
  <c r="AM760" i="1"/>
  <c r="AM761" i="1"/>
  <c r="AM762" i="1"/>
  <c r="AM763" i="1"/>
  <c r="AM773" i="1"/>
  <c r="AM769" i="1"/>
  <c r="AM772" i="1"/>
  <c r="AM764" i="1"/>
  <c r="AM765" i="1"/>
  <c r="AM774" i="1"/>
  <c r="AM768" i="1"/>
  <c r="AM766" i="1"/>
  <c r="AM770" i="1"/>
  <c r="AM771" i="1"/>
  <c r="AM767" i="1"/>
  <c r="AM775" i="1"/>
  <c r="AM776" i="1"/>
  <c r="AM777" i="1"/>
  <c r="AM778" i="1"/>
  <c r="AM781" i="1"/>
  <c r="AM782" i="1"/>
  <c r="AM779" i="1"/>
  <c r="AM780" i="1"/>
  <c r="AM792" i="1"/>
  <c r="AM788" i="1"/>
  <c r="AM791" i="1"/>
  <c r="AM783" i="1"/>
  <c r="AM784" i="1"/>
  <c r="AM787" i="1"/>
  <c r="AM785" i="1"/>
  <c r="AM793" i="1"/>
  <c r="AM789" i="1"/>
  <c r="AM786" i="1"/>
  <c r="AM790" i="1"/>
  <c r="AM794" i="1"/>
  <c r="AM795" i="1"/>
  <c r="AM796" i="1"/>
  <c r="AM797" i="1"/>
  <c r="AM798" i="1"/>
  <c r="AM799" i="1"/>
  <c r="AM800" i="1"/>
  <c r="AM801" i="1"/>
  <c r="AM802" i="1"/>
  <c r="AM803" i="1"/>
  <c r="AM804" i="1"/>
  <c r="AM806" i="1"/>
  <c r="AM805" i="1"/>
  <c r="AM811" i="1"/>
  <c r="AM812" i="1"/>
  <c r="AM813" i="1"/>
  <c r="AM807" i="1"/>
  <c r="AM808" i="1"/>
  <c r="AM809" i="1"/>
  <c r="AM810" i="1"/>
  <c r="AM816" i="1"/>
  <c r="AM817" i="1"/>
  <c r="AM818" i="1"/>
  <c r="AM819" i="1"/>
  <c r="AM820" i="1"/>
  <c r="AM821" i="1"/>
  <c r="AM814" i="1"/>
  <c r="AM815" i="1"/>
  <c r="AM827" i="1"/>
  <c r="AM830" i="1"/>
  <c r="AM828" i="1"/>
  <c r="AM833" i="1"/>
  <c r="AM831" i="1"/>
  <c r="AM829" i="1"/>
  <c r="AM822" i="1"/>
  <c r="AM834" i="1"/>
  <c r="AM832" i="1"/>
  <c r="AM823" i="1"/>
  <c r="AM824" i="1"/>
  <c r="AM835" i="1"/>
  <c r="AM825" i="1"/>
  <c r="AM826" i="1"/>
  <c r="AM836" i="1"/>
  <c r="AM837" i="1"/>
  <c r="AM838" i="1"/>
  <c r="AM839" i="1"/>
  <c r="AM840" i="1"/>
  <c r="AM841" i="1"/>
  <c r="AM842" i="1"/>
  <c r="AM843" i="1"/>
  <c r="AM844" i="1"/>
  <c r="AM845" i="1"/>
  <c r="AM846" i="1"/>
  <c r="AM855" i="1"/>
  <c r="AM852" i="1"/>
  <c r="AM854" i="1"/>
  <c r="AM847" i="1"/>
  <c r="AM848" i="1"/>
  <c r="AM851" i="1"/>
  <c r="AM849" i="1"/>
  <c r="AM853" i="1"/>
  <c r="AM850" i="1"/>
  <c r="AM858" i="1"/>
  <c r="AM860" i="1"/>
  <c r="AM859" i="1"/>
  <c r="AM864" i="1"/>
  <c r="AM861" i="1"/>
  <c r="AM856" i="1"/>
  <c r="AM866" i="1"/>
  <c r="AM867" i="1"/>
  <c r="AM865" i="1"/>
  <c r="AM857" i="1"/>
  <c r="AM862" i="1"/>
  <c r="AM863" i="1"/>
  <c r="AM868" i="1"/>
  <c r="AM869" i="1"/>
  <c r="AM870" i="1"/>
  <c r="AM871" i="1"/>
  <c r="AM872" i="1"/>
  <c r="AM873" i="1"/>
  <c r="AM874" i="1"/>
  <c r="AM875" i="1"/>
  <c r="AM876" i="1"/>
  <c r="AM877" i="1"/>
  <c r="AM878" i="1"/>
  <c r="AM879" i="1"/>
  <c r="AM880" i="1"/>
  <c r="AM881" i="1"/>
  <c r="AM882" i="1"/>
  <c r="AM883" i="1"/>
  <c r="AM884" i="1"/>
  <c r="AM885" i="1"/>
  <c r="AM886" i="1"/>
  <c r="AM887" i="1"/>
  <c r="AM888" i="1"/>
  <c r="AM889" i="1"/>
  <c r="AM890" i="1"/>
  <c r="AM891" i="1"/>
  <c r="AM892" i="1"/>
  <c r="AM893" i="1"/>
  <c r="AM894" i="1"/>
  <c r="AM896" i="1"/>
  <c r="AM899" i="1"/>
  <c r="AM898" i="1"/>
  <c r="AM902" i="1"/>
  <c r="AM900" i="1"/>
  <c r="AM901" i="1"/>
  <c r="AM897" i="1"/>
  <c r="AM895" i="1"/>
  <c r="AM903" i="1"/>
  <c r="AM904" i="1"/>
  <c r="AM905" i="1"/>
  <c r="AM906" i="1"/>
  <c r="AM907" i="1"/>
  <c r="AM908" i="1"/>
  <c r="AM909" i="1"/>
  <c r="AM910" i="1"/>
  <c r="AM911" i="1"/>
  <c r="AM918" i="1"/>
  <c r="AM919" i="1"/>
  <c r="AM920" i="1"/>
  <c r="AM922" i="1"/>
  <c r="AM933" i="1"/>
  <c r="AM923" i="1"/>
  <c r="AM924" i="1"/>
  <c r="AM929" i="1"/>
  <c r="AM925" i="1"/>
  <c r="AM930" i="1"/>
  <c r="AM931" i="1"/>
  <c r="AM912" i="1"/>
  <c r="AM932" i="1"/>
  <c r="AM934" i="1"/>
  <c r="AM921" i="1"/>
  <c r="AM913" i="1"/>
  <c r="AM935" i="1"/>
  <c r="AM914" i="1"/>
  <c r="AM915" i="1"/>
  <c r="AM916" i="1"/>
  <c r="AM926" i="1"/>
  <c r="AM927" i="1"/>
  <c r="AM917" i="1"/>
  <c r="AM928" i="1"/>
  <c r="AM940" i="1"/>
  <c r="AM941" i="1"/>
  <c r="AM942" i="1"/>
  <c r="AM936" i="1"/>
  <c r="AM937" i="1"/>
  <c r="AM938" i="1"/>
  <c r="AM939" i="1"/>
  <c r="AM943" i="1"/>
  <c r="AM944" i="1"/>
  <c r="AM950" i="1"/>
  <c r="AM953" i="1"/>
  <c r="AM956" i="1"/>
  <c r="AM951" i="1"/>
  <c r="AM952" i="1"/>
  <c r="AM945" i="1"/>
  <c r="AM954" i="1"/>
  <c r="AM955" i="1"/>
  <c r="AM946" i="1"/>
  <c r="AM957" i="1"/>
  <c r="AM958" i="1"/>
  <c r="AM947" i="1"/>
  <c r="AM948" i="1"/>
  <c r="AM949" i="1"/>
  <c r="AM965" i="1"/>
  <c r="AM966" i="1"/>
  <c r="AM967" i="1"/>
  <c r="AM959" i="1"/>
  <c r="AM960" i="1"/>
  <c r="AM961" i="1"/>
  <c r="AM962" i="1"/>
  <c r="AM963" i="1"/>
  <c r="AM964" i="1"/>
  <c r="AM968" i="1"/>
  <c r="AM969" i="1"/>
  <c r="AM970" i="1"/>
  <c r="AM971" i="1"/>
  <c r="AM972" i="1"/>
  <c r="AM973" i="1"/>
  <c r="AM981" i="1"/>
  <c r="AM974" i="1"/>
  <c r="AM975" i="1"/>
  <c r="AM976" i="1"/>
  <c r="AM977" i="1"/>
  <c r="AM978" i="1"/>
  <c r="AM979" i="1"/>
  <c r="AM980" i="1"/>
  <c r="AM982" i="1"/>
  <c r="AM986" i="1"/>
  <c r="AM987" i="1"/>
  <c r="AM988" i="1"/>
  <c r="AM989" i="1"/>
  <c r="AM990" i="1"/>
  <c r="AM991" i="1"/>
  <c r="AM983" i="1"/>
  <c r="AM984" i="1"/>
  <c r="AM985" i="1"/>
  <c r="AM993" i="1"/>
  <c r="AM994" i="1"/>
  <c r="AM995" i="1"/>
  <c r="AM996" i="1"/>
  <c r="AM997" i="1"/>
  <c r="AM998" i="1"/>
  <c r="AM999" i="1"/>
  <c r="AM1000" i="1"/>
  <c r="AM1001" i="1"/>
  <c r="AM992" i="1"/>
  <c r="AM1002" i="1"/>
  <c r="AM1010" i="1"/>
  <c r="AM1011" i="1"/>
  <c r="AM1013" i="1"/>
  <c r="AM1003" i="1"/>
  <c r="AM1004" i="1"/>
  <c r="AM1005" i="1"/>
  <c r="AM1006" i="1"/>
  <c r="AM1007" i="1"/>
  <c r="AM1008" i="1"/>
  <c r="AM1014" i="1"/>
  <c r="AM1009" i="1"/>
  <c r="AM1012" i="1"/>
  <c r="AM1015" i="1"/>
  <c r="AM1016" i="1"/>
  <c r="AM1017" i="1"/>
  <c r="AM1018" i="1"/>
  <c r="AM1019" i="1"/>
  <c r="AM1020" i="1"/>
  <c r="AM1021" i="1"/>
  <c r="AM1022" i="1"/>
  <c r="AM1023" i="1"/>
  <c r="AM1029" i="1"/>
  <c r="AM1030" i="1"/>
  <c r="AM1031" i="1"/>
  <c r="AM1032" i="1"/>
  <c r="AM1033" i="1"/>
  <c r="AM1034" i="1"/>
  <c r="AM1035" i="1"/>
  <c r="AM1036" i="1"/>
  <c r="AM1037" i="1"/>
  <c r="AM1038" i="1"/>
  <c r="AM1039" i="1"/>
  <c r="AM1040" i="1"/>
  <c r="AM1024" i="1"/>
  <c r="AM1025" i="1"/>
  <c r="AM1026" i="1"/>
  <c r="AM1027" i="1"/>
  <c r="AM1028" i="1"/>
  <c r="AM1041" i="1"/>
  <c r="AM1051" i="1"/>
  <c r="AM1052" i="1"/>
  <c r="AM1053" i="1"/>
  <c r="AM1054" i="1"/>
  <c r="AM1056" i="1"/>
  <c r="AM1057" i="1"/>
  <c r="AM1058" i="1"/>
  <c r="AM1059" i="1"/>
  <c r="AM1061" i="1"/>
  <c r="AM1062" i="1"/>
  <c r="AM1063" i="1"/>
  <c r="AM1064" i="1"/>
  <c r="AM1042" i="1"/>
  <c r="AM1055" i="1"/>
  <c r="AM1043" i="1"/>
  <c r="AM1044" i="1"/>
  <c r="AM1045" i="1"/>
  <c r="AM1046" i="1"/>
  <c r="AM1060" i="1"/>
  <c r="AM1047" i="1"/>
  <c r="AM1048" i="1"/>
  <c r="AM1049" i="1"/>
  <c r="AM1050" i="1"/>
  <c r="AM1065" i="1"/>
  <c r="AM1080" i="1"/>
  <c r="AM1081" i="1"/>
  <c r="AM1082" i="1"/>
  <c r="AM1083" i="1"/>
  <c r="AM1084" i="1"/>
  <c r="AM1102" i="1"/>
  <c r="AM1087" i="1"/>
  <c r="AM1088" i="1"/>
  <c r="AM1089" i="1"/>
  <c r="AM1090" i="1"/>
  <c r="AM1091" i="1"/>
  <c r="AM1092" i="1"/>
  <c r="AM1085" i="1"/>
  <c r="AM1095" i="1"/>
  <c r="AM1096" i="1"/>
  <c r="AM1097" i="1"/>
  <c r="AM1098" i="1"/>
  <c r="AM1099" i="1"/>
  <c r="AM1100" i="1"/>
  <c r="AM1093" i="1"/>
  <c r="AM1066" i="1"/>
  <c r="AM1067" i="1"/>
  <c r="AM1068" i="1"/>
  <c r="AM1069" i="1"/>
  <c r="AM1070" i="1"/>
  <c r="AM1071" i="1"/>
  <c r="AM1086" i="1"/>
  <c r="AM1101" i="1"/>
  <c r="AM1072" i="1"/>
  <c r="AM1073" i="1"/>
  <c r="AM1074" i="1"/>
  <c r="AM1075" i="1"/>
  <c r="AM1076" i="1"/>
  <c r="AM1077" i="1"/>
  <c r="AM1094" i="1"/>
  <c r="AM1078" i="1"/>
  <c r="AM1079" i="1"/>
  <c r="AM1103" i="1"/>
  <c r="AM1109" i="1"/>
  <c r="AM1117" i="1"/>
  <c r="AM1110" i="1"/>
  <c r="AM1122" i="1"/>
  <c r="AM1113" i="1"/>
  <c r="AM1123" i="1"/>
  <c r="AM1114" i="1"/>
  <c r="AM1115" i="1"/>
  <c r="AM1118" i="1"/>
  <c r="AM1119" i="1"/>
  <c r="AM1120" i="1"/>
  <c r="AM1111" i="1"/>
  <c r="AM1121" i="1"/>
  <c r="AM1104" i="1"/>
  <c r="AM1105" i="1"/>
  <c r="AM1112" i="1"/>
  <c r="AM1106" i="1"/>
  <c r="AM1116" i="1"/>
  <c r="AM1107" i="1"/>
  <c r="AM1108" i="1"/>
  <c r="AM1124" i="1"/>
  <c r="AM1130" i="1"/>
  <c r="AM1131" i="1"/>
  <c r="AM1132" i="1"/>
  <c r="AM1134" i="1"/>
  <c r="AM1135" i="1"/>
  <c r="AM1136" i="1"/>
  <c r="AM1139" i="1"/>
  <c r="AM1143" i="1"/>
  <c r="AM1140" i="1"/>
  <c r="AM1141" i="1"/>
  <c r="AM1125" i="1"/>
  <c r="AM1137" i="1"/>
  <c r="AM1133" i="1"/>
  <c r="AM1126" i="1"/>
  <c r="AM1127" i="1"/>
  <c r="AM1128" i="1"/>
  <c r="AM1142" i="1"/>
  <c r="AM1138" i="1"/>
  <c r="AM1129" i="1"/>
  <c r="AM1144" i="1"/>
  <c r="AM1159" i="1"/>
  <c r="AM1153" i="1"/>
  <c r="AM1154" i="1"/>
  <c r="AM1160" i="1"/>
  <c r="AM1145" i="1"/>
  <c r="AM1146" i="1"/>
  <c r="AM1149" i="1"/>
  <c r="AM1161" i="1"/>
  <c r="AM1162" i="1"/>
  <c r="AM1150" i="1"/>
  <c r="AM1151" i="1"/>
  <c r="AM1147" i="1"/>
  <c r="AM1148" i="1"/>
  <c r="AM1152" i="1"/>
  <c r="AM1155" i="1"/>
  <c r="AM1156" i="1"/>
  <c r="AM1157" i="1"/>
  <c r="AM1158" i="1"/>
  <c r="AM1174" i="1"/>
  <c r="AM1175" i="1"/>
  <c r="AM1176" i="1"/>
  <c r="AM1178" i="1"/>
  <c r="AM1179" i="1"/>
  <c r="AM1180" i="1"/>
  <c r="AM1182" i="1"/>
  <c r="AM1183" i="1"/>
  <c r="AM1184" i="1"/>
  <c r="AM1163" i="1"/>
  <c r="AM1164" i="1"/>
  <c r="AM1165" i="1"/>
  <c r="AM1177" i="1"/>
  <c r="AM1166" i="1"/>
  <c r="AM1167" i="1"/>
  <c r="AM1168" i="1"/>
  <c r="AM1181" i="1"/>
  <c r="AM1169" i="1"/>
  <c r="AM1170" i="1"/>
  <c r="AM1171" i="1"/>
  <c r="AM1185" i="1"/>
  <c r="AM1172" i="1"/>
  <c r="AM1173" i="1"/>
  <c r="AM1186" i="1"/>
  <c r="AM1187" i="1"/>
  <c r="AM1195" i="1"/>
  <c r="AM1212" i="1"/>
  <c r="AM1196" i="1"/>
  <c r="AM1197" i="1"/>
  <c r="AM1198" i="1"/>
  <c r="AM1199" i="1"/>
  <c r="AM1200" i="1"/>
  <c r="AM1201" i="1"/>
  <c r="AM1202" i="1"/>
  <c r="AM1204" i="1"/>
  <c r="AM1222" i="1"/>
  <c r="AM1205" i="1"/>
  <c r="AM1206" i="1"/>
  <c r="AM1207" i="1"/>
  <c r="AM1208" i="1"/>
  <c r="AM1209" i="1"/>
  <c r="AM1210" i="1"/>
  <c r="AM1211" i="1"/>
  <c r="AM1213" i="1"/>
  <c r="AM1214" i="1"/>
  <c r="AM1215" i="1"/>
  <c r="AM1216" i="1"/>
  <c r="AM1217" i="1"/>
  <c r="AM1218" i="1"/>
  <c r="AM1219" i="1"/>
  <c r="AM1220" i="1"/>
  <c r="AM1203" i="1"/>
  <c r="AM1221" i="1"/>
  <c r="AM1188" i="1"/>
  <c r="AM1189" i="1"/>
  <c r="AM1190" i="1"/>
  <c r="AM1191" i="1"/>
  <c r="AM1192" i="1"/>
  <c r="AM1193" i="1"/>
  <c r="AM1194" i="1"/>
  <c r="AM1227" i="1"/>
  <c r="AM1234" i="1"/>
  <c r="AM1229" i="1"/>
  <c r="AM1230" i="1"/>
  <c r="AM1232" i="1"/>
  <c r="AM1233" i="1"/>
  <c r="AM1223" i="1"/>
  <c r="AM1228" i="1"/>
  <c r="AM1224" i="1"/>
  <c r="AM1225" i="1"/>
  <c r="AM1231" i="1"/>
  <c r="AM1226" i="1"/>
  <c r="AM1242" i="1"/>
  <c r="AM1243" i="1"/>
  <c r="AM1245" i="1"/>
  <c r="AM1246" i="1"/>
  <c r="AM1248" i="1"/>
  <c r="AM1249" i="1"/>
  <c r="AM1235" i="1"/>
  <c r="AM1236" i="1"/>
  <c r="AM1244" i="1"/>
  <c r="AM1237" i="1"/>
  <c r="AM1238" i="1"/>
  <c r="AM1247" i="1"/>
  <c r="AM1239" i="1"/>
  <c r="AM1240" i="1"/>
  <c r="AM1250" i="1"/>
  <c r="AM1241" i="1"/>
  <c r="AM1258" i="1"/>
  <c r="AM1259" i="1"/>
  <c r="AM1260" i="1"/>
  <c r="AM1261" i="1"/>
  <c r="AM1263" i="1"/>
  <c r="AM1264" i="1"/>
  <c r="AM1265" i="1"/>
  <c r="AM1274" i="1"/>
  <c r="AM1266" i="1"/>
  <c r="AM1269" i="1"/>
  <c r="AM1270" i="1"/>
  <c r="AM1271" i="1"/>
  <c r="AM1267" i="1"/>
  <c r="AM1272" i="1"/>
  <c r="AM1251" i="1"/>
  <c r="AM1252" i="1"/>
  <c r="AM1262" i="1"/>
  <c r="AM1253" i="1"/>
  <c r="AM1273" i="1"/>
  <c r="AM1254" i="1"/>
  <c r="AM1255" i="1"/>
  <c r="AM1256" i="1"/>
  <c r="AM1268" i="1"/>
  <c r="AM1257" i="1"/>
  <c r="AM1275" i="1"/>
  <c r="AM1276" i="1"/>
  <c r="AM1289" i="1"/>
  <c r="AM1290" i="1"/>
  <c r="AM1291" i="1"/>
  <c r="AM1277" i="1"/>
  <c r="AM1278" i="1"/>
  <c r="AM1279" i="1"/>
  <c r="AM1280" i="1"/>
  <c r="AM1281" i="1"/>
  <c r="AM1282" i="1"/>
  <c r="AM1283" i="1"/>
  <c r="AM1284" i="1"/>
  <c r="AM1285" i="1"/>
  <c r="AM1286" i="1"/>
  <c r="AM1287" i="1"/>
  <c r="AM1288" i="1"/>
  <c r="AM1292" i="1"/>
  <c r="AM1296" i="1"/>
  <c r="AM1317" i="1"/>
  <c r="AM1297" i="1"/>
  <c r="AM1298" i="1"/>
  <c r="AM1299" i="1"/>
  <c r="AM1300" i="1"/>
  <c r="AM1302" i="1"/>
  <c r="AM1303" i="1"/>
  <c r="AM1304" i="1"/>
  <c r="AM1305" i="1"/>
  <c r="AM1318" i="1"/>
  <c r="AM1306" i="1"/>
  <c r="AM1307" i="1"/>
  <c r="AM1311" i="1"/>
  <c r="AM1312" i="1"/>
  <c r="AM1319" i="1"/>
  <c r="AM1301" i="1"/>
  <c r="AM1313" i="1"/>
  <c r="AM1314" i="1"/>
  <c r="AM1308" i="1"/>
  <c r="AM1315" i="1"/>
  <c r="AM1316" i="1"/>
  <c r="AM1293" i="1"/>
  <c r="AM1294" i="1"/>
  <c r="AM1309" i="1"/>
  <c r="AM1310" i="1"/>
  <c r="AM1295" i="1"/>
  <c r="AM1336" i="1"/>
  <c r="AM1320" i="1"/>
  <c r="AM1330" i="1"/>
  <c r="AM1321" i="1"/>
  <c r="AM1322" i="1"/>
  <c r="AM1323" i="1"/>
  <c r="AM1325" i="1"/>
  <c r="AM1326" i="1"/>
  <c r="AM1337" i="1"/>
  <c r="AM1327" i="1"/>
  <c r="AM1328" i="1"/>
  <c r="AM1329" i="1"/>
  <c r="AM1331" i="1"/>
  <c r="AM1324" i="1"/>
  <c r="AM1332" i="1"/>
  <c r="AM1333" i="1"/>
  <c r="AM1334" i="1"/>
  <c r="AM1335" i="1"/>
  <c r="AM1366" i="1"/>
  <c r="AM1349" i="1"/>
  <c r="AM1350" i="1"/>
  <c r="AM1351" i="1"/>
  <c r="AM1352" i="1"/>
  <c r="AM1353" i="1"/>
  <c r="AM1354" i="1"/>
  <c r="AM1355" i="1"/>
  <c r="AM1377" i="1"/>
  <c r="AM1357" i="1"/>
  <c r="AM1358" i="1"/>
  <c r="AM1359" i="1"/>
  <c r="AM1360" i="1"/>
  <c r="AM1361" i="1"/>
  <c r="AM1362" i="1"/>
  <c r="AM1363" i="1"/>
  <c r="AM1367" i="1"/>
  <c r="AM1368" i="1"/>
  <c r="AM1369" i="1"/>
  <c r="AM1370" i="1"/>
  <c r="AM1371" i="1"/>
  <c r="AM1372" i="1"/>
  <c r="AM1373" i="1"/>
  <c r="AM1374" i="1"/>
  <c r="AM1338" i="1"/>
  <c r="AM1339" i="1"/>
  <c r="AM1340" i="1"/>
  <c r="AM1356" i="1"/>
  <c r="AM1375" i="1"/>
  <c r="AM1376" i="1"/>
  <c r="AM1341" i="1"/>
  <c r="AM1342" i="1"/>
  <c r="AM1343" i="1"/>
  <c r="AM1344" i="1"/>
  <c r="AM1345" i="1"/>
  <c r="AM1346" i="1"/>
  <c r="AM1347" i="1"/>
  <c r="AM1348" i="1"/>
  <c r="AM1364" i="1"/>
  <c r="AM1365" i="1"/>
  <c r="AM1378" i="1"/>
  <c r="AM1379" i="1"/>
  <c r="AM1384" i="1"/>
  <c r="AM1385" i="1"/>
  <c r="AM1386" i="1"/>
  <c r="AM1387" i="1"/>
  <c r="AM1388" i="1"/>
  <c r="AM1389" i="1"/>
  <c r="AM1390" i="1"/>
  <c r="AM1391" i="1"/>
  <c r="AM1392" i="1"/>
  <c r="AM1393" i="1"/>
  <c r="AM1395" i="1"/>
  <c r="AM1396" i="1"/>
  <c r="AM1397" i="1"/>
  <c r="AM1398" i="1"/>
  <c r="AM1400" i="1"/>
  <c r="AM1399" i="1"/>
  <c r="AM1380" i="1"/>
  <c r="AM1381" i="1"/>
  <c r="AM1382" i="1"/>
  <c r="AM1383" i="1"/>
  <c r="AM1394" i="1"/>
  <c r="AM1401" i="1"/>
  <c r="AM1413" i="1"/>
  <c r="AM1414" i="1"/>
  <c r="AM1415" i="1"/>
  <c r="AM1416" i="1"/>
  <c r="AM1417" i="1"/>
  <c r="AM1418" i="1"/>
  <c r="AM1419" i="1"/>
  <c r="AM1420" i="1"/>
  <c r="AM1421" i="1"/>
  <c r="AM1422" i="1"/>
  <c r="AM1423" i="1"/>
  <c r="AM1424" i="1"/>
  <c r="AM1425" i="1"/>
  <c r="AM1426" i="1"/>
  <c r="AM1427" i="1"/>
  <c r="AM1428" i="1"/>
  <c r="AM1429" i="1"/>
  <c r="AM1430" i="1"/>
  <c r="AM1431" i="1"/>
  <c r="AM1432" i="1"/>
  <c r="AM1433" i="1"/>
  <c r="AM1434" i="1"/>
  <c r="AM1435" i="1"/>
  <c r="AM1436" i="1"/>
  <c r="AM1437" i="1"/>
  <c r="AM1438" i="1"/>
  <c r="AM1439" i="1"/>
  <c r="AM1402" i="1"/>
  <c r="AM1403" i="1"/>
  <c r="AM1404" i="1"/>
  <c r="AM1405" i="1"/>
  <c r="AM1406" i="1"/>
  <c r="AM1407" i="1"/>
  <c r="AM1408" i="1"/>
  <c r="AM1409" i="1"/>
  <c r="AM1410" i="1"/>
  <c r="AM1411" i="1"/>
  <c r="AM1412" i="1"/>
  <c r="AM1440" i="1"/>
  <c r="AM1441" i="1"/>
  <c r="AM1487" i="1"/>
  <c r="AM1488" i="1"/>
  <c r="AM1489" i="1"/>
  <c r="AM1457" i="1"/>
  <c r="AM1458" i="1"/>
  <c r="AM1459" i="1"/>
  <c r="AM1460" i="1"/>
  <c r="AM1461" i="1"/>
  <c r="AM1466" i="1"/>
  <c r="AM1467" i="1"/>
  <c r="AM1468" i="1"/>
  <c r="AM1469" i="1"/>
  <c r="AM1470" i="1"/>
  <c r="AM1471" i="1"/>
  <c r="AM1472" i="1"/>
  <c r="AM1473" i="1"/>
  <c r="AM1478" i="1"/>
  <c r="AM1479" i="1"/>
  <c r="AM1480" i="1"/>
  <c r="AM1481" i="1"/>
  <c r="AM1482" i="1"/>
  <c r="AM1483" i="1"/>
  <c r="AM1484" i="1"/>
  <c r="AM1462" i="1"/>
  <c r="AM1463" i="1"/>
  <c r="AM1464" i="1"/>
  <c r="AM1465" i="1"/>
  <c r="AM1485" i="1"/>
  <c r="AM1442" i="1"/>
  <c r="AM1443" i="1"/>
  <c r="AM1444" i="1"/>
  <c r="AM1445" i="1"/>
  <c r="AM1446" i="1"/>
  <c r="AM1447" i="1"/>
  <c r="AM1448" i="1"/>
  <c r="AM1474" i="1"/>
  <c r="AM1475" i="1"/>
  <c r="AM1476" i="1"/>
  <c r="AM1477" i="1"/>
  <c r="AM1449" i="1"/>
  <c r="AM1450" i="1"/>
  <c r="AM1451" i="1"/>
  <c r="AM1452" i="1"/>
  <c r="AM1453" i="1"/>
  <c r="AM1454" i="1"/>
  <c r="AM1455" i="1"/>
  <c r="AM1456" i="1"/>
  <c r="AM1486" i="1"/>
  <c r="AM1490" i="1"/>
  <c r="AM1491" i="1"/>
  <c r="AM1519" i="1"/>
  <c r="AM1500" i="1"/>
  <c r="AM1501" i="1"/>
  <c r="AM1502" i="1"/>
  <c r="AM1503" i="1"/>
  <c r="AM1504" i="1"/>
  <c r="AM1505" i="1"/>
  <c r="AM1506" i="1"/>
  <c r="AM1507" i="1"/>
  <c r="AM1531" i="1"/>
  <c r="AM1509" i="1"/>
  <c r="AM1510" i="1"/>
  <c r="AM1511" i="1"/>
  <c r="AM1512" i="1"/>
  <c r="AM1513" i="1"/>
  <c r="AM1514" i="1"/>
  <c r="AM1515" i="1"/>
  <c r="AM1516" i="1"/>
  <c r="AM1520" i="1"/>
  <c r="AM1521" i="1"/>
  <c r="AM1522" i="1"/>
  <c r="AM1523" i="1"/>
  <c r="AM1524" i="1"/>
  <c r="AM1525" i="1"/>
  <c r="AM1526" i="1"/>
  <c r="AM1527" i="1"/>
  <c r="AM1508" i="1"/>
  <c r="AM1529" i="1"/>
  <c r="AM1530" i="1"/>
  <c r="AM1528" i="1"/>
  <c r="AM1492" i="1"/>
  <c r="AM1493" i="1"/>
  <c r="AM1494" i="1"/>
  <c r="AM1495" i="1"/>
  <c r="AM1496" i="1"/>
  <c r="AM1497" i="1"/>
  <c r="AM1498" i="1"/>
  <c r="AM1499" i="1"/>
  <c r="AM1517" i="1"/>
  <c r="AM1518" i="1"/>
  <c r="AM1532" i="1"/>
  <c r="AM1533" i="1"/>
  <c r="AM1534" i="1"/>
  <c r="AM1535" i="1"/>
  <c r="AM1536" i="1"/>
  <c r="AM1537" i="1"/>
  <c r="AM1538" i="1"/>
  <c r="AM1539" i="1"/>
  <c r="AM1540" i="1"/>
  <c r="AM1541" i="1"/>
  <c r="AM1542" i="1"/>
  <c r="AM1543" i="1"/>
  <c r="AM1544" i="1"/>
  <c r="AM1545" i="1"/>
  <c r="AM1546" i="1"/>
  <c r="AM1547" i="1"/>
  <c r="AM1548" i="1"/>
  <c r="AM1549" i="1"/>
  <c r="AM1550" i="1"/>
  <c r="AM1551" i="1"/>
  <c r="AM1552" i="1"/>
  <c r="AM1553" i="1"/>
  <c r="AM1554" i="1"/>
  <c r="AM1555" i="1"/>
  <c r="AM1556" i="1"/>
  <c r="AM1557" i="1"/>
  <c r="AM1558" i="1"/>
  <c r="AM1559" i="1"/>
  <c r="AM1560" i="1"/>
  <c r="AM1561" i="1"/>
  <c r="AM1562" i="1"/>
  <c r="AM1563" i="1"/>
  <c r="AM1564" i="1"/>
  <c r="AM1565" i="1"/>
  <c r="AM1566" i="1"/>
  <c r="AM1567" i="1"/>
  <c r="AM1568" i="1"/>
  <c r="AM1569" i="1"/>
  <c r="AM1570" i="1"/>
  <c r="AM1571" i="1"/>
  <c r="AM1572" i="1"/>
  <c r="AM1573" i="1"/>
  <c r="AM1574" i="1"/>
  <c r="AM1575" i="1"/>
  <c r="AM1578" i="1"/>
  <c r="AM1603" i="1"/>
  <c r="AM1579" i="1"/>
  <c r="AM1580" i="1"/>
  <c r="AM1581" i="1"/>
  <c r="AM1582" i="1"/>
  <c r="AM1583" i="1"/>
  <c r="AM1584" i="1"/>
  <c r="AM1585" i="1"/>
  <c r="AM1586" i="1"/>
  <c r="AM1587" i="1"/>
  <c r="AM1588" i="1"/>
  <c r="AM1589" i="1"/>
  <c r="AM1591" i="1"/>
  <c r="AM1617" i="1"/>
  <c r="AM1592" i="1"/>
  <c r="AM1593" i="1"/>
  <c r="AM1594" i="1"/>
  <c r="AM1595" i="1"/>
  <c r="AM1596" i="1"/>
  <c r="AM1597" i="1"/>
  <c r="AM1598" i="1"/>
  <c r="AM1599" i="1"/>
  <c r="AM1600" i="1"/>
  <c r="AM1601" i="1"/>
  <c r="AM1602" i="1"/>
  <c r="AM1604" i="1"/>
  <c r="AM1605" i="1"/>
  <c r="AM1606" i="1"/>
  <c r="AM1590" i="1"/>
  <c r="AM1607" i="1"/>
  <c r="AM1608" i="1"/>
  <c r="AM1609" i="1"/>
  <c r="AM1610" i="1"/>
  <c r="AM1611" i="1"/>
  <c r="AM1612" i="1"/>
  <c r="AM1613" i="1"/>
  <c r="AM1614" i="1"/>
  <c r="AM1615" i="1"/>
  <c r="AM1616" i="1"/>
  <c r="AM1576" i="1"/>
  <c r="AM1577" i="1"/>
  <c r="AM1660" i="1"/>
  <c r="AM1661" i="1"/>
  <c r="AM1662" i="1"/>
  <c r="AM1646" i="1"/>
  <c r="AM1647" i="1"/>
  <c r="AM1648" i="1"/>
  <c r="AM1663" i="1"/>
  <c r="AM1664" i="1"/>
  <c r="AM1665" i="1"/>
  <c r="AM1666" i="1"/>
  <c r="AM1667" i="1"/>
  <c r="AM1668" i="1"/>
  <c r="AM1618" i="1"/>
  <c r="AM1619" i="1"/>
  <c r="AM1620" i="1"/>
  <c r="AM1621" i="1"/>
  <c r="AM1622" i="1"/>
  <c r="AM1623" i="1"/>
  <c r="AM1624" i="1"/>
  <c r="AM1625" i="1"/>
  <c r="AM1629" i="1"/>
  <c r="AM1630" i="1"/>
  <c r="AM1631" i="1"/>
  <c r="AM1669" i="1"/>
  <c r="AM1670" i="1"/>
  <c r="AM1671" i="1"/>
  <c r="AM1632" i="1"/>
  <c r="AM1633" i="1"/>
  <c r="AM1634" i="1"/>
  <c r="AM1635" i="1"/>
  <c r="AM1636" i="1"/>
  <c r="AM1637" i="1"/>
  <c r="AM1638" i="1"/>
  <c r="AM1639" i="1"/>
  <c r="AM1626" i="1"/>
  <c r="AM1627" i="1"/>
  <c r="AM1628" i="1"/>
  <c r="AM1640" i="1"/>
  <c r="AM1641" i="1"/>
  <c r="AM1642" i="1"/>
  <c r="AM1643" i="1"/>
  <c r="AM1644" i="1"/>
  <c r="AM1645" i="1"/>
  <c r="AM1649" i="1"/>
  <c r="AM1650" i="1"/>
  <c r="AM1651" i="1"/>
  <c r="AM1652" i="1"/>
  <c r="AM1653" i="1"/>
  <c r="AM1654" i="1"/>
  <c r="AM1655" i="1"/>
  <c r="AM1656" i="1"/>
  <c r="AM1657" i="1"/>
  <c r="AM1658" i="1"/>
  <c r="AM1659" i="1"/>
  <c r="AM1672" i="1"/>
  <c r="AM1673" i="1"/>
  <c r="AM1674" i="1"/>
  <c r="AM1696" i="1"/>
  <c r="AM1697" i="1"/>
  <c r="AM1698" i="1"/>
  <c r="AM1681" i="1"/>
  <c r="AM1682" i="1"/>
  <c r="AM1683" i="1"/>
  <c r="AM1684" i="1"/>
  <c r="AM1685" i="1"/>
  <c r="AM1686" i="1"/>
  <c r="AM1708" i="1"/>
  <c r="AM1709" i="1"/>
  <c r="AM1710" i="1"/>
  <c r="AM1690" i="1"/>
  <c r="AM1691" i="1"/>
  <c r="AM1692" i="1"/>
  <c r="AM1693" i="1"/>
  <c r="AM1694" i="1"/>
  <c r="AM1695" i="1"/>
  <c r="AM1699" i="1"/>
  <c r="AM1700" i="1"/>
  <c r="AM1701" i="1"/>
  <c r="AM1702" i="1"/>
  <c r="AM1703" i="1"/>
  <c r="AM1704" i="1"/>
  <c r="AM1687" i="1"/>
  <c r="AM1688" i="1"/>
  <c r="AM1689" i="1"/>
  <c r="AM1705" i="1"/>
  <c r="AM1706" i="1"/>
  <c r="AM1707" i="1"/>
  <c r="AM1675" i="1"/>
  <c r="AM1676" i="1"/>
  <c r="AM1677" i="1"/>
  <c r="AM1678" i="1"/>
  <c r="AM1679" i="1"/>
  <c r="AM1680" i="1"/>
  <c r="AM1711" i="1"/>
  <c r="AM1712" i="1"/>
  <c r="AM1756" i="1"/>
  <c r="AM1742" i="1"/>
  <c r="AM1757" i="1"/>
  <c r="AM1758" i="1"/>
  <c r="AM1759" i="1"/>
  <c r="AM1713" i="1"/>
  <c r="AM1714" i="1"/>
  <c r="AM1715" i="1"/>
  <c r="AM1716" i="1"/>
  <c r="AM1717" i="1"/>
  <c r="AM1718" i="1"/>
  <c r="AM1719" i="1"/>
  <c r="AM1720" i="1"/>
  <c r="AM1721" i="1"/>
  <c r="AM1722" i="1"/>
  <c r="AM1723" i="1"/>
  <c r="AM1724" i="1"/>
  <c r="AM1726" i="1"/>
  <c r="AM1760" i="1"/>
  <c r="AM1727" i="1"/>
  <c r="AM1728" i="1"/>
  <c r="AM1729" i="1"/>
  <c r="AM1730" i="1"/>
  <c r="AM1731" i="1"/>
  <c r="AM1732" i="1"/>
  <c r="AM1733" i="1"/>
  <c r="AM1734" i="1"/>
  <c r="AM1735" i="1"/>
  <c r="AM1736" i="1"/>
  <c r="AM1737" i="1"/>
  <c r="AM1738" i="1"/>
  <c r="AM1725" i="1"/>
  <c r="AM1739" i="1"/>
  <c r="AM1740" i="1"/>
  <c r="AM1741" i="1"/>
  <c r="AM1743" i="1"/>
  <c r="AM1744" i="1"/>
  <c r="AM1745" i="1"/>
  <c r="AM1746" i="1"/>
  <c r="AM1747" i="1"/>
  <c r="AM1748" i="1"/>
  <c r="AM1749" i="1"/>
  <c r="AM1750" i="1"/>
  <c r="AM1751" i="1"/>
  <c r="AM1752" i="1"/>
  <c r="AM1753" i="1"/>
  <c r="AM1754" i="1"/>
  <c r="AM1755" i="1"/>
  <c r="AM1769" i="1"/>
  <c r="AM1770" i="1"/>
  <c r="AM1771" i="1"/>
  <c r="AM1772" i="1"/>
  <c r="AM1773" i="1"/>
  <c r="AM1774" i="1"/>
  <c r="AM1775" i="1"/>
  <c r="AM1776" i="1"/>
  <c r="AM1777" i="1"/>
  <c r="AM1778" i="1"/>
  <c r="AM1779" i="1"/>
  <c r="AM1780" i="1"/>
  <c r="AM1781" i="1"/>
  <c r="AM1782" i="1"/>
  <c r="AM1783" i="1"/>
  <c r="AM1784" i="1"/>
  <c r="AM1785" i="1"/>
  <c r="AM1786" i="1"/>
  <c r="AM1787" i="1"/>
  <c r="AM1788" i="1"/>
  <c r="AM1789" i="1"/>
  <c r="AM1790" i="1"/>
  <c r="AM1791" i="1"/>
  <c r="AM1792" i="1"/>
  <c r="AM1793" i="1"/>
  <c r="AM1794" i="1"/>
  <c r="AM1795" i="1"/>
  <c r="AM1796" i="1"/>
  <c r="AM1797" i="1"/>
  <c r="AM1798" i="1"/>
  <c r="AM1799" i="1"/>
  <c r="AM1800" i="1"/>
  <c r="AM1801" i="1"/>
  <c r="AM1761" i="1"/>
  <c r="AM1762" i="1"/>
  <c r="AM1763" i="1"/>
  <c r="AM1764" i="1"/>
  <c r="AM1765" i="1"/>
  <c r="AM1766" i="1"/>
  <c r="AM1767" i="1"/>
  <c r="AM1768" i="1"/>
  <c r="AM1832" i="1"/>
  <c r="AM1833" i="1"/>
  <c r="AM1834" i="1"/>
  <c r="AM1835" i="1"/>
  <c r="AM1836" i="1"/>
  <c r="AM1837" i="1"/>
  <c r="AM1838" i="1"/>
  <c r="AM1839" i="1"/>
  <c r="AM1840" i="1"/>
  <c r="AM1841" i="1"/>
  <c r="AM1842" i="1"/>
  <c r="AM1843" i="1"/>
  <c r="AM1844" i="1"/>
  <c r="AM1845" i="1"/>
  <c r="AM1846" i="1"/>
  <c r="AM1802" i="1"/>
  <c r="AM1803" i="1"/>
  <c r="AM1804" i="1"/>
  <c r="AM1805" i="1"/>
  <c r="AM1806" i="1"/>
  <c r="AM1807" i="1"/>
  <c r="AM1808" i="1"/>
  <c r="AM1809" i="1"/>
  <c r="AM1810" i="1"/>
  <c r="AM1811" i="1"/>
  <c r="AM1812" i="1"/>
  <c r="AM1813" i="1"/>
  <c r="AM1814" i="1"/>
  <c r="AM1815" i="1"/>
  <c r="AM1816" i="1"/>
  <c r="AM1817" i="1"/>
  <c r="AM1818" i="1"/>
  <c r="AM1819" i="1"/>
  <c r="AM1820" i="1"/>
  <c r="AM1821" i="1"/>
  <c r="AM1822" i="1"/>
  <c r="AM1823" i="1"/>
  <c r="AM1824" i="1"/>
  <c r="AM1825" i="1"/>
  <c r="AM1826" i="1"/>
  <c r="AM1827" i="1"/>
  <c r="AM1828" i="1"/>
  <c r="AM1829" i="1"/>
  <c r="AM1830" i="1"/>
  <c r="AM1831" i="1"/>
  <c r="AM1847" i="1"/>
  <c r="AM1848" i="1"/>
  <c r="AM1849" i="1"/>
  <c r="AM1850" i="1"/>
  <c r="AM1900" i="1"/>
  <c r="AM1901" i="1"/>
  <c r="AM1902" i="1"/>
  <c r="AM1903" i="1"/>
  <c r="AM1904" i="1"/>
  <c r="AM1905" i="1"/>
  <c r="AM1906" i="1"/>
  <c r="AM1907" i="1"/>
  <c r="AM1908" i="1"/>
  <c r="AM1909" i="1"/>
  <c r="AM1910" i="1"/>
  <c r="AM1911" i="1"/>
  <c r="AM1912" i="1"/>
  <c r="AM1851" i="1"/>
  <c r="AM1852" i="1"/>
  <c r="AM1853" i="1"/>
  <c r="AM1854" i="1"/>
  <c r="AM1855" i="1"/>
  <c r="AM1856" i="1"/>
  <c r="AM1857" i="1"/>
  <c r="AM1858" i="1"/>
  <c r="AM1859" i="1"/>
  <c r="AM1860" i="1"/>
  <c r="AM1861" i="1"/>
  <c r="AM1862" i="1"/>
  <c r="AM1863" i="1"/>
  <c r="AM1864" i="1"/>
  <c r="AM1865" i="1"/>
  <c r="AM1866" i="1"/>
  <c r="AM1867" i="1"/>
  <c r="AM1868" i="1"/>
  <c r="AM1869" i="1"/>
  <c r="AM1870" i="1"/>
  <c r="AM1871" i="1"/>
  <c r="AM1872" i="1"/>
  <c r="AM1873" i="1"/>
  <c r="AM1874" i="1"/>
  <c r="AM1875" i="1"/>
  <c r="AM1876" i="1"/>
  <c r="AM1877" i="1"/>
  <c r="AM1878" i="1"/>
  <c r="AM1879" i="1"/>
  <c r="AM1880" i="1"/>
  <c r="AM1881" i="1"/>
  <c r="AM1882" i="1"/>
  <c r="AM1883" i="1"/>
  <c r="AM1884" i="1"/>
  <c r="AM1885" i="1"/>
  <c r="AM1886" i="1"/>
  <c r="AM1887" i="1"/>
  <c r="AM1888" i="1"/>
  <c r="AM1889" i="1"/>
  <c r="AM1890" i="1"/>
  <c r="AM1891" i="1"/>
  <c r="AM1892" i="1"/>
  <c r="AM1893" i="1"/>
  <c r="AM1894" i="1"/>
  <c r="AM1895" i="1"/>
  <c r="AM1896" i="1"/>
  <c r="AM1897" i="1"/>
  <c r="AM1898" i="1"/>
  <c r="AM1899" i="1"/>
  <c r="AM1913" i="1"/>
  <c r="AM1953" i="1"/>
  <c r="AM1954" i="1"/>
  <c r="AM1955" i="1"/>
  <c r="AM1956" i="1"/>
  <c r="AM1957" i="1"/>
  <c r="AM1958" i="1"/>
  <c r="AM1959" i="1"/>
  <c r="AM1960" i="1"/>
  <c r="AM1961" i="1"/>
  <c r="AM1962" i="1"/>
  <c r="AM1963" i="1"/>
  <c r="AM1964" i="1"/>
  <c r="AM1965" i="1"/>
  <c r="AM1966" i="1"/>
  <c r="AM1967" i="1"/>
  <c r="AM1968" i="1"/>
  <c r="AM1969" i="1"/>
  <c r="AM1970" i="1"/>
  <c r="AM1971" i="1"/>
  <c r="AM1972" i="1"/>
  <c r="AM1973" i="1"/>
  <c r="AM1974" i="1"/>
  <c r="AM1975" i="1"/>
  <c r="AM1976" i="1"/>
  <c r="AM1977" i="1"/>
  <c r="AM1978" i="1"/>
  <c r="AM1979" i="1"/>
  <c r="AM1980" i="1"/>
  <c r="AM1981" i="1"/>
  <c r="AM1982" i="1"/>
  <c r="AM1983" i="1"/>
  <c r="AM1984" i="1"/>
  <c r="AM1985" i="1"/>
  <c r="AM1914" i="1"/>
  <c r="AM1915" i="1"/>
  <c r="AM1916" i="1"/>
  <c r="AM1917" i="1"/>
  <c r="AM1918" i="1"/>
  <c r="AM1919" i="1"/>
  <c r="AM1920" i="1"/>
  <c r="AM1921" i="1"/>
  <c r="AM1922" i="1"/>
  <c r="AM1923" i="1"/>
  <c r="AM1924" i="1"/>
  <c r="AM1925" i="1"/>
  <c r="AM1926" i="1"/>
  <c r="AM1927" i="1"/>
  <c r="AM1928" i="1"/>
  <c r="AM1929" i="1"/>
  <c r="AM1930" i="1"/>
  <c r="AM1931" i="1"/>
  <c r="AM1932" i="1"/>
  <c r="AM1933" i="1"/>
  <c r="AM1934" i="1"/>
  <c r="AM1935" i="1"/>
  <c r="AM1936" i="1"/>
  <c r="AM1937" i="1"/>
  <c r="AM1938" i="1"/>
  <c r="AM1939" i="1"/>
  <c r="AM1940" i="1"/>
  <c r="AM1941" i="1"/>
  <c r="AM1942" i="1"/>
  <c r="AM1943" i="1"/>
  <c r="AM1944" i="1"/>
  <c r="AM1945" i="1"/>
  <c r="AM1946" i="1"/>
  <c r="AM1947" i="1"/>
  <c r="AM1948" i="1"/>
  <c r="AM1949" i="1"/>
  <c r="AM1950" i="1"/>
  <c r="AM1951" i="1"/>
  <c r="AM1952" i="1"/>
  <c r="AM1986" i="1"/>
  <c r="AM1987" i="1"/>
  <c r="AM1988" i="1"/>
  <c r="AM1989" i="1"/>
  <c r="AM2010" i="1"/>
  <c r="AM2011" i="1"/>
  <c r="AM2012" i="1"/>
  <c r="AM2013" i="1"/>
  <c r="AM2014" i="1"/>
  <c r="AM2015" i="1"/>
  <c r="AM2016" i="1"/>
  <c r="AM2017" i="1"/>
  <c r="AM2018" i="1"/>
  <c r="AM2019" i="1"/>
  <c r="AM2020" i="1"/>
  <c r="AM2021" i="1"/>
  <c r="AM2022" i="1"/>
  <c r="AM2023" i="1"/>
  <c r="AM2024" i="1"/>
  <c r="AM2025" i="1"/>
  <c r="AM2026" i="1"/>
  <c r="AM2027" i="1"/>
  <c r="AM2028" i="1"/>
  <c r="AM2029" i="1"/>
  <c r="AM2030" i="1"/>
  <c r="AM2031" i="1"/>
  <c r="AM2032" i="1"/>
  <c r="AM2033" i="1"/>
  <c r="AM2034" i="1"/>
  <c r="AM2035" i="1"/>
  <c r="AM2036" i="1"/>
  <c r="AM2037" i="1"/>
  <c r="AM2038" i="1"/>
  <c r="AM2039" i="1"/>
  <c r="AM2040" i="1"/>
  <c r="AM2041" i="1"/>
  <c r="AM2042" i="1"/>
  <c r="AM2043" i="1"/>
  <c r="AM2044" i="1"/>
  <c r="AM2045" i="1"/>
  <c r="AM2046" i="1"/>
  <c r="AM2047" i="1"/>
  <c r="AM2048" i="1"/>
  <c r="AM2049" i="1"/>
  <c r="AM2050" i="1"/>
  <c r="AM2051" i="1"/>
  <c r="AM2052" i="1"/>
  <c r="AM2053" i="1"/>
  <c r="AM2054" i="1"/>
  <c r="AM2055" i="1"/>
  <c r="AM2056" i="1"/>
  <c r="AM1990" i="1"/>
  <c r="AM1991" i="1"/>
  <c r="AM1992" i="1"/>
  <c r="AM1993" i="1"/>
  <c r="AM1994" i="1"/>
  <c r="AM1995" i="1"/>
  <c r="AM1996" i="1"/>
  <c r="AM1997" i="1"/>
  <c r="AM1998" i="1"/>
  <c r="AM1999" i="1"/>
  <c r="AM2000" i="1"/>
  <c r="AM2001" i="1"/>
  <c r="AM2002" i="1"/>
  <c r="AM2003" i="1"/>
  <c r="AM2004" i="1"/>
  <c r="AM2005" i="1"/>
  <c r="AM2006" i="1"/>
  <c r="AM2007" i="1"/>
  <c r="AM2008" i="1"/>
  <c r="AM2009" i="1"/>
  <c r="AM2057" i="1"/>
  <c r="AM2058" i="1"/>
  <c r="AM2059" i="1"/>
  <c r="AM2078" i="1"/>
  <c r="AM2079" i="1"/>
  <c r="AM2080" i="1"/>
  <c r="AM2081" i="1"/>
  <c r="AM2082" i="1"/>
  <c r="AM2083" i="1"/>
  <c r="AM2084" i="1"/>
  <c r="AM2085" i="1"/>
  <c r="AM2086" i="1"/>
  <c r="AM2087" i="1"/>
  <c r="AM2088" i="1"/>
  <c r="AM2089" i="1"/>
  <c r="AM2090" i="1"/>
  <c r="AM2091" i="1"/>
  <c r="AM2092" i="1"/>
  <c r="AM2093" i="1"/>
  <c r="AM2094" i="1"/>
  <c r="AM2095" i="1"/>
  <c r="AM2096" i="1"/>
  <c r="AM2097" i="1"/>
  <c r="AM2098" i="1"/>
  <c r="AM2099" i="1"/>
  <c r="AM2100" i="1"/>
  <c r="AM2101" i="1"/>
  <c r="AM2102" i="1"/>
  <c r="AM2103" i="1"/>
  <c r="AM2104" i="1"/>
  <c r="AM2105" i="1"/>
  <c r="AM2106" i="1"/>
  <c r="AM2107" i="1"/>
  <c r="AM2060" i="1"/>
  <c r="AM2061" i="1"/>
  <c r="AM2062" i="1"/>
  <c r="AM2063" i="1"/>
  <c r="AM2064" i="1"/>
  <c r="AM2065" i="1"/>
  <c r="AM2066" i="1"/>
  <c r="AM2067" i="1"/>
  <c r="AM2068" i="1"/>
  <c r="AM2069" i="1"/>
  <c r="AM2070" i="1"/>
  <c r="AM2071" i="1"/>
  <c r="AM2072" i="1"/>
  <c r="AM2073" i="1"/>
  <c r="AM2074" i="1"/>
  <c r="AM2075" i="1"/>
  <c r="AM2076" i="1"/>
  <c r="AM2077" i="1"/>
  <c r="AM2141" i="1"/>
  <c r="AM2142" i="1"/>
  <c r="AM2143" i="1"/>
  <c r="AM2144" i="1"/>
  <c r="AM2145" i="1"/>
  <c r="AM2146" i="1"/>
  <c r="AM2147" i="1"/>
  <c r="AM2148" i="1"/>
  <c r="AM2149" i="1"/>
  <c r="AM2150" i="1"/>
  <c r="AM2151" i="1"/>
  <c r="AM2152" i="1"/>
  <c r="AM2153" i="1"/>
  <c r="AM2154" i="1"/>
  <c r="AM2155" i="1"/>
  <c r="AM2156" i="1"/>
  <c r="AM2157" i="1"/>
  <c r="AM2158" i="1"/>
  <c r="AM2159" i="1"/>
  <c r="AM2160" i="1"/>
  <c r="AM2161" i="1"/>
  <c r="AM2162" i="1"/>
  <c r="AM2163" i="1"/>
  <c r="AM2164" i="1"/>
  <c r="AM2165" i="1"/>
  <c r="AM2166" i="1"/>
  <c r="AM2167" i="1"/>
  <c r="AM2168" i="1"/>
  <c r="AM2169" i="1"/>
  <c r="AM2170" i="1"/>
  <c r="AM2171" i="1"/>
  <c r="AM2172" i="1"/>
  <c r="AM2173" i="1"/>
  <c r="AM2174" i="1"/>
  <c r="AM2175" i="1"/>
  <c r="AM2176" i="1"/>
  <c r="AM2108" i="1"/>
  <c r="AM2109" i="1"/>
  <c r="AM2110" i="1"/>
  <c r="AM2111" i="1"/>
  <c r="AM2112" i="1"/>
  <c r="AM2113" i="1"/>
  <c r="AM2114" i="1"/>
  <c r="AM2115" i="1"/>
  <c r="AM2116" i="1"/>
  <c r="AM2117" i="1"/>
  <c r="AM2118" i="1"/>
  <c r="AM2119" i="1"/>
  <c r="AM2120" i="1"/>
  <c r="AM2121" i="1"/>
  <c r="AM2122" i="1"/>
  <c r="AM2123" i="1"/>
  <c r="AM2124" i="1"/>
  <c r="AM2125" i="1"/>
  <c r="AM2126" i="1"/>
  <c r="AM2127" i="1"/>
  <c r="AM2128" i="1"/>
  <c r="AM2129" i="1"/>
  <c r="AM2130" i="1"/>
  <c r="AM2131" i="1"/>
  <c r="AM2132" i="1"/>
  <c r="AM2133" i="1"/>
  <c r="AM2134" i="1"/>
  <c r="AM2135" i="1"/>
  <c r="AM2136" i="1"/>
  <c r="AM2137" i="1"/>
  <c r="AM2138" i="1"/>
  <c r="AM2139" i="1"/>
  <c r="AM2140" i="1"/>
  <c r="AM2177" i="1"/>
  <c r="AM2206" i="1"/>
  <c r="AM2207" i="1"/>
  <c r="AM2208" i="1"/>
  <c r="AM2209" i="1"/>
  <c r="AM2210" i="1"/>
  <c r="AM2211" i="1"/>
  <c r="AM2212" i="1"/>
  <c r="AM2213" i="1"/>
  <c r="AM2214" i="1"/>
  <c r="AM2215" i="1"/>
  <c r="AM2216" i="1"/>
  <c r="AM2217" i="1"/>
  <c r="AM2218" i="1"/>
  <c r="AM2219" i="1"/>
  <c r="AM2220" i="1"/>
  <c r="AM2221" i="1"/>
  <c r="AM2222" i="1"/>
  <c r="AM2223" i="1"/>
  <c r="AM2224" i="1"/>
  <c r="AM2225" i="1"/>
  <c r="AM2226" i="1"/>
  <c r="AM2227" i="1"/>
  <c r="AM2228" i="1"/>
  <c r="AM2229" i="1"/>
  <c r="AM2230" i="1"/>
  <c r="AM2231" i="1"/>
  <c r="AM2232" i="1"/>
  <c r="AM2233" i="1"/>
  <c r="AM2234" i="1"/>
  <c r="AM2235" i="1"/>
  <c r="AM2236" i="1"/>
  <c r="AM2237" i="1"/>
  <c r="AM2238" i="1"/>
  <c r="AM2239" i="1"/>
  <c r="AM2240" i="1"/>
  <c r="AM2241" i="1"/>
  <c r="AM2242" i="1"/>
  <c r="AM2178" i="1"/>
  <c r="AM2179" i="1"/>
  <c r="AM2180" i="1"/>
  <c r="AM2181" i="1"/>
  <c r="AM2182" i="1"/>
  <c r="AM2183" i="1"/>
  <c r="AM2184" i="1"/>
  <c r="AM2185" i="1"/>
  <c r="AM2186" i="1"/>
  <c r="AM2187" i="1"/>
  <c r="AM2188" i="1"/>
  <c r="AM2189" i="1"/>
  <c r="AM2190" i="1"/>
  <c r="AM2191" i="1"/>
  <c r="AM2192" i="1"/>
  <c r="AM2193" i="1"/>
  <c r="AM2194" i="1"/>
  <c r="AM2195" i="1"/>
  <c r="AM2196" i="1"/>
  <c r="AM2197" i="1"/>
  <c r="AM2198" i="1"/>
  <c r="AM2199" i="1"/>
  <c r="AM2200" i="1"/>
  <c r="AM2201" i="1"/>
  <c r="AM2202" i="1"/>
  <c r="AM2203" i="1"/>
  <c r="AM2204" i="1"/>
  <c r="AM2205" i="1"/>
  <c r="AM2243" i="1"/>
  <c r="AM2244" i="1"/>
  <c r="AM2245" i="1"/>
  <c r="AM2246" i="1"/>
  <c r="AM2247" i="1"/>
  <c r="AM2248" i="1"/>
  <c r="AM2249" i="1"/>
  <c r="AM2250" i="1"/>
  <c r="AM2251" i="1"/>
  <c r="AM2280" i="1"/>
  <c r="AM2281" i="1"/>
  <c r="AM2282" i="1"/>
  <c r="AM2283" i="1"/>
  <c r="AM2284" i="1"/>
  <c r="AM2285" i="1"/>
  <c r="AM2286" i="1"/>
  <c r="AM2287" i="1"/>
  <c r="AM2288" i="1"/>
  <c r="AM2289" i="1"/>
  <c r="AM2290" i="1"/>
  <c r="AM2291" i="1"/>
  <c r="AM2292" i="1"/>
  <c r="AM2293" i="1"/>
  <c r="AM2294" i="1"/>
  <c r="AM2295" i="1"/>
  <c r="AM2296" i="1"/>
  <c r="AM2297" i="1"/>
  <c r="AM2298" i="1"/>
  <c r="AM2299" i="1"/>
  <c r="AM2300" i="1"/>
  <c r="AM2301" i="1"/>
  <c r="AM2302" i="1"/>
  <c r="AM2303" i="1"/>
  <c r="AM2304" i="1"/>
  <c r="AM2305" i="1"/>
  <c r="AM2306" i="1"/>
  <c r="AM2307" i="1"/>
  <c r="AM2308" i="1"/>
  <c r="AM2309" i="1"/>
  <c r="AM2310" i="1"/>
  <c r="AM2311" i="1"/>
  <c r="AM2312" i="1"/>
  <c r="AM2313" i="1"/>
  <c r="AM2314" i="1"/>
  <c r="AM2315" i="1"/>
  <c r="AM2316" i="1"/>
  <c r="AM2317" i="1"/>
  <c r="AM2318" i="1"/>
  <c r="AM2319" i="1"/>
  <c r="AM2320" i="1"/>
  <c r="AM2321" i="1"/>
  <c r="AM2322" i="1"/>
  <c r="AM2323" i="1"/>
  <c r="AM2324" i="1"/>
  <c r="AM2325" i="1"/>
  <c r="AM2252" i="1"/>
  <c r="AM2253" i="1"/>
  <c r="AM2254" i="1"/>
  <c r="AM2255" i="1"/>
  <c r="AM2256" i="1"/>
  <c r="AM2257" i="1"/>
  <c r="AM2258" i="1"/>
  <c r="AM2259" i="1"/>
  <c r="AM2260" i="1"/>
  <c r="AM2261" i="1"/>
  <c r="AM2262" i="1"/>
  <c r="AM2263" i="1"/>
  <c r="AM2264" i="1"/>
  <c r="AM2265" i="1"/>
  <c r="AM2266" i="1"/>
  <c r="AM2267" i="1"/>
  <c r="AM2268" i="1"/>
  <c r="AM2269" i="1"/>
  <c r="AM2270" i="1"/>
  <c r="AM2271" i="1"/>
  <c r="AM2272" i="1"/>
  <c r="AM2273" i="1"/>
  <c r="AM2274" i="1"/>
  <c r="AM2275" i="1"/>
  <c r="AM2276" i="1"/>
  <c r="AM2277" i="1"/>
  <c r="AM2278" i="1"/>
  <c r="AM2279" i="1"/>
  <c r="AM2326" i="1"/>
  <c r="AM2327" i="1"/>
  <c r="AM2328" i="1"/>
  <c r="AM2362" i="1"/>
  <c r="AM2363" i="1"/>
  <c r="AM2364" i="1"/>
  <c r="AM2365" i="1"/>
  <c r="AM2366" i="1"/>
  <c r="AM2367" i="1"/>
  <c r="AM2368" i="1"/>
  <c r="AM2369" i="1"/>
  <c r="AM2370" i="1"/>
  <c r="AM2371" i="1"/>
  <c r="AM2372" i="1"/>
  <c r="AM2373" i="1"/>
  <c r="AM2374" i="1"/>
  <c r="AM2375" i="1"/>
  <c r="AM2376" i="1"/>
  <c r="AM2377" i="1"/>
  <c r="AM2378" i="1"/>
  <c r="AM2379" i="1"/>
  <c r="AM2380" i="1"/>
  <c r="AM2381" i="1"/>
  <c r="AM2382" i="1"/>
  <c r="AM2383" i="1"/>
  <c r="AM2384" i="1"/>
  <c r="AM2385" i="1"/>
  <c r="AM2386" i="1"/>
  <c r="AM2387" i="1"/>
  <c r="AM2388" i="1"/>
  <c r="AM2389" i="1"/>
  <c r="AM2390" i="1"/>
  <c r="AM2391" i="1"/>
  <c r="AM2392" i="1"/>
  <c r="AM2393" i="1"/>
  <c r="AM2394" i="1"/>
  <c r="AM2395" i="1"/>
  <c r="AM2396" i="1"/>
  <c r="AM2397" i="1"/>
  <c r="AM2398" i="1"/>
  <c r="AM2399" i="1"/>
  <c r="AM2400" i="1"/>
  <c r="AM2401" i="1"/>
  <c r="AM2402" i="1"/>
  <c r="AM2403" i="1"/>
  <c r="AM2404" i="1"/>
  <c r="AM2405" i="1"/>
  <c r="AM2406" i="1"/>
  <c r="AM2407" i="1"/>
  <c r="AM2408" i="1"/>
  <c r="AM2409" i="1"/>
  <c r="AM2410" i="1"/>
  <c r="AM2411" i="1"/>
  <c r="AM2412" i="1"/>
  <c r="AM2413" i="1"/>
  <c r="AM2414" i="1"/>
  <c r="AM2415" i="1"/>
  <c r="AM2416" i="1"/>
  <c r="AM2417" i="1"/>
  <c r="AM2418" i="1"/>
  <c r="AM2419" i="1"/>
  <c r="AM2420" i="1"/>
  <c r="AM2421" i="1"/>
  <c r="AM2422" i="1"/>
  <c r="AM2423" i="1"/>
  <c r="AM2424" i="1"/>
  <c r="AM2329" i="1"/>
  <c r="AM2330" i="1"/>
  <c r="AM2331" i="1"/>
  <c r="AM2332" i="1"/>
  <c r="AM2333" i="1"/>
  <c r="AM2334" i="1"/>
  <c r="AM2335" i="1"/>
  <c r="AM2336" i="1"/>
  <c r="AM2337" i="1"/>
  <c r="AM2338" i="1"/>
  <c r="AM2339" i="1"/>
  <c r="AM2340" i="1"/>
  <c r="AM2341" i="1"/>
  <c r="AM2342" i="1"/>
  <c r="AM2343" i="1"/>
  <c r="AM2344" i="1"/>
  <c r="AM2345" i="1"/>
  <c r="AM2346" i="1"/>
  <c r="AM2347" i="1"/>
  <c r="AM2348" i="1"/>
  <c r="AM2349" i="1"/>
  <c r="AM2350" i="1"/>
  <c r="AM2351" i="1"/>
  <c r="AM2352" i="1"/>
  <c r="AM2353" i="1"/>
  <c r="AM2354" i="1"/>
  <c r="AM2355" i="1"/>
  <c r="AM2356" i="1"/>
  <c r="AM2357" i="1"/>
  <c r="AM2358" i="1"/>
  <c r="AM2359" i="1"/>
  <c r="AM2360" i="1"/>
  <c r="AM2361" i="1"/>
  <c r="AM2425" i="1"/>
  <c r="AM2483" i="1"/>
  <c r="AM2484" i="1"/>
  <c r="AM2485" i="1"/>
  <c r="AM2486" i="1"/>
  <c r="AM2487" i="1"/>
  <c r="AM2488" i="1"/>
  <c r="AM2489" i="1"/>
  <c r="AM2490" i="1"/>
  <c r="AM2491" i="1"/>
  <c r="AM2492" i="1"/>
  <c r="AM2493" i="1"/>
  <c r="AM2494" i="1"/>
  <c r="AM2495" i="1"/>
  <c r="AM2496" i="1"/>
  <c r="AM2497" i="1"/>
  <c r="AM2498" i="1"/>
  <c r="AM2499" i="1"/>
  <c r="AM2500" i="1"/>
  <c r="AM2501" i="1"/>
  <c r="AM2502" i="1"/>
  <c r="AM2503" i="1"/>
  <c r="AM2504" i="1"/>
  <c r="AM2505" i="1"/>
  <c r="AM2506" i="1"/>
  <c r="AM2507" i="1"/>
  <c r="AM2508" i="1"/>
  <c r="AM2509" i="1"/>
  <c r="AM2510" i="1"/>
  <c r="AM2511" i="1"/>
  <c r="AM2512" i="1"/>
  <c r="AM2513" i="1"/>
  <c r="AM2514" i="1"/>
  <c r="AM2515" i="1"/>
  <c r="AM2516" i="1"/>
  <c r="AM2517" i="1"/>
  <c r="AM2518" i="1"/>
  <c r="AM2519" i="1"/>
  <c r="AM2520" i="1"/>
  <c r="AM2521" i="1"/>
  <c r="AM2522" i="1"/>
  <c r="AM2523" i="1"/>
  <c r="AM2524" i="1"/>
  <c r="AM2525" i="1"/>
  <c r="AM2526" i="1"/>
  <c r="AM2527" i="1"/>
  <c r="AM2426" i="1"/>
  <c r="AM2427" i="1"/>
  <c r="AM2428" i="1"/>
  <c r="AM2429" i="1"/>
  <c r="AM2430" i="1"/>
  <c r="AM2431" i="1"/>
  <c r="AM2432" i="1"/>
  <c r="AM2433" i="1"/>
  <c r="AM2434" i="1"/>
  <c r="AM2435" i="1"/>
  <c r="AM2436" i="1"/>
  <c r="AM2437" i="1"/>
  <c r="AM2438" i="1"/>
  <c r="AM2439" i="1"/>
  <c r="AM2440" i="1"/>
  <c r="AM2441" i="1"/>
  <c r="AM2442" i="1"/>
  <c r="AM2443" i="1"/>
  <c r="AM2444" i="1"/>
  <c r="AM2445" i="1"/>
  <c r="AM2446" i="1"/>
  <c r="AM2447" i="1"/>
  <c r="AM2448" i="1"/>
  <c r="AM2449" i="1"/>
  <c r="AM2450" i="1"/>
  <c r="AM2451" i="1"/>
  <c r="AM2452" i="1"/>
  <c r="AM2453" i="1"/>
  <c r="AM2454" i="1"/>
  <c r="AM2455" i="1"/>
  <c r="AM2456" i="1"/>
  <c r="AM2457" i="1"/>
  <c r="AM2458" i="1"/>
  <c r="AM2459" i="1"/>
  <c r="AM2460" i="1"/>
  <c r="AM2461" i="1"/>
  <c r="AM2462" i="1"/>
  <c r="AM2463" i="1"/>
  <c r="AM2464" i="1"/>
  <c r="AM2465" i="1"/>
  <c r="AM2466" i="1"/>
  <c r="AM2467" i="1"/>
  <c r="AM2468" i="1"/>
  <c r="AM2469" i="1"/>
  <c r="AM2470" i="1"/>
  <c r="AM2471" i="1"/>
  <c r="AM2472" i="1"/>
  <c r="AM2473" i="1"/>
  <c r="AM2474" i="1"/>
  <c r="AM2475" i="1"/>
  <c r="AM2476" i="1"/>
  <c r="AM2477" i="1"/>
  <c r="AM2478" i="1"/>
  <c r="AM2479" i="1"/>
  <c r="AM2480" i="1"/>
  <c r="AM2481" i="1"/>
  <c r="AM2482" i="1"/>
  <c r="AM2528" i="1"/>
  <c r="AM2529" i="1"/>
  <c r="AM2530" i="1"/>
  <c r="AM2531" i="1"/>
  <c r="AM2532" i="1"/>
  <c r="AM2533" i="1"/>
  <c r="AM2534" i="1"/>
  <c r="AM2535" i="1"/>
  <c r="AM2536" i="1"/>
  <c r="AM2537" i="1"/>
  <c r="AM2538" i="1"/>
  <c r="AM2539" i="1"/>
  <c r="AM2540" i="1"/>
  <c r="AM2541" i="1"/>
  <c r="AM2542" i="1"/>
  <c r="AM2543" i="1"/>
  <c r="AM2544" i="1"/>
  <c r="AM2545" i="1"/>
  <c r="AM2546" i="1"/>
  <c r="AM2547" i="1"/>
  <c r="AM2548" i="1"/>
  <c r="AM2549" i="1"/>
  <c r="AM2550" i="1"/>
  <c r="AM2551" i="1"/>
  <c r="AM2552" i="1"/>
  <c r="AM2553" i="1"/>
  <c r="AM2554" i="1"/>
  <c r="AM2555" i="1"/>
  <c r="AM2556" i="1"/>
  <c r="AM2557" i="1"/>
  <c r="AM2558" i="1"/>
  <c r="AM2559" i="1"/>
  <c r="AM2560" i="1"/>
  <c r="AM2561" i="1"/>
  <c r="AM2562" i="1"/>
  <c r="AM2563" i="1"/>
  <c r="AM2564" i="1"/>
  <c r="AM2565" i="1"/>
  <c r="AM2566" i="1"/>
  <c r="AM2567" i="1"/>
  <c r="AM2568" i="1"/>
  <c r="AM2569" i="1"/>
  <c r="AM2570" i="1"/>
  <c r="AM2571" i="1"/>
  <c r="AM2572" i="1"/>
  <c r="AM2573" i="1"/>
  <c r="AM2574" i="1"/>
  <c r="AM2575" i="1"/>
  <c r="AM2576" i="1"/>
  <c r="AM2577" i="1"/>
  <c r="AM2578" i="1"/>
  <c r="AM2579" i="1"/>
  <c r="AM2580" i="1"/>
  <c r="AM2581" i="1"/>
  <c r="AM2582" i="1"/>
  <c r="AM2583" i="1"/>
  <c r="AM2584" i="1"/>
  <c r="AM2585" i="1"/>
  <c r="AM2586" i="1"/>
  <c r="AM2587" i="1"/>
  <c r="AM2588" i="1"/>
  <c r="AM2589" i="1"/>
  <c r="AM2590" i="1"/>
  <c r="AM2591" i="1"/>
  <c r="AM2592" i="1"/>
  <c r="AM2593" i="1"/>
  <c r="AM2594" i="1"/>
  <c r="AM2595" i="1"/>
  <c r="AM2596" i="1"/>
  <c r="AM2597" i="1"/>
  <c r="AM2598" i="1"/>
  <c r="AM2599" i="1"/>
  <c r="AM2600" i="1"/>
  <c r="AM2601" i="1"/>
  <c r="AM2602" i="1"/>
  <c r="AM2603" i="1"/>
  <c r="AM2604" i="1"/>
  <c r="AM2605" i="1"/>
  <c r="AM2606" i="1"/>
  <c r="AM2607" i="1"/>
  <c r="AM2608" i="1"/>
  <c r="AM2609" i="1"/>
  <c r="AM2610" i="1"/>
  <c r="AM2611" i="1"/>
  <c r="AM2612" i="1"/>
  <c r="AM2613" i="1"/>
  <c r="AM2614" i="1"/>
  <c r="AM2615" i="1"/>
  <c r="AM2616" i="1"/>
  <c r="AM2617" i="1"/>
  <c r="AM2618" i="1"/>
  <c r="AM2619" i="1"/>
  <c r="AM2620" i="1"/>
  <c r="AM2621" i="1"/>
  <c r="AM2622" i="1"/>
  <c r="AM2623" i="1"/>
  <c r="AM2624" i="1"/>
  <c r="AM2625" i="1"/>
  <c r="AM2626" i="1"/>
  <c r="AM2627" i="1"/>
  <c r="AM2628" i="1"/>
  <c r="AM2629" i="1"/>
  <c r="AM2630" i="1"/>
  <c r="AM2631" i="1"/>
  <c r="AM2632" i="1"/>
  <c r="AM2633" i="1"/>
  <c r="AM2634" i="1"/>
  <c r="AM2635" i="1"/>
  <c r="AM2636" i="1"/>
  <c r="AM2637" i="1"/>
  <c r="AM2638" i="1"/>
  <c r="AM2639" i="1"/>
  <c r="AM2640" i="1"/>
  <c r="AM2641" i="1"/>
  <c r="AM2642" i="1"/>
  <c r="AM2643" i="1"/>
  <c r="AM2644" i="1"/>
  <c r="AM2645" i="1"/>
  <c r="AM2646" i="1"/>
  <c r="AM2647" i="1"/>
  <c r="AM2648" i="1"/>
  <c r="AM2649" i="1"/>
  <c r="AM2650" i="1"/>
  <c r="AM2651" i="1"/>
  <c r="AM2652" i="1"/>
  <c r="AM2653" i="1"/>
  <c r="AM2654" i="1"/>
  <c r="AM2655" i="1"/>
  <c r="AM2656" i="1"/>
  <c r="AM2657" i="1"/>
  <c r="AM2658" i="1"/>
  <c r="AM2659" i="1"/>
  <c r="AM2660" i="1"/>
  <c r="AM2661" i="1"/>
  <c r="AM2662" i="1"/>
  <c r="AM2663" i="1"/>
  <c r="AM2664" i="1"/>
  <c r="AM2665" i="1"/>
  <c r="AM2666" i="1"/>
  <c r="AM2667" i="1"/>
  <c r="AM2668" i="1"/>
  <c r="AM2669" i="1"/>
  <c r="AM2670" i="1"/>
  <c r="AM2671" i="1"/>
  <c r="AM2672" i="1"/>
  <c r="AM2673" i="1"/>
  <c r="AM2674" i="1"/>
  <c r="AM2675" i="1"/>
  <c r="AM2676" i="1"/>
  <c r="AM2677" i="1"/>
  <c r="AM2678" i="1"/>
  <c r="AM2679" i="1"/>
  <c r="AM2680" i="1"/>
  <c r="AM2681" i="1"/>
  <c r="AM2682" i="1"/>
  <c r="AM2683" i="1"/>
  <c r="AM2684" i="1"/>
  <c r="AM2685" i="1"/>
  <c r="AM2686" i="1"/>
  <c r="AM2687" i="1"/>
  <c r="AM2688" i="1"/>
  <c r="AM2689" i="1"/>
  <c r="AM2690" i="1"/>
  <c r="AM2691" i="1"/>
  <c r="AM2692" i="1"/>
  <c r="AM2693" i="1"/>
  <c r="AM2694" i="1"/>
  <c r="AM2695" i="1"/>
  <c r="AM2696" i="1"/>
  <c r="AM2697" i="1"/>
  <c r="AM2698" i="1"/>
  <c r="AM2699" i="1"/>
  <c r="AM2700" i="1"/>
  <c r="AM2701" i="1"/>
  <c r="AM2702" i="1"/>
  <c r="AM2703" i="1"/>
  <c r="AM2704" i="1"/>
  <c r="AM2705" i="1"/>
  <c r="AM2706" i="1"/>
  <c r="AM2707" i="1"/>
  <c r="AM2708" i="1"/>
  <c r="AM2709" i="1"/>
  <c r="AM2710" i="1"/>
  <c r="AM2711" i="1"/>
  <c r="AM2712" i="1"/>
  <c r="AM2713" i="1"/>
  <c r="AM2714" i="1"/>
  <c r="AM2715" i="1"/>
  <c r="AM2716" i="1"/>
  <c r="AM2717" i="1"/>
  <c r="AM2718" i="1"/>
  <c r="AM2719" i="1"/>
  <c r="AM2720" i="1"/>
  <c r="AM2721" i="1"/>
  <c r="AM2722" i="1"/>
  <c r="AM2723" i="1"/>
  <c r="AM2724" i="1"/>
  <c r="AM2725" i="1"/>
  <c r="AM2726" i="1"/>
  <c r="AM2727" i="1"/>
  <c r="AM2728" i="1"/>
  <c r="AM2729" i="1"/>
  <c r="AM2730" i="1"/>
  <c r="AM2731" i="1"/>
  <c r="AM2732" i="1"/>
  <c r="AM2733" i="1"/>
  <c r="AM2734" i="1"/>
  <c r="AM2735" i="1"/>
  <c r="AM2736" i="1"/>
  <c r="AM2737" i="1"/>
  <c r="AM2738" i="1"/>
  <c r="AM2739" i="1"/>
  <c r="AM2740" i="1"/>
  <c r="AM2741" i="1"/>
  <c r="AM2742" i="1"/>
  <c r="AM2743" i="1"/>
  <c r="AM2744" i="1"/>
  <c r="AM2745" i="1"/>
  <c r="AM2746" i="1"/>
  <c r="AM2747" i="1"/>
  <c r="AM2748" i="1"/>
  <c r="AM2749" i="1"/>
  <c r="AM2750" i="1"/>
  <c r="AM2751" i="1"/>
  <c r="AM2752" i="1"/>
  <c r="AM2753" i="1"/>
  <c r="AM2754" i="1"/>
  <c r="AM2755" i="1"/>
  <c r="AM2756" i="1"/>
  <c r="AM2757" i="1"/>
  <c r="AM2758" i="1"/>
  <c r="AM2759" i="1"/>
  <c r="AM2760" i="1"/>
  <c r="AM2761" i="1"/>
  <c r="AM2762" i="1"/>
  <c r="AM2763" i="1"/>
  <c r="AM2764" i="1"/>
  <c r="AM2765" i="1"/>
  <c r="AM2766" i="1"/>
  <c r="AM2767" i="1"/>
  <c r="AM2768" i="1"/>
  <c r="AM2769" i="1"/>
  <c r="AM2770" i="1"/>
  <c r="AM2771" i="1"/>
  <c r="AM2772" i="1"/>
  <c r="AM2773" i="1"/>
  <c r="AM2774" i="1"/>
  <c r="AM2775" i="1"/>
  <c r="AM2776" i="1"/>
  <c r="AM2777" i="1"/>
  <c r="AM2778" i="1"/>
  <c r="AM2779" i="1"/>
  <c r="AM2780" i="1"/>
  <c r="AM2781" i="1"/>
  <c r="AM2782" i="1"/>
  <c r="AM2783" i="1"/>
  <c r="AM2784" i="1"/>
  <c r="AM2785" i="1"/>
  <c r="AM2786" i="1"/>
  <c r="AM2787" i="1"/>
  <c r="AM2788" i="1"/>
  <c r="AM2789" i="1"/>
  <c r="AM2790" i="1"/>
  <c r="AM2791" i="1"/>
  <c r="AM2792" i="1"/>
  <c r="AM2793" i="1"/>
  <c r="AM2794" i="1"/>
  <c r="AM2795" i="1"/>
  <c r="AM2796" i="1"/>
  <c r="AM2797" i="1"/>
  <c r="AM2798" i="1"/>
  <c r="AM2799" i="1"/>
  <c r="AM2800" i="1"/>
  <c r="AM2801" i="1"/>
  <c r="AM2802" i="1"/>
  <c r="AM2803" i="1"/>
  <c r="AM2804" i="1"/>
  <c r="AM2805" i="1"/>
  <c r="AM2806" i="1"/>
  <c r="AM2807" i="1"/>
  <c r="AM2808" i="1"/>
  <c r="AM2809" i="1"/>
  <c r="AM2810" i="1"/>
  <c r="AM2811" i="1"/>
  <c r="AM2812" i="1"/>
  <c r="AM2813" i="1"/>
  <c r="AM2814" i="1"/>
  <c r="AM2815" i="1"/>
  <c r="AM2816" i="1"/>
  <c r="AM2817" i="1"/>
  <c r="AM2818" i="1"/>
  <c r="AM2819" i="1"/>
  <c r="AM2820" i="1"/>
  <c r="AM2821" i="1"/>
  <c r="AM2822" i="1"/>
  <c r="AM2823" i="1"/>
  <c r="AM2824" i="1"/>
  <c r="AM2825" i="1"/>
  <c r="AM2826" i="1"/>
  <c r="AM2827" i="1"/>
  <c r="AM2828" i="1"/>
  <c r="AM2829" i="1"/>
  <c r="AM2830" i="1"/>
  <c r="AM2831" i="1"/>
  <c r="AM2832" i="1"/>
  <c r="AM2833" i="1"/>
  <c r="AM2834" i="1"/>
  <c r="AM2835" i="1"/>
  <c r="AM2836" i="1"/>
  <c r="AM2837" i="1"/>
  <c r="AM2838" i="1"/>
  <c r="AM2839" i="1"/>
  <c r="AM2840" i="1"/>
  <c r="AM2841" i="1"/>
  <c r="AM2842" i="1"/>
  <c r="AM2843" i="1"/>
  <c r="AM2844" i="1"/>
  <c r="AM2845" i="1"/>
  <c r="AM2846" i="1"/>
  <c r="AM2847" i="1"/>
  <c r="AM2848" i="1"/>
  <c r="AM2849" i="1"/>
  <c r="AM2850" i="1"/>
  <c r="AM2851" i="1"/>
  <c r="AM2852" i="1"/>
  <c r="AM2853" i="1"/>
  <c r="AM2854" i="1"/>
  <c r="AM2855" i="1"/>
  <c r="AM2856" i="1"/>
  <c r="AM2857" i="1"/>
  <c r="AM2858" i="1"/>
  <c r="AM2859" i="1"/>
  <c r="AM2860" i="1"/>
  <c r="AM2861" i="1"/>
  <c r="AM2862" i="1"/>
  <c r="AM2863" i="1"/>
  <c r="AM2864" i="1"/>
  <c r="AM2865" i="1"/>
  <c r="AM2866" i="1"/>
  <c r="AM2867" i="1"/>
  <c r="AM2868" i="1"/>
  <c r="AM2869" i="1"/>
  <c r="AM2870" i="1"/>
  <c r="AM2871" i="1"/>
  <c r="AM2872" i="1"/>
  <c r="AM2873" i="1"/>
  <c r="AM2874" i="1"/>
  <c r="AM2875" i="1"/>
  <c r="AM2876" i="1"/>
  <c r="AM2877" i="1"/>
  <c r="AM2878" i="1"/>
  <c r="AM2879" i="1"/>
  <c r="AM2880" i="1"/>
  <c r="AM2881" i="1"/>
  <c r="AM2882" i="1"/>
  <c r="AM2883" i="1"/>
  <c r="AM2884" i="1"/>
  <c r="AM2885" i="1"/>
  <c r="AM2886" i="1"/>
  <c r="AM2887" i="1"/>
  <c r="AM2888" i="1"/>
  <c r="AM2889" i="1"/>
  <c r="AM2890" i="1"/>
  <c r="AM2891" i="1"/>
  <c r="AM2892" i="1"/>
  <c r="AM2893" i="1"/>
  <c r="AM2894" i="1"/>
  <c r="AM2895" i="1"/>
  <c r="AM2896" i="1"/>
  <c r="AM2897" i="1"/>
  <c r="AM2898" i="1"/>
  <c r="AM2899" i="1"/>
  <c r="AM2900" i="1"/>
  <c r="AM2901" i="1"/>
  <c r="AM2902" i="1"/>
  <c r="AM2903" i="1"/>
  <c r="AM2904" i="1"/>
  <c r="AM2905" i="1"/>
  <c r="AM2906" i="1"/>
  <c r="AM2907" i="1"/>
  <c r="AM2908" i="1"/>
  <c r="AM2909" i="1"/>
  <c r="AM2910" i="1"/>
  <c r="AM2911" i="1"/>
  <c r="AM2912" i="1"/>
  <c r="AM2913" i="1"/>
  <c r="AM2914" i="1"/>
  <c r="AM2915" i="1"/>
  <c r="AM2916" i="1"/>
  <c r="AM2917" i="1"/>
  <c r="AM2918" i="1"/>
  <c r="AM2919" i="1"/>
  <c r="AM2920" i="1"/>
  <c r="AM2921" i="1"/>
  <c r="AM2922" i="1"/>
  <c r="AM2923" i="1"/>
  <c r="AM2924" i="1"/>
  <c r="AM2925" i="1"/>
  <c r="AM2926" i="1"/>
  <c r="AM2927" i="1"/>
  <c r="AM2928" i="1"/>
  <c r="AM2929" i="1"/>
  <c r="AM2930" i="1"/>
  <c r="AM2931" i="1"/>
  <c r="AM2932" i="1"/>
  <c r="AM2933" i="1"/>
  <c r="AM2934" i="1"/>
  <c r="AM2935" i="1"/>
  <c r="AM2936" i="1"/>
  <c r="AM2937" i="1"/>
  <c r="AM2938" i="1"/>
  <c r="AM2939" i="1"/>
  <c r="AM2940" i="1"/>
  <c r="AM2941" i="1"/>
  <c r="AM2942" i="1"/>
  <c r="AM2943" i="1"/>
  <c r="AM2944" i="1"/>
  <c r="AM2945" i="1"/>
  <c r="AM2946" i="1"/>
  <c r="AM2947" i="1"/>
  <c r="AM2948" i="1"/>
  <c r="AM2949" i="1"/>
  <c r="AM2950" i="1"/>
  <c r="AM2951" i="1"/>
  <c r="AM2952" i="1"/>
  <c r="AM2953" i="1"/>
  <c r="AM2954" i="1"/>
  <c r="AM2955" i="1"/>
  <c r="AM2956" i="1"/>
  <c r="AM2957" i="1"/>
  <c r="AM2958" i="1"/>
  <c r="AM2959" i="1"/>
  <c r="AM2960" i="1"/>
  <c r="AM2961" i="1"/>
  <c r="AM2962" i="1"/>
  <c r="AM2963" i="1"/>
  <c r="AM2964" i="1"/>
  <c r="AM2965" i="1"/>
  <c r="AM2966" i="1"/>
  <c r="AM2967" i="1"/>
  <c r="AM2968" i="1"/>
  <c r="AM2969" i="1"/>
  <c r="AM2970" i="1"/>
  <c r="AM2971" i="1"/>
  <c r="AM2972" i="1"/>
  <c r="AM2973" i="1"/>
  <c r="AM2974" i="1"/>
  <c r="AM2975" i="1"/>
  <c r="AM2976" i="1"/>
  <c r="AM2977" i="1"/>
  <c r="AM2978" i="1"/>
  <c r="AM2979" i="1"/>
  <c r="AM2980" i="1"/>
  <c r="AM2981" i="1"/>
  <c r="AM2982" i="1"/>
  <c r="AM2983" i="1"/>
  <c r="AM2984" i="1"/>
  <c r="AM2985" i="1"/>
  <c r="AM2986" i="1"/>
  <c r="AM2987" i="1"/>
  <c r="AM2988" i="1"/>
  <c r="AM2989" i="1"/>
  <c r="AM2990" i="1"/>
  <c r="AM2991" i="1"/>
  <c r="AM2992" i="1"/>
  <c r="AM2993" i="1"/>
  <c r="AM2994" i="1"/>
  <c r="AM2995" i="1"/>
  <c r="AM2996" i="1"/>
  <c r="AM2997" i="1"/>
  <c r="AM2998" i="1"/>
  <c r="AM2999" i="1"/>
  <c r="AM3000" i="1"/>
  <c r="AM3001" i="1"/>
  <c r="AM3002" i="1"/>
  <c r="AM3003" i="1"/>
  <c r="AM3004" i="1"/>
  <c r="AM3005" i="1"/>
  <c r="AM3006" i="1"/>
  <c r="AM3007" i="1"/>
  <c r="AM3008" i="1"/>
  <c r="AM3009" i="1"/>
  <c r="AM3010" i="1"/>
  <c r="AM3011" i="1"/>
  <c r="AM3012" i="1"/>
  <c r="AM3013" i="1"/>
  <c r="AM3014" i="1"/>
  <c r="AM3015" i="1"/>
  <c r="AM3016" i="1"/>
  <c r="AM3017" i="1"/>
  <c r="AM3018" i="1"/>
  <c r="AM3019" i="1"/>
  <c r="AM3020" i="1"/>
  <c r="AM3021" i="1"/>
  <c r="AM3022" i="1"/>
  <c r="AM3023" i="1"/>
  <c r="AM3024" i="1"/>
  <c r="AM3025" i="1"/>
  <c r="AM3026" i="1"/>
  <c r="AM3027" i="1"/>
  <c r="AM3028" i="1"/>
  <c r="AM3029" i="1"/>
  <c r="AM3030" i="1"/>
  <c r="AM3031" i="1"/>
  <c r="AM3032" i="1"/>
  <c r="AM3033" i="1"/>
  <c r="AM3034" i="1"/>
  <c r="AM3035" i="1"/>
  <c r="AM3036" i="1"/>
  <c r="AM3037" i="1"/>
  <c r="AM3038" i="1"/>
  <c r="AM3039" i="1"/>
  <c r="AM3040" i="1"/>
  <c r="AM3041" i="1"/>
  <c r="AM3042" i="1"/>
  <c r="AM3043" i="1"/>
  <c r="AM3044" i="1"/>
  <c r="AM3045" i="1"/>
  <c r="AM3046" i="1"/>
  <c r="AM3047" i="1"/>
  <c r="AM3048" i="1"/>
  <c r="AM3049" i="1"/>
  <c r="AM3050" i="1"/>
  <c r="AM3051" i="1"/>
  <c r="AM3052" i="1"/>
  <c r="AM3053" i="1"/>
  <c r="AM3054" i="1"/>
  <c r="AM3055" i="1"/>
  <c r="AM3056" i="1"/>
  <c r="AM3057" i="1"/>
  <c r="AM3058" i="1"/>
  <c r="AM3059" i="1"/>
  <c r="AM3060" i="1"/>
  <c r="AM3061" i="1"/>
  <c r="AM3062" i="1"/>
  <c r="AM3063" i="1"/>
  <c r="AM3064" i="1"/>
  <c r="AM3065" i="1"/>
  <c r="AM3066" i="1"/>
  <c r="AM3067" i="1"/>
  <c r="AM3068" i="1"/>
  <c r="AM3069" i="1"/>
  <c r="AM3070" i="1"/>
  <c r="AM3071" i="1"/>
  <c r="AM3072" i="1"/>
  <c r="AM3073" i="1"/>
  <c r="AM3074" i="1"/>
  <c r="AM3075" i="1"/>
  <c r="AM3076" i="1"/>
  <c r="AM3077" i="1"/>
  <c r="AM3078" i="1"/>
  <c r="AM3079" i="1"/>
  <c r="AM3080" i="1"/>
  <c r="AM3081" i="1"/>
  <c r="AM3082" i="1"/>
  <c r="AM3083" i="1"/>
  <c r="AM3084" i="1"/>
  <c r="AM3085" i="1"/>
  <c r="AM3086" i="1"/>
  <c r="AM3087" i="1"/>
  <c r="AM3088" i="1"/>
  <c r="AM3089" i="1"/>
  <c r="AM3090" i="1"/>
  <c r="AM3091" i="1"/>
  <c r="AM3092" i="1"/>
  <c r="AM3093" i="1"/>
  <c r="AM3094" i="1"/>
  <c r="AM3095" i="1"/>
  <c r="AM3096" i="1"/>
  <c r="AM3097" i="1"/>
  <c r="AM3098" i="1"/>
  <c r="AM3099" i="1"/>
  <c r="AM3100" i="1"/>
  <c r="AM3101" i="1"/>
  <c r="AM3102" i="1"/>
  <c r="AM3103" i="1"/>
  <c r="AM3104" i="1"/>
  <c r="AM3105" i="1"/>
  <c r="AM3106" i="1"/>
  <c r="AM3107" i="1"/>
  <c r="AM3108" i="1"/>
  <c r="AM3109" i="1"/>
  <c r="AM3110" i="1"/>
  <c r="AM3111" i="1"/>
  <c r="AM3112" i="1"/>
  <c r="AM3113" i="1"/>
  <c r="AM3114" i="1"/>
  <c r="AM3115" i="1"/>
  <c r="AM3116" i="1"/>
  <c r="AM3117" i="1"/>
  <c r="AM3118" i="1"/>
  <c r="AM3119" i="1"/>
  <c r="AM3120" i="1"/>
  <c r="AM3121" i="1"/>
  <c r="AM3122" i="1"/>
  <c r="AM3123" i="1"/>
  <c r="AM3124" i="1"/>
  <c r="AM3125" i="1"/>
  <c r="AM3126" i="1"/>
  <c r="AM3127" i="1"/>
  <c r="AM3128" i="1"/>
  <c r="AM3129" i="1"/>
  <c r="AM3130" i="1"/>
  <c r="AM3131" i="1"/>
  <c r="AM3132" i="1"/>
  <c r="AM3133" i="1"/>
  <c r="AM3134" i="1"/>
  <c r="AM3135" i="1"/>
  <c r="AM3136" i="1"/>
  <c r="AM3137" i="1"/>
  <c r="AM3138" i="1"/>
  <c r="AM3139" i="1"/>
  <c r="AM3140" i="1"/>
  <c r="AM3141" i="1"/>
  <c r="AM3142" i="1"/>
  <c r="AM3143" i="1"/>
  <c r="AM3144" i="1"/>
  <c r="AM3145" i="1"/>
  <c r="AM3146" i="1"/>
  <c r="AM3147" i="1"/>
  <c r="AM3148" i="1"/>
  <c r="AM3149" i="1"/>
  <c r="AM3150" i="1"/>
  <c r="AM3151" i="1"/>
  <c r="AM3152" i="1"/>
  <c r="AM3153" i="1"/>
  <c r="AM3154" i="1"/>
  <c r="AM3155" i="1"/>
  <c r="AM3156" i="1"/>
  <c r="AM3157" i="1"/>
  <c r="AM3158" i="1"/>
  <c r="AM3159" i="1"/>
  <c r="AM3160" i="1"/>
  <c r="AM3161" i="1"/>
  <c r="AM3162" i="1"/>
  <c r="AM3163" i="1"/>
  <c r="AM3164" i="1"/>
  <c r="AM3165" i="1"/>
  <c r="AM3166" i="1"/>
  <c r="AM3167" i="1"/>
  <c r="AM3168" i="1"/>
  <c r="AM3169" i="1"/>
  <c r="AM3170" i="1"/>
  <c r="AM3171" i="1"/>
  <c r="AM3172" i="1"/>
  <c r="AM3173" i="1"/>
  <c r="AM3174" i="1"/>
  <c r="AM3175" i="1"/>
  <c r="AM3176" i="1"/>
  <c r="AM3177" i="1"/>
  <c r="AM3178" i="1"/>
  <c r="AM3179" i="1"/>
  <c r="AM3180" i="1"/>
  <c r="AM3181" i="1"/>
  <c r="AM3182" i="1"/>
  <c r="AM3183" i="1"/>
  <c r="AM3184" i="1"/>
  <c r="AM3185" i="1"/>
  <c r="AM3186" i="1"/>
  <c r="AM3187" i="1"/>
  <c r="AM3188" i="1"/>
  <c r="AM3189" i="1"/>
  <c r="AM3190" i="1"/>
  <c r="AM3191" i="1"/>
  <c r="AM3192" i="1"/>
  <c r="AM3193" i="1"/>
  <c r="AM3194" i="1"/>
  <c r="AM3195" i="1"/>
  <c r="AM3196" i="1"/>
  <c r="AM3197" i="1"/>
  <c r="AM3198" i="1"/>
  <c r="AM3199" i="1"/>
  <c r="AM3200" i="1"/>
  <c r="AM3201" i="1"/>
  <c r="AM3202" i="1"/>
  <c r="AM3203" i="1"/>
  <c r="AM3204" i="1"/>
  <c r="AM3205" i="1"/>
  <c r="AM3206" i="1"/>
  <c r="AM3207" i="1"/>
  <c r="AM3208" i="1"/>
  <c r="AM3209" i="1"/>
  <c r="AM3210" i="1"/>
  <c r="AM3211" i="1"/>
  <c r="AM3212" i="1"/>
  <c r="AM3213" i="1"/>
  <c r="AM3214" i="1"/>
  <c r="AM3215" i="1"/>
  <c r="AM3216" i="1"/>
  <c r="AM3217" i="1"/>
  <c r="AM3218" i="1"/>
  <c r="AM3219" i="1"/>
  <c r="AM3220" i="1"/>
  <c r="AM3221" i="1"/>
  <c r="AM3222" i="1"/>
  <c r="AM3223" i="1"/>
  <c r="AM3224" i="1"/>
  <c r="AM3225" i="1"/>
  <c r="AM3226" i="1"/>
  <c r="AM3227" i="1"/>
  <c r="AM3228" i="1"/>
  <c r="AM3229" i="1"/>
  <c r="AM3230" i="1"/>
  <c r="AM3231" i="1"/>
  <c r="AM3232" i="1"/>
  <c r="AM3233" i="1"/>
  <c r="AM3234" i="1"/>
  <c r="AM3235" i="1"/>
  <c r="AM3236" i="1"/>
  <c r="AM3237" i="1"/>
  <c r="AM3238" i="1"/>
  <c r="AM3239" i="1"/>
  <c r="AM3240" i="1"/>
  <c r="AM3241" i="1"/>
  <c r="AM3242" i="1"/>
  <c r="AM3243" i="1"/>
  <c r="AM3244" i="1"/>
  <c r="AM3245" i="1"/>
  <c r="AM3246" i="1"/>
  <c r="AM3247" i="1"/>
  <c r="AM3248" i="1"/>
  <c r="AM3249" i="1"/>
  <c r="AM3250" i="1"/>
  <c r="AM3251" i="1"/>
  <c r="AM3252" i="1"/>
  <c r="AM3253" i="1"/>
  <c r="AM3254" i="1"/>
  <c r="AM3255" i="1"/>
  <c r="AM3256" i="1"/>
  <c r="AM3257" i="1"/>
  <c r="AM3258" i="1"/>
  <c r="AM3259" i="1"/>
  <c r="AM3260" i="1"/>
  <c r="AM3261" i="1"/>
  <c r="AM3262" i="1"/>
  <c r="AM3263" i="1"/>
  <c r="AM3264" i="1"/>
  <c r="AM3265" i="1"/>
  <c r="AM3266" i="1"/>
  <c r="AM3267" i="1"/>
  <c r="AM3268" i="1"/>
  <c r="AM3269" i="1"/>
  <c r="AM3270" i="1"/>
  <c r="AM3271" i="1"/>
  <c r="AM3272" i="1"/>
  <c r="AM3273" i="1"/>
  <c r="AM3274" i="1"/>
  <c r="AM3275" i="1"/>
  <c r="AM3276" i="1"/>
  <c r="AM3277" i="1"/>
  <c r="AM3278" i="1"/>
  <c r="AM3279" i="1"/>
  <c r="AM3280" i="1"/>
  <c r="AM3281" i="1"/>
  <c r="AM3282" i="1"/>
  <c r="AM3283" i="1"/>
  <c r="AM3284" i="1"/>
  <c r="AM3285" i="1"/>
  <c r="AM3286" i="1"/>
  <c r="AM3287" i="1"/>
  <c r="AM3288" i="1"/>
  <c r="AM3289" i="1"/>
  <c r="AM3290" i="1"/>
  <c r="AM3291" i="1"/>
  <c r="AM3292" i="1"/>
  <c r="AM3293" i="1"/>
  <c r="AM3294" i="1"/>
  <c r="AM3295" i="1"/>
  <c r="AM3296" i="1"/>
  <c r="AM3297" i="1"/>
  <c r="AM3298" i="1"/>
  <c r="AM3299" i="1"/>
  <c r="AM3300" i="1"/>
  <c r="AM3301" i="1"/>
  <c r="AM3302" i="1"/>
  <c r="AM3303" i="1"/>
  <c r="AM3304" i="1"/>
  <c r="AM3305" i="1"/>
  <c r="AM3306" i="1"/>
  <c r="AM3307" i="1"/>
  <c r="AM3308" i="1"/>
  <c r="AM3309" i="1"/>
  <c r="AM3310" i="1"/>
  <c r="AM3311" i="1"/>
  <c r="AM3312" i="1"/>
  <c r="AM3313" i="1"/>
  <c r="AM3314" i="1"/>
  <c r="AM3315" i="1"/>
  <c r="AM3316" i="1"/>
  <c r="AM3317" i="1"/>
  <c r="AM3318" i="1"/>
  <c r="AM3319" i="1"/>
  <c r="AM3320" i="1"/>
  <c r="AM3321" i="1"/>
  <c r="AM3322" i="1"/>
  <c r="AM3323" i="1"/>
  <c r="AM3324" i="1"/>
  <c r="AM3325" i="1"/>
  <c r="AM3326" i="1"/>
  <c r="AM3327" i="1"/>
  <c r="AM3328" i="1"/>
  <c r="AM3329" i="1"/>
  <c r="AM3330" i="1"/>
  <c r="AM3331" i="1"/>
  <c r="AM3332" i="1"/>
  <c r="AM3333" i="1"/>
  <c r="AM3334" i="1"/>
  <c r="AM3335" i="1"/>
  <c r="AM3336" i="1"/>
  <c r="AM3337" i="1"/>
  <c r="AM3338" i="1"/>
  <c r="AM3339" i="1"/>
  <c r="AM3340" i="1"/>
  <c r="AM3341" i="1"/>
  <c r="AM3342" i="1"/>
  <c r="AM3343" i="1"/>
  <c r="AM3344" i="1"/>
  <c r="AM3345" i="1"/>
  <c r="AM3346" i="1"/>
  <c r="AM3347" i="1"/>
  <c r="AM3348" i="1"/>
  <c r="AM3349" i="1"/>
  <c r="AM3350" i="1"/>
  <c r="AM3351" i="1"/>
  <c r="AM3352" i="1"/>
  <c r="AM3353" i="1"/>
  <c r="AM3354" i="1"/>
  <c r="AM3355" i="1"/>
  <c r="AM3356" i="1"/>
  <c r="AM3357" i="1"/>
  <c r="AM3358" i="1"/>
  <c r="AM3359" i="1"/>
  <c r="AM3360" i="1"/>
  <c r="AM3361" i="1"/>
  <c r="AM3362" i="1"/>
  <c r="AM3363" i="1"/>
  <c r="AM3364" i="1"/>
  <c r="AM3365" i="1"/>
  <c r="AM3366" i="1"/>
  <c r="AM3367" i="1"/>
  <c r="AM3368" i="1"/>
  <c r="AM3369" i="1"/>
  <c r="AM3370" i="1"/>
  <c r="AM3371" i="1"/>
  <c r="AM3372" i="1"/>
  <c r="AM3373" i="1"/>
  <c r="AM3374" i="1"/>
  <c r="AM3375" i="1"/>
  <c r="AM3376" i="1"/>
  <c r="AM3377" i="1"/>
  <c r="AM3378" i="1"/>
  <c r="AM3379" i="1"/>
  <c r="AM3380" i="1"/>
  <c r="AM3381" i="1"/>
  <c r="AM3382" i="1"/>
  <c r="AM3383" i="1"/>
  <c r="AM3384" i="1"/>
  <c r="AM3385" i="1"/>
  <c r="AM3386" i="1"/>
  <c r="AM3387" i="1"/>
  <c r="AM3388" i="1"/>
  <c r="AM3389" i="1"/>
  <c r="AM3390" i="1"/>
  <c r="AM3391" i="1"/>
  <c r="AM3392" i="1"/>
  <c r="AM3393" i="1"/>
  <c r="AM3394" i="1"/>
  <c r="AM3395" i="1"/>
  <c r="AM3396" i="1"/>
  <c r="AM3397" i="1"/>
  <c r="AM3398" i="1"/>
  <c r="AM3399" i="1"/>
  <c r="AM3400" i="1"/>
  <c r="AM3401" i="1"/>
  <c r="AM3402" i="1"/>
  <c r="AM3403" i="1"/>
  <c r="AM3404" i="1"/>
  <c r="AM3405" i="1"/>
  <c r="AM3406" i="1"/>
  <c r="AM3407" i="1"/>
  <c r="AM3408" i="1"/>
  <c r="AM3409" i="1"/>
  <c r="AM3410" i="1"/>
  <c r="AM3411" i="1"/>
  <c r="AM3412" i="1"/>
  <c r="AM3413" i="1"/>
  <c r="AM3414" i="1"/>
  <c r="AM3415" i="1"/>
  <c r="AM3416" i="1"/>
  <c r="AM3417" i="1"/>
  <c r="AM3418" i="1"/>
  <c r="AM3419" i="1"/>
  <c r="AM3420" i="1"/>
  <c r="AM3421" i="1"/>
  <c r="AM3422" i="1"/>
  <c r="AM3423" i="1"/>
  <c r="AM3424" i="1"/>
  <c r="AM3425" i="1"/>
  <c r="AM3426" i="1"/>
  <c r="AM3427" i="1"/>
  <c r="AM3428" i="1"/>
  <c r="AM3429" i="1"/>
  <c r="AM3430" i="1"/>
  <c r="AM3431" i="1"/>
  <c r="AM3432" i="1"/>
  <c r="AM3433" i="1"/>
  <c r="AM3434" i="1"/>
  <c r="AM3435" i="1"/>
  <c r="AM3436" i="1"/>
  <c r="AM3437" i="1"/>
  <c r="AM3438" i="1"/>
  <c r="AM3439" i="1"/>
  <c r="AM3440" i="1"/>
  <c r="AM3441" i="1"/>
  <c r="AM3442" i="1"/>
  <c r="AM3443" i="1"/>
  <c r="AM3444" i="1"/>
  <c r="AM3445" i="1"/>
  <c r="AM3446" i="1"/>
  <c r="AM3447" i="1"/>
  <c r="AM3448" i="1"/>
  <c r="AM3449" i="1"/>
  <c r="AM3450" i="1"/>
  <c r="AM3451" i="1"/>
  <c r="AM3452" i="1"/>
  <c r="AM3453" i="1"/>
  <c r="AM3454" i="1"/>
  <c r="AM3455" i="1"/>
  <c r="AM3456" i="1"/>
  <c r="AM3457" i="1"/>
  <c r="AM3458" i="1"/>
  <c r="AM3459" i="1"/>
  <c r="AM3460" i="1"/>
  <c r="AM3461" i="1"/>
  <c r="AM3462" i="1"/>
  <c r="AM3463" i="1"/>
  <c r="AM3464" i="1"/>
  <c r="AM3465" i="1"/>
  <c r="AM3466" i="1"/>
  <c r="AM3467" i="1"/>
  <c r="AM3468" i="1"/>
  <c r="AM3469" i="1"/>
  <c r="AM3470" i="1"/>
  <c r="AM3471" i="1"/>
  <c r="AM3472" i="1"/>
  <c r="AM3473" i="1"/>
  <c r="AM3474" i="1"/>
  <c r="AM3475" i="1"/>
  <c r="AM3476" i="1"/>
  <c r="AM3477" i="1"/>
  <c r="AM3478" i="1"/>
  <c r="AM3479" i="1"/>
  <c r="AM3480" i="1"/>
  <c r="AM3481" i="1"/>
  <c r="AM3482" i="1"/>
  <c r="AM3483" i="1"/>
  <c r="AM3484" i="1"/>
  <c r="AM3485" i="1"/>
  <c r="AM3486" i="1"/>
  <c r="AM3487" i="1"/>
  <c r="AM3488" i="1"/>
  <c r="AM3489" i="1"/>
  <c r="AM3490" i="1"/>
  <c r="AM3491" i="1"/>
  <c r="AM3492" i="1"/>
  <c r="AM3493" i="1"/>
  <c r="AM3494" i="1"/>
  <c r="AM3495" i="1"/>
  <c r="AM3496" i="1"/>
  <c r="AM3497" i="1"/>
  <c r="AM3498" i="1"/>
  <c r="AM3499" i="1"/>
  <c r="AM3500" i="1"/>
  <c r="AM3501" i="1"/>
  <c r="AM3502" i="1"/>
  <c r="AM3503" i="1"/>
  <c r="AM3504" i="1"/>
  <c r="AM3505" i="1"/>
  <c r="AM3506" i="1"/>
  <c r="AM3507" i="1"/>
  <c r="AM3508" i="1"/>
  <c r="AM3509" i="1"/>
  <c r="AM3510" i="1"/>
  <c r="AM3511" i="1"/>
  <c r="AM3512" i="1"/>
  <c r="AM3513" i="1"/>
  <c r="AM3514" i="1"/>
  <c r="AM3515" i="1"/>
  <c r="AM3516" i="1"/>
  <c r="AM3517" i="1"/>
  <c r="AM3518" i="1"/>
  <c r="AM3519" i="1"/>
  <c r="AM3520" i="1"/>
  <c r="AM3521" i="1"/>
  <c r="AM3522" i="1"/>
  <c r="AM3523" i="1"/>
  <c r="AM3524" i="1"/>
  <c r="AM3525" i="1"/>
  <c r="AM3526" i="1"/>
  <c r="AM3527" i="1"/>
  <c r="AM3528" i="1"/>
  <c r="AM3529" i="1"/>
  <c r="AM3530" i="1"/>
  <c r="AM3531" i="1"/>
  <c r="AM3532" i="1"/>
  <c r="AM3533" i="1"/>
  <c r="AM3534" i="1"/>
  <c r="AM3535" i="1"/>
  <c r="AM3536" i="1"/>
  <c r="AM3537" i="1"/>
  <c r="AM3538" i="1"/>
  <c r="AM3539" i="1"/>
  <c r="AM3540" i="1"/>
  <c r="AM3541" i="1"/>
  <c r="AM3542" i="1"/>
  <c r="AM3543" i="1"/>
  <c r="AM3544" i="1"/>
  <c r="AM3545" i="1"/>
  <c r="AM3546" i="1"/>
  <c r="AM3547" i="1"/>
  <c r="AM3548" i="1"/>
  <c r="AM3549" i="1"/>
  <c r="AM3550" i="1"/>
  <c r="AM3551" i="1"/>
  <c r="AM3552" i="1"/>
  <c r="AM3553" i="1"/>
  <c r="AM3554" i="1"/>
  <c r="AM3555" i="1"/>
  <c r="AM3556" i="1"/>
  <c r="AM3557" i="1"/>
  <c r="AM3558" i="1"/>
  <c r="AM3559" i="1"/>
  <c r="AM3560" i="1"/>
  <c r="AM3561" i="1"/>
  <c r="AM3562" i="1"/>
  <c r="AM3563" i="1"/>
  <c r="AM3564" i="1"/>
  <c r="AM3565" i="1"/>
  <c r="AM3566" i="1"/>
  <c r="AM3567" i="1"/>
  <c r="AM3568" i="1"/>
  <c r="AM3569" i="1"/>
  <c r="AM3570" i="1"/>
  <c r="AM3571" i="1"/>
  <c r="AM3572" i="1"/>
  <c r="AM3573" i="1"/>
  <c r="AM3575" i="1"/>
  <c r="AM3576" i="1"/>
  <c r="AM3577" i="1"/>
  <c r="AM3578" i="1"/>
  <c r="AM3579" i="1"/>
  <c r="AM3580" i="1"/>
  <c r="AM3581" i="1"/>
  <c r="AM3582" i="1"/>
  <c r="AM3583" i="1"/>
  <c r="AM3584" i="1"/>
  <c r="AM3585" i="1"/>
  <c r="AM3586" i="1"/>
  <c r="AM3587" i="1"/>
  <c r="AM3588" i="1"/>
  <c r="AM3589" i="1"/>
  <c r="AM3590" i="1"/>
  <c r="AM3591" i="1"/>
  <c r="AM3592" i="1"/>
  <c r="AM3593" i="1"/>
  <c r="AM3594" i="1"/>
  <c r="AM3595" i="1"/>
  <c r="AM3596" i="1"/>
  <c r="AM3597" i="1"/>
  <c r="AM3598" i="1"/>
  <c r="AM3574" i="1"/>
  <c r="AM3599" i="1"/>
  <c r="AM3600" i="1"/>
  <c r="AM3601" i="1"/>
  <c r="AM3602" i="1"/>
  <c r="AM3603" i="1"/>
  <c r="AM3604" i="1"/>
  <c r="AM3605" i="1"/>
  <c r="AM3606" i="1"/>
  <c r="AM3607" i="1"/>
  <c r="AM3608" i="1"/>
  <c r="AM3609" i="1"/>
  <c r="AM3610" i="1"/>
  <c r="AM3611" i="1"/>
  <c r="AM3612" i="1"/>
  <c r="AM3613" i="1"/>
  <c r="AM3614" i="1"/>
  <c r="AM3615" i="1"/>
  <c r="AM3616" i="1"/>
  <c r="AM3617" i="1"/>
  <c r="AM3618" i="1"/>
  <c r="AM3619" i="1"/>
  <c r="AM3620" i="1"/>
  <c r="AM3621" i="1"/>
  <c r="AM3622" i="1"/>
  <c r="AM3623" i="1"/>
  <c r="AM3624" i="1"/>
  <c r="AM3625" i="1"/>
  <c r="AM3626" i="1"/>
  <c r="AM3627" i="1"/>
  <c r="AM3628" i="1"/>
  <c r="AM3629" i="1"/>
  <c r="AM3630" i="1"/>
  <c r="AM3631" i="1"/>
  <c r="AM3632" i="1"/>
  <c r="AM3633" i="1"/>
  <c r="AM3634" i="1"/>
  <c r="AM3635" i="1"/>
  <c r="AM3636" i="1"/>
  <c r="AM3637" i="1"/>
  <c r="AM3638" i="1"/>
  <c r="AM3639" i="1"/>
  <c r="AM3640" i="1"/>
  <c r="AM3641" i="1"/>
  <c r="AM3642" i="1"/>
  <c r="AM3643" i="1"/>
  <c r="AM3644" i="1"/>
  <c r="AM3645" i="1"/>
  <c r="AM3646" i="1"/>
  <c r="AM3647" i="1"/>
  <c r="AM3648" i="1"/>
  <c r="AM3649" i="1"/>
  <c r="AM3650" i="1"/>
  <c r="AM3651" i="1"/>
  <c r="AM3652" i="1"/>
  <c r="AM3653" i="1"/>
  <c r="AM3654" i="1"/>
  <c r="AM3655" i="1"/>
  <c r="AM3656" i="1"/>
  <c r="AM3657" i="1"/>
  <c r="AM3658" i="1"/>
  <c r="AM3659" i="1"/>
  <c r="AM3660" i="1"/>
  <c r="AM3661" i="1"/>
  <c r="AM3662" i="1"/>
  <c r="AM3663" i="1"/>
  <c r="AM3664" i="1"/>
  <c r="AM3665" i="1"/>
  <c r="AM3666" i="1"/>
  <c r="AM3667" i="1"/>
  <c r="AM3668" i="1"/>
  <c r="AM3669" i="1"/>
  <c r="AM3670" i="1"/>
  <c r="AM3671" i="1"/>
  <c r="AM3672" i="1"/>
  <c r="AM3673" i="1"/>
  <c r="AM3674" i="1"/>
  <c r="AM3675" i="1"/>
  <c r="AM3676" i="1"/>
  <c r="AM3677" i="1"/>
  <c r="AM3678" i="1"/>
  <c r="AM3679" i="1"/>
  <c r="AM3680" i="1"/>
  <c r="AM3681" i="1"/>
  <c r="AM3682" i="1"/>
  <c r="AM3683" i="1"/>
  <c r="AM3684" i="1"/>
  <c r="AM3685" i="1"/>
  <c r="AM3686" i="1"/>
  <c r="AM2" i="1"/>
  <c r="T6" i="3" l="1"/>
  <c r="C66" i="3" l="1"/>
  <c r="C65" i="3"/>
  <c r="C64" i="3"/>
  <c r="C63" i="3"/>
  <c r="C62" i="3"/>
  <c r="C61" i="3"/>
  <c r="C60" i="3"/>
  <c r="C59" i="3"/>
  <c r="C58" i="3"/>
  <c r="T1" i="3"/>
  <c r="AQ1" i="1"/>
  <c r="B60" i="3"/>
  <c r="B61" i="3"/>
  <c r="B62" i="3"/>
  <c r="B63" i="3"/>
  <c r="B64" i="3"/>
  <c r="B65" i="3"/>
  <c r="B59" i="3"/>
  <c r="B58" i="3"/>
  <c r="B57" i="3"/>
  <c r="E57" i="3" s="1"/>
  <c r="C16" i="3"/>
  <c r="C9" i="3"/>
  <c r="C10" i="3"/>
  <c r="C11" i="3"/>
  <c r="C12" i="3"/>
  <c r="C13" i="3"/>
  <c r="C14" i="3"/>
  <c r="C15" i="3"/>
  <c r="C8" i="3"/>
  <c r="B10" i="3"/>
  <c r="E10" i="3" s="1"/>
  <c r="B11" i="3"/>
  <c r="E11" i="3" s="1"/>
  <c r="B12" i="3"/>
  <c r="E12" i="3" s="1"/>
  <c r="B13" i="3"/>
  <c r="B14" i="3"/>
  <c r="B15" i="3"/>
  <c r="B16" i="3"/>
  <c r="E16" i="3" s="1"/>
  <c r="B9" i="3"/>
  <c r="B8" i="3"/>
  <c r="B7" i="3"/>
  <c r="E7" i="3" s="1"/>
  <c r="J12" i="3" l="1"/>
  <c r="H41" i="3"/>
  <c r="P41" i="3"/>
  <c r="J41" i="3"/>
  <c r="K41" i="3"/>
  <c r="F41" i="3"/>
  <c r="G41" i="3"/>
  <c r="O41" i="3"/>
  <c r="I41" i="3"/>
  <c r="Q41" i="3"/>
  <c r="R41" i="3"/>
  <c r="M41" i="3"/>
  <c r="N41" i="3"/>
  <c r="L41" i="3"/>
  <c r="O80" i="3"/>
  <c r="L81" i="3"/>
  <c r="F120" i="3"/>
  <c r="M88" i="3"/>
  <c r="O81" i="3"/>
  <c r="M72" i="3"/>
  <c r="M76" i="3"/>
  <c r="M112" i="3"/>
  <c r="N82" i="3"/>
  <c r="O75" i="3"/>
  <c r="Q116" i="3"/>
  <c r="O79" i="3"/>
  <c r="O76" i="3"/>
  <c r="R125" i="3"/>
  <c r="N83" i="3"/>
  <c r="K115" i="3"/>
  <c r="O106" i="3"/>
  <c r="N94" i="3"/>
  <c r="O90" i="3"/>
  <c r="Q119" i="3"/>
  <c r="H71" i="3"/>
  <c r="P90" i="3"/>
  <c r="L120" i="3"/>
  <c r="R73" i="3"/>
  <c r="E60" i="3"/>
  <c r="P72" i="3"/>
  <c r="G105" i="3"/>
  <c r="P73" i="3"/>
  <c r="F105" i="3"/>
  <c r="N107" i="3"/>
  <c r="L124" i="3"/>
  <c r="L121" i="3"/>
  <c r="E61" i="3"/>
  <c r="G93" i="3"/>
  <c r="K112" i="3"/>
  <c r="E59" i="3"/>
  <c r="K61" i="3"/>
  <c r="N61" i="3"/>
  <c r="E58" i="3"/>
  <c r="O61" i="3"/>
  <c r="I12" i="3"/>
  <c r="Q61" i="3"/>
  <c r="E8" i="3"/>
  <c r="F12" i="3"/>
  <c r="E9" i="3"/>
  <c r="L12" i="3"/>
  <c r="F92" i="3"/>
  <c r="H114" i="3"/>
  <c r="K87" i="3"/>
  <c r="H61" i="3"/>
  <c r="G61" i="3"/>
  <c r="R61" i="3"/>
  <c r="P12" i="3"/>
  <c r="M12" i="3"/>
  <c r="N84" i="3"/>
  <c r="Q16" i="3"/>
  <c r="M16" i="3"/>
  <c r="I16" i="3"/>
  <c r="P16" i="3"/>
  <c r="H16" i="3"/>
  <c r="G16" i="3"/>
  <c r="N16" i="3"/>
  <c r="L16" i="3"/>
  <c r="J16" i="3"/>
  <c r="F16" i="3"/>
  <c r="O16" i="3"/>
  <c r="K16" i="3"/>
  <c r="R16" i="3"/>
  <c r="K8" i="3"/>
  <c r="G8" i="3"/>
  <c r="I10" i="3"/>
  <c r="G10" i="3"/>
  <c r="J10" i="3"/>
  <c r="L59" i="3"/>
  <c r="O59" i="3"/>
  <c r="R59" i="3"/>
  <c r="I59" i="3"/>
  <c r="L8" i="3"/>
  <c r="M9" i="3"/>
  <c r="M58" i="3"/>
  <c r="F9" i="3"/>
  <c r="F58" i="3"/>
  <c r="H9" i="3"/>
  <c r="N8" i="3"/>
  <c r="G58" i="3"/>
  <c r="H10" i="3"/>
  <c r="P59" i="3"/>
  <c r="H8" i="3"/>
  <c r="I58" i="3"/>
  <c r="Q8" i="3"/>
  <c r="R58" i="3"/>
  <c r="O9" i="3"/>
  <c r="O8" i="3"/>
  <c r="P10" i="3"/>
  <c r="Q10" i="3"/>
  <c r="F10" i="3"/>
  <c r="H59" i="3"/>
  <c r="K59" i="3"/>
  <c r="N59" i="3"/>
  <c r="P9" i="3"/>
  <c r="P8" i="3"/>
  <c r="Q9" i="3"/>
  <c r="Q58" i="3"/>
  <c r="I8" i="3"/>
  <c r="J9" i="3"/>
  <c r="J58" i="3"/>
  <c r="L58" i="3"/>
  <c r="G9" i="3"/>
  <c r="K58" i="3"/>
  <c r="N10" i="3"/>
  <c r="M59" i="3"/>
  <c r="F59" i="3"/>
  <c r="I9" i="3"/>
  <c r="P58" i="3"/>
  <c r="R9" i="3"/>
  <c r="J8" i="3"/>
  <c r="R8" i="3"/>
  <c r="L10" i="3"/>
  <c r="O10" i="3"/>
  <c r="R10" i="3"/>
  <c r="M10" i="3"/>
  <c r="Q59" i="3"/>
  <c r="G59" i="3"/>
  <c r="J59" i="3"/>
  <c r="H58" i="3"/>
  <c r="L9" i="3"/>
  <c r="M8" i="3"/>
  <c r="N9" i="3"/>
  <c r="N58" i="3"/>
  <c r="F8" i="3"/>
  <c r="K9" i="3"/>
  <c r="O58" i="3"/>
  <c r="K10" i="3"/>
  <c r="Q11" i="3"/>
  <c r="R11" i="3"/>
  <c r="H11" i="3"/>
  <c r="G11" i="3"/>
  <c r="I60" i="3"/>
  <c r="L60" i="3"/>
  <c r="K60" i="3"/>
  <c r="K11" i="3"/>
  <c r="F60" i="3"/>
  <c r="M11" i="3"/>
  <c r="F11" i="3"/>
  <c r="N11" i="3"/>
  <c r="J11" i="3"/>
  <c r="H60" i="3"/>
  <c r="G60" i="3"/>
  <c r="N60" i="3"/>
  <c r="R60" i="3"/>
  <c r="M60" i="3"/>
  <c r="O60" i="3"/>
  <c r="I11" i="3"/>
  <c r="P11" i="3"/>
  <c r="O11" i="3"/>
  <c r="Q60" i="3"/>
  <c r="J60" i="3"/>
  <c r="L11" i="3"/>
  <c r="P60" i="3"/>
  <c r="L61" i="3"/>
  <c r="I61" i="3"/>
  <c r="F61" i="3"/>
  <c r="G12" i="3"/>
  <c r="O12" i="3"/>
  <c r="Q12" i="3"/>
  <c r="N12" i="3"/>
  <c r="J116" i="3"/>
  <c r="J88" i="3"/>
  <c r="P61" i="3"/>
  <c r="M61" i="3"/>
  <c r="J61" i="3"/>
  <c r="H12" i="3"/>
  <c r="K12" i="3"/>
  <c r="R12" i="3"/>
  <c r="O62" i="3"/>
  <c r="K62" i="3"/>
  <c r="G62" i="3"/>
  <c r="H62" i="3"/>
  <c r="R62" i="3"/>
  <c r="N62" i="3"/>
  <c r="J62" i="3"/>
  <c r="F62" i="3"/>
  <c r="P62" i="3"/>
  <c r="Q62" i="3"/>
  <c r="M62" i="3"/>
  <c r="I62" i="3"/>
  <c r="E62" i="3"/>
  <c r="L62" i="3"/>
  <c r="O13" i="3"/>
  <c r="K13" i="3"/>
  <c r="G13" i="3"/>
  <c r="P13" i="3"/>
  <c r="R13" i="3"/>
  <c r="N13" i="3"/>
  <c r="J13" i="3"/>
  <c r="F13" i="3"/>
  <c r="Q13" i="3"/>
  <c r="M13" i="3"/>
  <c r="I13" i="3"/>
  <c r="E13" i="3"/>
  <c r="L13" i="3"/>
  <c r="H13" i="3"/>
  <c r="H83" i="3"/>
  <c r="R28" i="3"/>
  <c r="G118" i="3"/>
  <c r="K98" i="3"/>
  <c r="G83" i="3"/>
  <c r="G108" i="3"/>
  <c r="R40" i="3"/>
  <c r="J78" i="3"/>
  <c r="L111" i="3"/>
  <c r="I101" i="3"/>
  <c r="L71" i="3"/>
  <c r="N124" i="3"/>
  <c r="L123" i="3"/>
  <c r="G95" i="3"/>
  <c r="K125" i="3"/>
  <c r="Q125" i="3"/>
  <c r="H121" i="3"/>
  <c r="I92" i="3"/>
  <c r="H7" i="3"/>
  <c r="N108" i="3"/>
  <c r="J114" i="3"/>
  <c r="K85" i="3"/>
  <c r="K110" i="3"/>
  <c r="H81" i="3"/>
  <c r="M125" i="3"/>
  <c r="P86" i="3"/>
  <c r="I3" i="3"/>
  <c r="M25" i="3"/>
  <c r="N7" i="3"/>
  <c r="O49" i="3"/>
  <c r="N45" i="3"/>
  <c r="Q49" i="3"/>
  <c r="O27" i="3"/>
  <c r="F31" i="3"/>
  <c r="F103" i="3"/>
  <c r="M83" i="3"/>
  <c r="K57" i="3"/>
  <c r="M34" i="3"/>
  <c r="O33" i="3"/>
  <c r="O26" i="3"/>
  <c r="N35" i="3"/>
  <c r="M45" i="3"/>
  <c r="R50" i="3"/>
  <c r="R32" i="3"/>
  <c r="Q51" i="3"/>
  <c r="M37" i="3"/>
  <c r="Q25" i="3"/>
  <c r="P51" i="3"/>
  <c r="M33" i="3"/>
  <c r="L3" i="3"/>
  <c r="M23" i="3"/>
  <c r="J7" i="3"/>
  <c r="F7" i="3"/>
  <c r="M70" i="3"/>
  <c r="Q123" i="3"/>
  <c r="I84" i="3"/>
  <c r="K105" i="3"/>
  <c r="F71" i="3"/>
  <c r="L91" i="3"/>
  <c r="H113" i="3"/>
  <c r="K78" i="3"/>
  <c r="G100" i="3"/>
  <c r="I121" i="3"/>
  <c r="Q79" i="3"/>
  <c r="F122" i="3"/>
  <c r="G75" i="3"/>
  <c r="I96" i="3"/>
  <c r="K117" i="3"/>
  <c r="J82" i="3"/>
  <c r="L103" i="3"/>
  <c r="H125" i="3"/>
  <c r="K90" i="3"/>
  <c r="G112" i="3"/>
  <c r="R88" i="3"/>
  <c r="G81" i="3"/>
  <c r="K123" i="3"/>
  <c r="L109" i="3"/>
  <c r="K96" i="3"/>
  <c r="L100" i="3"/>
  <c r="K71" i="3"/>
  <c r="I114" i="3"/>
  <c r="J100" i="3"/>
  <c r="I87" i="3"/>
  <c r="J79" i="3"/>
  <c r="R79" i="3"/>
  <c r="M98" i="3"/>
  <c r="L106" i="3"/>
  <c r="M85" i="3"/>
  <c r="O103" i="3"/>
  <c r="G73" i="3"/>
  <c r="L101" i="3"/>
  <c r="L84" i="3"/>
  <c r="O88" i="3"/>
  <c r="L90" i="3"/>
  <c r="F88" i="3"/>
  <c r="L104" i="3"/>
  <c r="N85" i="3"/>
  <c r="K95" i="3"/>
  <c r="J124" i="3"/>
  <c r="M71" i="3"/>
  <c r="N95" i="3"/>
  <c r="L122" i="3"/>
  <c r="H110" i="3"/>
  <c r="R85" i="3"/>
  <c r="M104" i="3"/>
  <c r="O119" i="3"/>
  <c r="Q75" i="3"/>
  <c r="N25" i="3"/>
  <c r="F57" i="3"/>
  <c r="M24" i="3"/>
  <c r="P33" i="3"/>
  <c r="F44" i="3"/>
  <c r="M52" i="3"/>
  <c r="N36" i="3"/>
  <c r="P52" i="3"/>
  <c r="P38" i="3"/>
  <c r="M53" i="3"/>
  <c r="O52" i="3"/>
  <c r="P34" i="3"/>
  <c r="P7" i="3"/>
  <c r="I7" i="3"/>
  <c r="K3" i="3"/>
  <c r="O7" i="3"/>
  <c r="H92" i="3"/>
  <c r="M75" i="3"/>
  <c r="K81" i="3"/>
  <c r="G103" i="3"/>
  <c r="I124" i="3"/>
  <c r="H89" i="3"/>
  <c r="J110" i="3"/>
  <c r="G76" i="3"/>
  <c r="I97" i="3"/>
  <c r="K118" i="3"/>
  <c r="P124" i="3"/>
  <c r="J113" i="3"/>
  <c r="I72" i="3"/>
  <c r="K93" i="3"/>
  <c r="G115" i="3"/>
  <c r="L79" i="3"/>
  <c r="H101" i="3"/>
  <c r="J122" i="3"/>
  <c r="G88" i="3"/>
  <c r="I109" i="3"/>
  <c r="H82" i="3"/>
  <c r="K75" i="3"/>
  <c r="I118" i="3"/>
  <c r="J104" i="3"/>
  <c r="I91" i="3"/>
  <c r="H90" i="3"/>
  <c r="N112" i="3"/>
  <c r="G109" i="3"/>
  <c r="H95" i="3"/>
  <c r="G82" i="3"/>
  <c r="K124" i="3"/>
  <c r="P77" i="3"/>
  <c r="R95" i="3"/>
  <c r="H96" i="3"/>
  <c r="R82" i="3"/>
  <c r="M101" i="3"/>
  <c r="R124" i="3"/>
  <c r="H91" i="3"/>
  <c r="K120" i="3"/>
  <c r="P85" i="3"/>
  <c r="J77" i="3"/>
  <c r="P84" i="3"/>
  <c r="J91" i="3"/>
  <c r="F83" i="3"/>
  <c r="G85" i="3"/>
  <c r="L113" i="3"/>
  <c r="L108" i="3"/>
  <c r="O92" i="3"/>
  <c r="J109" i="3"/>
  <c r="O91" i="3"/>
  <c r="H94" i="3"/>
  <c r="O74" i="3"/>
  <c r="P83" i="3"/>
  <c r="Q92" i="3"/>
  <c r="R101" i="3"/>
  <c r="P123" i="3"/>
  <c r="O114" i="3"/>
  <c r="Q99" i="3"/>
  <c r="J89" i="3"/>
  <c r="R94" i="3"/>
  <c r="Q76" i="3"/>
  <c r="F95" i="3"/>
  <c r="R106" i="3"/>
  <c r="N81" i="3"/>
  <c r="L80" i="3"/>
  <c r="F124" i="3"/>
  <c r="F101" i="3"/>
  <c r="J107" i="3"/>
  <c r="F76" i="3"/>
  <c r="F89" i="3"/>
  <c r="K108" i="3"/>
  <c r="H79" i="3"/>
  <c r="O77" i="3"/>
  <c r="I75" i="3"/>
  <c r="I102" i="3"/>
  <c r="K122" i="3"/>
  <c r="G80" i="3"/>
  <c r="H93" i="3"/>
  <c r="G107" i="3"/>
  <c r="M119" i="3"/>
  <c r="H124" i="3"/>
  <c r="I89" i="3"/>
  <c r="J102" i="3"/>
  <c r="I116" i="3"/>
  <c r="K73" i="3"/>
  <c r="F98" i="3"/>
  <c r="G3" i="3"/>
  <c r="F3" i="3"/>
  <c r="R53" i="3"/>
  <c r="R45" i="3"/>
  <c r="P43" i="3"/>
  <c r="R39" i="3"/>
  <c r="O46" i="3"/>
  <c r="M29" i="3"/>
  <c r="O123" i="3"/>
  <c r="P26" i="3"/>
  <c r="N48" i="3"/>
  <c r="Q28" i="3"/>
  <c r="Q38" i="3"/>
  <c r="N70" i="3"/>
  <c r="N122" i="3"/>
  <c r="F119" i="3"/>
  <c r="P99" i="3"/>
  <c r="R107" i="3"/>
  <c r="I111" i="3"/>
  <c r="F100" i="3"/>
  <c r="K88" i="3"/>
  <c r="N72" i="3"/>
  <c r="R109" i="3"/>
  <c r="N121" i="3"/>
  <c r="N97" i="3"/>
  <c r="F79" i="3"/>
  <c r="F104" i="3"/>
  <c r="O104" i="3"/>
  <c r="K100" i="3"/>
  <c r="O125" i="3"/>
  <c r="M97" i="3"/>
  <c r="P97" i="3"/>
  <c r="G78" i="3"/>
  <c r="L96" i="3"/>
  <c r="Q73" i="3"/>
  <c r="Q86" i="3"/>
  <c r="I103" i="3"/>
  <c r="L73" i="3"/>
  <c r="F118" i="3"/>
  <c r="L125" i="3"/>
  <c r="G97" i="3"/>
  <c r="G120" i="3"/>
  <c r="I77" i="3"/>
  <c r="J90" i="3"/>
  <c r="I104" i="3"/>
  <c r="R70" i="3"/>
  <c r="L76" i="3"/>
  <c r="K86" i="3"/>
  <c r="L99" i="3"/>
  <c r="K113" i="3"/>
  <c r="G71" i="3"/>
  <c r="J81" i="3"/>
  <c r="R24" i="3"/>
  <c r="R23" i="3"/>
  <c r="N49" i="3"/>
  <c r="F45" i="3"/>
  <c r="O38" i="3"/>
  <c r="Q35" i="3"/>
  <c r="P119" i="3"/>
  <c r="N102" i="3"/>
  <c r="N43" i="3"/>
  <c r="M31" i="3"/>
  <c r="P44" i="3"/>
  <c r="P31" i="3"/>
  <c r="O35" i="3"/>
  <c r="I57" i="3"/>
  <c r="Q114" i="3"/>
  <c r="P94" i="3"/>
  <c r="Q105" i="3"/>
  <c r="O94" i="3"/>
  <c r="P40" i="3"/>
  <c r="R26" i="3"/>
  <c r="F42" i="3"/>
  <c r="R29" i="3"/>
  <c r="O51" i="3"/>
  <c r="L94" i="3"/>
  <c r="P117" i="3"/>
  <c r="M113" i="3"/>
  <c r="P115" i="3"/>
  <c r="F91" i="3"/>
  <c r="R47" i="3"/>
  <c r="F38" i="3"/>
  <c r="P28" i="3"/>
  <c r="N46" i="3"/>
  <c r="O36" i="3"/>
  <c r="Q26" i="3"/>
  <c r="P47" i="3"/>
  <c r="R100" i="3"/>
  <c r="R123" i="3"/>
  <c r="N110" i="3"/>
  <c r="R92" i="3"/>
  <c r="F107" i="3"/>
  <c r="Q72" i="3"/>
  <c r="O95" i="3"/>
  <c r="N103" i="3"/>
  <c r="R77" i="3"/>
  <c r="J125" i="3"/>
  <c r="I95" i="3"/>
  <c r="I122" i="3"/>
  <c r="R71" i="3"/>
  <c r="Q77" i="3"/>
  <c r="I90" i="3"/>
  <c r="Q78" i="3"/>
  <c r="L40" i="3"/>
  <c r="G37" i="3"/>
  <c r="J47" i="3"/>
  <c r="K33" i="3"/>
  <c r="O96" i="3"/>
  <c r="K72" i="3"/>
  <c r="H49" i="3"/>
  <c r="L28" i="3"/>
  <c r="L53" i="3"/>
  <c r="K37" i="3"/>
  <c r="K22" i="3"/>
  <c r="J38" i="3"/>
  <c r="I23" i="3"/>
  <c r="I39" i="3"/>
  <c r="H24" i="3"/>
  <c r="H40" i="3"/>
  <c r="G25" i="3"/>
  <c r="G42" i="3"/>
  <c r="O22" i="3"/>
  <c r="M91" i="3"/>
  <c r="I110" i="3"/>
  <c r="H75" i="3"/>
  <c r="J96" i="3"/>
  <c r="L117" i="3"/>
  <c r="I83" i="3"/>
  <c r="K104" i="3"/>
  <c r="L70" i="3"/>
  <c r="L116" i="3"/>
  <c r="Q74" i="3"/>
  <c r="F81" i="3"/>
  <c r="N87" i="3"/>
  <c r="F93" i="3"/>
  <c r="N99" i="3"/>
  <c r="P105" i="3"/>
  <c r="L82" i="3"/>
  <c r="H112" i="3"/>
  <c r="N74" i="3"/>
  <c r="F80" i="3"/>
  <c r="N86" i="3"/>
  <c r="P92" i="3"/>
  <c r="N98" i="3"/>
  <c r="P104" i="3"/>
  <c r="J99" i="3"/>
  <c r="J123" i="3"/>
  <c r="F75" i="3"/>
  <c r="P79" i="3"/>
  <c r="M84" i="3"/>
  <c r="Q88" i="3"/>
  <c r="M92" i="3"/>
  <c r="P95" i="3"/>
  <c r="O98" i="3"/>
  <c r="N101" i="3"/>
  <c r="Q104" i="3"/>
  <c r="P107" i="3"/>
  <c r="M124" i="3"/>
  <c r="Q120" i="3"/>
  <c r="R117" i="3"/>
  <c r="F115" i="3"/>
  <c r="P111" i="3"/>
  <c r="Q108" i="3"/>
  <c r="F102" i="3"/>
  <c r="N88" i="3"/>
  <c r="R76" i="3"/>
  <c r="H100" i="3"/>
  <c r="Q121" i="3"/>
  <c r="R118" i="3"/>
  <c r="P116" i="3"/>
  <c r="N114" i="3"/>
  <c r="F112" i="3"/>
  <c r="Q109" i="3"/>
  <c r="P106" i="3"/>
  <c r="M99" i="3"/>
  <c r="F90" i="3"/>
  <c r="R80" i="3"/>
  <c r="Q71" i="3"/>
  <c r="L86" i="3"/>
  <c r="P125" i="3"/>
  <c r="N123" i="3"/>
  <c r="F121" i="3"/>
  <c r="Q118" i="3"/>
  <c r="O116" i="3"/>
  <c r="M114" i="3"/>
  <c r="R111" i="3"/>
  <c r="P109" i="3"/>
  <c r="N106" i="3"/>
  <c r="P98" i="3"/>
  <c r="O89" i="3"/>
  <c r="N80" i="3"/>
  <c r="G70" i="3"/>
  <c r="H84" i="3"/>
  <c r="N57" i="3"/>
  <c r="L36" i="3"/>
  <c r="K25" i="3"/>
  <c r="K42" i="3"/>
  <c r="J26" i="3"/>
  <c r="J43" i="3"/>
  <c r="I27" i="3"/>
  <c r="I44" i="3"/>
  <c r="H28" i="3"/>
  <c r="H45" i="3"/>
  <c r="G29" i="3"/>
  <c r="G46" i="3"/>
  <c r="O113" i="3"/>
  <c r="G89" i="3"/>
  <c r="K111" i="3"/>
  <c r="J76" i="3"/>
  <c r="L97" i="3"/>
  <c r="H119" i="3"/>
  <c r="K84" i="3"/>
  <c r="G106" i="3"/>
  <c r="N71" i="3"/>
  <c r="J119" i="3"/>
  <c r="R75" i="3"/>
  <c r="P81" i="3"/>
  <c r="R87" i="3"/>
  <c r="M94" i="3"/>
  <c r="R99" i="3"/>
  <c r="M106" i="3"/>
  <c r="H88" i="3"/>
  <c r="L114" i="3"/>
  <c r="R74" i="3"/>
  <c r="M81" i="3"/>
  <c r="R86" i="3"/>
  <c r="M93" i="3"/>
  <c r="O99" i="3"/>
  <c r="L72" i="3"/>
  <c r="H102" i="3"/>
  <c r="K70" i="3"/>
  <c r="P75" i="3"/>
  <c r="M80" i="3"/>
  <c r="Q84" i="3"/>
  <c r="N89" i="3"/>
  <c r="N93" i="3"/>
  <c r="M96" i="3"/>
  <c r="F99" i="3"/>
  <c r="O102" i="3"/>
  <c r="N105" i="3"/>
  <c r="Q70" i="3"/>
  <c r="F123" i="3"/>
  <c r="M120" i="3"/>
  <c r="N117" i="3"/>
  <c r="R113" i="3"/>
  <c r="F111" i="3"/>
  <c r="F108" i="3"/>
  <c r="O97" i="3"/>
  <c r="F86" i="3"/>
  <c r="P74" i="3"/>
  <c r="L78" i="3"/>
  <c r="M121" i="3"/>
  <c r="N118" i="3"/>
  <c r="F116" i="3"/>
  <c r="Q113" i="3"/>
  <c r="O111" i="3"/>
  <c r="M109" i="3"/>
  <c r="O105" i="3"/>
  <c r="R96" i="3"/>
  <c r="Q87" i="3"/>
  <c r="P78" i="3"/>
  <c r="L118" i="3"/>
  <c r="H76" i="3"/>
  <c r="F125" i="3"/>
  <c r="Q122" i="3"/>
  <c r="O120" i="3"/>
  <c r="M118" i="3"/>
  <c r="R115" i="3"/>
  <c r="P113" i="3"/>
  <c r="N111" i="3"/>
  <c r="F109" i="3"/>
  <c r="M105" i="3"/>
  <c r="N96" i="3"/>
  <c r="M87" i="3"/>
  <c r="F78" i="3"/>
  <c r="H116" i="3"/>
  <c r="J73" i="3"/>
  <c r="L45" i="3"/>
  <c r="K50" i="3"/>
  <c r="J51" i="3"/>
  <c r="I52" i="3"/>
  <c r="H53" i="3"/>
  <c r="G22" i="3"/>
  <c r="K99" i="3"/>
  <c r="H87" i="3"/>
  <c r="G74" i="3"/>
  <c r="K116" i="3"/>
  <c r="O72" i="3"/>
  <c r="F85" i="3"/>
  <c r="F97" i="3"/>
  <c r="H72" i="3"/>
  <c r="F72" i="3"/>
  <c r="F84" i="3"/>
  <c r="F96" i="3"/>
  <c r="L88" i="3"/>
  <c r="N73" i="3"/>
  <c r="O82" i="3"/>
  <c r="P91" i="3"/>
  <c r="R97" i="3"/>
  <c r="P103" i="3"/>
  <c r="Q124" i="3"/>
  <c r="O118" i="3"/>
  <c r="Q112" i="3"/>
  <c r="N104" i="3"/>
  <c r="M79" i="3"/>
  <c r="R122" i="3"/>
  <c r="M117" i="3"/>
  <c r="P112" i="3"/>
  <c r="Q107" i="3"/>
  <c r="N92" i="3"/>
  <c r="F74" i="3"/>
  <c r="O70" i="3"/>
  <c r="P121" i="3"/>
  <c r="F117" i="3"/>
  <c r="O112" i="3"/>
  <c r="O107" i="3"/>
  <c r="Q91" i="3"/>
  <c r="O73" i="3"/>
  <c r="J57" i="3"/>
  <c r="M57" i="3"/>
  <c r="H57" i="3"/>
  <c r="L57" i="3"/>
  <c r="R52" i="3"/>
  <c r="F51" i="3"/>
  <c r="Q42" i="3"/>
  <c r="F32" i="3"/>
  <c r="N3" i="3"/>
  <c r="R25" i="3"/>
  <c r="O28" i="3"/>
  <c r="M30" i="3"/>
  <c r="F33" i="3"/>
  <c r="Q34" i="3"/>
  <c r="N37" i="3"/>
  <c r="P39" i="3"/>
  <c r="R42" i="3"/>
  <c r="O45" i="3"/>
  <c r="M47" i="3"/>
  <c r="F50" i="3"/>
  <c r="O25" i="3"/>
  <c r="M27" i="3"/>
  <c r="F30" i="3"/>
  <c r="Q31" i="3"/>
  <c r="N34" i="3"/>
  <c r="P36" i="3"/>
  <c r="R38" i="3"/>
  <c r="O42" i="3"/>
  <c r="M44" i="3"/>
  <c r="F47" i="3"/>
  <c r="Q48" i="3"/>
  <c r="Q24" i="3"/>
  <c r="N27" i="3"/>
  <c r="P29" i="3"/>
  <c r="R31" i="3"/>
  <c r="O34" i="3"/>
  <c r="M36" i="3"/>
  <c r="F39" i="3"/>
  <c r="Q40" i="3"/>
  <c r="N44" i="3"/>
  <c r="P46" i="3"/>
  <c r="R48" i="3"/>
  <c r="P23" i="3"/>
  <c r="R51" i="3"/>
  <c r="K29" i="3"/>
  <c r="J30" i="3"/>
  <c r="I31" i="3"/>
  <c r="H32" i="3"/>
  <c r="G33" i="3"/>
  <c r="R108" i="3"/>
  <c r="G121" i="3"/>
  <c r="H107" i="3"/>
  <c r="G94" i="3"/>
  <c r="J95" i="3"/>
  <c r="M78" i="3"/>
  <c r="M90" i="3"/>
  <c r="M102" i="3"/>
  <c r="L98" i="3"/>
  <c r="M77" i="3"/>
  <c r="M89" i="3"/>
  <c r="Q101" i="3"/>
  <c r="L112" i="3"/>
  <c r="N77" i="3"/>
  <c r="O86" i="3"/>
  <c r="R93" i="3"/>
  <c r="M100" i="3"/>
  <c r="R105" i="3"/>
  <c r="O122" i="3"/>
  <c r="M116" i="3"/>
  <c r="O110" i="3"/>
  <c r="M95" i="3"/>
  <c r="J121" i="3"/>
  <c r="P120" i="3"/>
  <c r="O115" i="3"/>
  <c r="R110" i="3"/>
  <c r="Q103" i="3"/>
  <c r="O85" i="3"/>
  <c r="H108" i="3"/>
  <c r="O124" i="3"/>
  <c r="R119" i="3"/>
  <c r="N115" i="3"/>
  <c r="Q110" i="3"/>
  <c r="M103" i="3"/>
  <c r="R84" i="3"/>
  <c r="J105" i="3"/>
  <c r="P57" i="3"/>
  <c r="O57" i="3"/>
  <c r="R57" i="3"/>
  <c r="Q57" i="3"/>
  <c r="N52" i="3"/>
  <c r="F49" i="3"/>
  <c r="N40" i="3"/>
  <c r="P30" i="3"/>
  <c r="O24" i="3"/>
  <c r="M26" i="3"/>
  <c r="F29" i="3"/>
  <c r="Q30" i="3"/>
  <c r="N33" i="3"/>
  <c r="P35" i="3"/>
  <c r="R37" i="3"/>
  <c r="O40" i="3"/>
  <c r="M43" i="3"/>
  <c r="F46" i="3"/>
  <c r="Q47" i="3"/>
  <c r="N50" i="3"/>
  <c r="F26" i="3"/>
  <c r="Q27" i="3"/>
  <c r="N30" i="3"/>
  <c r="P32" i="3"/>
  <c r="R34" i="3"/>
  <c r="O37" i="3"/>
  <c r="M39" i="3"/>
  <c r="F43" i="3"/>
  <c r="Q44" i="3"/>
  <c r="N47" i="3"/>
  <c r="P49" i="3"/>
  <c r="P25" i="3"/>
  <c r="R27" i="3"/>
  <c r="O30" i="3"/>
  <c r="M32" i="3"/>
  <c r="F35" i="3"/>
  <c r="Q36" i="3"/>
  <c r="N39" i="3"/>
  <c r="P42" i="3"/>
  <c r="R44" i="3"/>
  <c r="O47" i="3"/>
  <c r="M49" i="3"/>
  <c r="P53" i="3"/>
  <c r="N51" i="3"/>
  <c r="K46" i="3"/>
  <c r="I48" i="3"/>
  <c r="G50" i="3"/>
  <c r="L85" i="3"/>
  <c r="I115" i="3"/>
  <c r="R83" i="3"/>
  <c r="O108" i="3"/>
  <c r="O83" i="3"/>
  <c r="J83" i="3"/>
  <c r="R81" i="3"/>
  <c r="Q96" i="3"/>
  <c r="N125" i="3"/>
  <c r="N113" i="3"/>
  <c r="Q83" i="3"/>
  <c r="Q117" i="3"/>
  <c r="P108" i="3"/>
  <c r="N76" i="3"/>
  <c r="M122" i="3"/>
  <c r="F113" i="3"/>
  <c r="F94" i="3"/>
  <c r="F70" i="3"/>
  <c r="G57" i="3"/>
  <c r="Q53" i="3"/>
  <c r="M46" i="3"/>
  <c r="N24" i="3"/>
  <c r="P27" i="3"/>
  <c r="O32" i="3"/>
  <c r="F37" i="3"/>
  <c r="N42" i="3"/>
  <c r="R46" i="3"/>
  <c r="P24" i="3"/>
  <c r="O29" i="3"/>
  <c r="F34" i="3"/>
  <c r="N38" i="3"/>
  <c r="R43" i="3"/>
  <c r="M48" i="3"/>
  <c r="F27" i="3"/>
  <c r="N31" i="3"/>
  <c r="R35" i="3"/>
  <c r="M40" i="3"/>
  <c r="Q45" i="3"/>
  <c r="P50" i="3"/>
  <c r="R49" i="3"/>
  <c r="M42" i="3"/>
  <c r="O31" i="3"/>
  <c r="O23" i="3"/>
  <c r="M51" i="3"/>
  <c r="O44" i="3"/>
  <c r="Q33" i="3"/>
  <c r="F24" i="3"/>
  <c r="M7" i="3"/>
  <c r="N53" i="3"/>
  <c r="M50" i="3"/>
  <c r="O39" i="3"/>
  <c r="Q29" i="3"/>
  <c r="K7" i="3"/>
  <c r="L7" i="3"/>
  <c r="F23" i="3"/>
  <c r="G7" i="3"/>
  <c r="P3" i="3"/>
  <c r="H3" i="3"/>
  <c r="J3" i="3"/>
  <c r="F114" i="3"/>
  <c r="N120" i="3"/>
  <c r="O117" i="3"/>
  <c r="P114" i="3"/>
  <c r="I76" i="3"/>
  <c r="G87" i="3"/>
  <c r="K97" i="3"/>
  <c r="I108" i="3"/>
  <c r="G119" i="3"/>
  <c r="H73" i="3"/>
  <c r="L83" i="3"/>
  <c r="J94" i="3"/>
  <c r="H105" i="3"/>
  <c r="L115" i="3"/>
  <c r="I70" i="3"/>
  <c r="I81" i="3"/>
  <c r="G92" i="3"/>
  <c r="K102" i="3"/>
  <c r="I113" i="3"/>
  <c r="G124" i="3"/>
  <c r="F106" i="3"/>
  <c r="O109" i="3"/>
  <c r="Q115" i="3"/>
  <c r="R112" i="3"/>
  <c r="F110" i="3"/>
  <c r="K77" i="3"/>
  <c r="I88" i="3"/>
  <c r="G99" i="3"/>
  <c r="K109" i="3"/>
  <c r="I120" i="3"/>
  <c r="J74" i="3"/>
  <c r="H85" i="3"/>
  <c r="L95" i="3"/>
  <c r="J106" i="3"/>
  <c r="H117" i="3"/>
  <c r="G72" i="3"/>
  <c r="K82" i="3"/>
  <c r="I93" i="3"/>
  <c r="G104" i="3"/>
  <c r="K114" i="3"/>
  <c r="I125" i="3"/>
  <c r="P122" i="3"/>
  <c r="R116" i="3"/>
  <c r="I86" i="3"/>
  <c r="K107" i="3"/>
  <c r="J72" i="3"/>
  <c r="L93" i="3"/>
  <c r="H115" i="3"/>
  <c r="K80" i="3"/>
  <c r="G102" i="3"/>
  <c r="I123" i="3"/>
  <c r="J111" i="3"/>
  <c r="M115" i="3"/>
  <c r="G77" i="3"/>
  <c r="I98" i="3"/>
  <c r="K119" i="3"/>
  <c r="J84" i="3"/>
  <c r="L105" i="3"/>
  <c r="I71" i="3"/>
  <c r="K92" i="3"/>
  <c r="G114" i="3"/>
  <c r="L92" i="3"/>
  <c r="F73" i="3"/>
  <c r="M82" i="3"/>
  <c r="N91" i="3"/>
  <c r="O100" i="3"/>
  <c r="L74" i="3"/>
  <c r="J117" i="3"/>
  <c r="N78" i="3"/>
  <c r="O87" i="3"/>
  <c r="P96" i="3"/>
  <c r="J75" i="3"/>
  <c r="R120" i="3"/>
  <c r="K83" i="3"/>
  <c r="J70" i="3"/>
  <c r="J112" i="3"/>
  <c r="I99" i="3"/>
  <c r="H106" i="3"/>
  <c r="N79" i="3"/>
  <c r="R91" i="3"/>
  <c r="R103" i="3"/>
  <c r="H104" i="3"/>
  <c r="R78" i="3"/>
  <c r="R90" i="3"/>
  <c r="R102" i="3"/>
  <c r="H118" i="3"/>
  <c r="O78" i="3"/>
  <c r="P87" i="3"/>
  <c r="O121" i="3"/>
  <c r="I106" i="3"/>
  <c r="J92" i="3"/>
  <c r="I79" i="3"/>
  <c r="G122" i="3"/>
  <c r="M74" i="3"/>
  <c r="M86" i="3"/>
  <c r="Q98" i="3"/>
  <c r="H80" i="3"/>
  <c r="M73" i="3"/>
  <c r="Q85" i="3"/>
  <c r="Q97" i="3"/>
  <c r="L24" i="3"/>
  <c r="J34" i="3"/>
  <c r="H36" i="3"/>
  <c r="M107" i="3"/>
  <c r="J108" i="3"/>
  <c r="H98" i="3"/>
  <c r="Q90" i="3"/>
  <c r="J101" i="3"/>
  <c r="N90" i="3"/>
  <c r="J115" i="3"/>
  <c r="F87" i="3"/>
  <c r="Q100" i="3"/>
  <c r="R121" i="3"/>
  <c r="N109" i="3"/>
  <c r="L110" i="3"/>
  <c r="R114" i="3"/>
  <c r="O101" i="3"/>
  <c r="J97" i="3"/>
  <c r="N119" i="3"/>
  <c r="M110" i="3"/>
  <c r="P82" i="3"/>
  <c r="R7" i="3"/>
  <c r="F52" i="3"/>
  <c r="R36" i="3"/>
  <c r="F25" i="3"/>
  <c r="N29" i="3"/>
  <c r="R33" i="3"/>
  <c r="M38" i="3"/>
  <c r="Q43" i="3"/>
  <c r="P48" i="3"/>
  <c r="N26" i="3"/>
  <c r="R30" i="3"/>
  <c r="M35" i="3"/>
  <c r="Q39" i="3"/>
  <c r="P45" i="3"/>
  <c r="O50" i="3"/>
  <c r="M28" i="3"/>
  <c r="Q32" i="3"/>
  <c r="P37" i="3"/>
  <c r="O43" i="3"/>
  <c r="F48" i="3"/>
  <c r="Q52" i="3"/>
  <c r="O48" i="3"/>
  <c r="Q37" i="3"/>
  <c r="F28" i="3"/>
  <c r="O53" i="3"/>
  <c r="Q50" i="3"/>
  <c r="F40" i="3"/>
  <c r="N32" i="3"/>
  <c r="Q23" i="3"/>
  <c r="R3" i="3"/>
  <c r="F53" i="3"/>
  <c r="Q46" i="3"/>
  <c r="F36" i="3"/>
  <c r="N28" i="3"/>
  <c r="N23" i="3"/>
  <c r="M3" i="3"/>
  <c r="Q3" i="3"/>
  <c r="Q7" i="3"/>
  <c r="O3" i="3"/>
  <c r="M123" i="3"/>
  <c r="M111" i="3"/>
  <c r="M108" i="3"/>
  <c r="N100" i="3"/>
  <c r="G79" i="3"/>
  <c r="K89" i="3"/>
  <c r="I100" i="3"/>
  <c r="G111" i="3"/>
  <c r="K121" i="3"/>
  <c r="L75" i="3"/>
  <c r="J86" i="3"/>
  <c r="H97" i="3"/>
  <c r="L107" i="3"/>
  <c r="J118" i="3"/>
  <c r="I73" i="3"/>
  <c r="G84" i="3"/>
  <c r="K94" i="3"/>
  <c r="I105" i="3"/>
  <c r="G116" i="3"/>
  <c r="H70" i="3"/>
  <c r="N116" i="3"/>
  <c r="P118" i="3"/>
  <c r="R104" i="3"/>
  <c r="O93" i="3"/>
  <c r="F82" i="3"/>
  <c r="I80" i="3"/>
  <c r="G91" i="3"/>
  <c r="K101" i="3"/>
  <c r="I112" i="3"/>
  <c r="G123" i="3"/>
  <c r="H77" i="3"/>
  <c r="L87" i="3"/>
  <c r="J98" i="3"/>
  <c r="H109" i="3"/>
  <c r="L119" i="3"/>
  <c r="K74" i="3"/>
  <c r="I85" i="3"/>
  <c r="G96" i="3"/>
  <c r="K106" i="3"/>
  <c r="I117" i="3"/>
  <c r="J71" i="3"/>
  <c r="Q95" i="3"/>
  <c r="R72" i="3"/>
  <c r="K91" i="3"/>
  <c r="G113" i="3"/>
  <c r="L77" i="3"/>
  <c r="H99" i="3"/>
  <c r="J120" i="3"/>
  <c r="G86" i="3"/>
  <c r="I107" i="3"/>
  <c r="H74" i="3"/>
  <c r="Q111" i="3"/>
  <c r="L102" i="3"/>
  <c r="I82" i="3"/>
  <c r="K103" i="3"/>
  <c r="G125" i="3"/>
  <c r="L89" i="3"/>
  <c r="H111" i="3"/>
  <c r="K76" i="3"/>
  <c r="G98" i="3"/>
  <c r="I119" i="3"/>
  <c r="J103" i="3"/>
  <c r="N75" i="3"/>
  <c r="O84" i="3"/>
  <c r="P93" i="3"/>
  <c r="Q102" i="3"/>
  <c r="J85" i="3"/>
  <c r="O71" i="3"/>
  <c r="P80" i="3"/>
  <c r="Q89" i="3"/>
  <c r="R98" i="3"/>
  <c r="H86" i="3"/>
  <c r="P70" i="3"/>
  <c r="I94" i="3"/>
  <c r="J80" i="3"/>
  <c r="H123" i="3"/>
  <c r="G110" i="3"/>
  <c r="H122" i="3"/>
  <c r="Q82" i="3"/>
  <c r="Q94" i="3"/>
  <c r="Q106" i="3"/>
  <c r="H120" i="3"/>
  <c r="Q81" i="3"/>
  <c r="Q93" i="3"/>
  <c r="H78" i="3"/>
  <c r="P71" i="3"/>
  <c r="Q80" i="3"/>
  <c r="R89" i="3"/>
  <c r="I74" i="3"/>
  <c r="G117" i="3"/>
  <c r="H103" i="3"/>
  <c r="G90" i="3"/>
  <c r="J87" i="3"/>
  <c r="F77" i="3"/>
  <c r="P89" i="3"/>
  <c r="P101" i="3"/>
  <c r="J93" i="3"/>
  <c r="P76" i="3"/>
  <c r="P88" i="3"/>
  <c r="P100" i="3"/>
  <c r="I35" i="3"/>
  <c r="L49" i="3"/>
  <c r="L32" i="3"/>
  <c r="G101" i="3"/>
  <c r="K79" i="3"/>
  <c r="P102" i="3"/>
  <c r="R22" i="3"/>
  <c r="N22" i="3"/>
  <c r="G53" i="3"/>
  <c r="G49" i="3"/>
  <c r="G45" i="3"/>
  <c r="G40" i="3"/>
  <c r="G36" i="3"/>
  <c r="G32" i="3"/>
  <c r="G28" i="3"/>
  <c r="G24" i="3"/>
  <c r="H52" i="3"/>
  <c r="H48" i="3"/>
  <c r="H44" i="3"/>
  <c r="H39" i="3"/>
  <c r="H35" i="3"/>
  <c r="H31" i="3"/>
  <c r="H27" i="3"/>
  <c r="H23" i="3"/>
  <c r="I51" i="3"/>
  <c r="I47" i="3"/>
  <c r="I43" i="3"/>
  <c r="I38" i="3"/>
  <c r="I34" i="3"/>
  <c r="I30" i="3"/>
  <c r="I26" i="3"/>
  <c r="J22" i="3"/>
  <c r="J50" i="3"/>
  <c r="J46" i="3"/>
  <c r="J42" i="3"/>
  <c r="J37" i="3"/>
  <c r="J33" i="3"/>
  <c r="J29" i="3"/>
  <c r="J25" i="3"/>
  <c r="K53" i="3"/>
  <c r="K49" i="3"/>
  <c r="K45" i="3"/>
  <c r="K40" i="3"/>
  <c r="K36" i="3"/>
  <c r="K32" i="3"/>
  <c r="K28" i="3"/>
  <c r="K24" i="3"/>
  <c r="L52" i="3"/>
  <c r="L48" i="3"/>
  <c r="L44" i="3"/>
  <c r="L39" i="3"/>
  <c r="L35" i="3"/>
  <c r="L31" i="3"/>
  <c r="L27" i="3"/>
  <c r="L23" i="3"/>
  <c r="I78" i="3"/>
  <c r="P110" i="3"/>
  <c r="Q22" i="3"/>
  <c r="M22" i="3"/>
  <c r="G52" i="3"/>
  <c r="G48" i="3"/>
  <c r="G44" i="3"/>
  <c r="G39" i="3"/>
  <c r="G35" i="3"/>
  <c r="G31" i="3"/>
  <c r="G27" i="3"/>
  <c r="G23" i="3"/>
  <c r="H51" i="3"/>
  <c r="H47" i="3"/>
  <c r="H43" i="3"/>
  <c r="H38" i="3"/>
  <c r="H34" i="3"/>
  <c r="H30" i="3"/>
  <c r="H26" i="3"/>
  <c r="I22" i="3"/>
  <c r="I50" i="3"/>
  <c r="I46" i="3"/>
  <c r="I42" i="3"/>
  <c r="I37" i="3"/>
  <c r="I33" i="3"/>
  <c r="I29" i="3"/>
  <c r="I25" i="3"/>
  <c r="J53" i="3"/>
  <c r="J49" i="3"/>
  <c r="J45" i="3"/>
  <c r="J40" i="3"/>
  <c r="J36" i="3"/>
  <c r="J32" i="3"/>
  <c r="J28" i="3"/>
  <c r="J24" i="3"/>
  <c r="K52" i="3"/>
  <c r="K48" i="3"/>
  <c r="K44" i="3"/>
  <c r="K39" i="3"/>
  <c r="K35" i="3"/>
  <c r="K31" i="3"/>
  <c r="K27" i="3"/>
  <c r="K23" i="3"/>
  <c r="L51" i="3"/>
  <c r="L47" i="3"/>
  <c r="L43" i="3"/>
  <c r="L38" i="3"/>
  <c r="L34" i="3"/>
  <c r="L30" i="3"/>
  <c r="L26" i="3"/>
  <c r="P22" i="3"/>
  <c r="F22" i="3"/>
  <c r="G51" i="3"/>
  <c r="G47" i="3"/>
  <c r="G43" i="3"/>
  <c r="G38" i="3"/>
  <c r="G34" i="3"/>
  <c r="G30" i="3"/>
  <c r="G26" i="3"/>
  <c r="H22" i="3"/>
  <c r="H50" i="3"/>
  <c r="H46" i="3"/>
  <c r="H42" i="3"/>
  <c r="H37" i="3"/>
  <c r="H33" i="3"/>
  <c r="H29" i="3"/>
  <c r="H25" i="3"/>
  <c r="I53" i="3"/>
  <c r="I49" i="3"/>
  <c r="I45" i="3"/>
  <c r="I40" i="3"/>
  <c r="I36" i="3"/>
  <c r="I32" i="3"/>
  <c r="I28" i="3"/>
  <c r="I24" i="3"/>
  <c r="J52" i="3"/>
  <c r="J48" i="3"/>
  <c r="J44" i="3"/>
  <c r="J39" i="3"/>
  <c r="J35" i="3"/>
  <c r="J31" i="3"/>
  <c r="J27" i="3"/>
  <c r="J23" i="3"/>
  <c r="K51" i="3"/>
  <c r="K47" i="3"/>
  <c r="K43" i="3"/>
  <c r="K38" i="3"/>
  <c r="K34" i="3"/>
  <c r="K30" i="3"/>
  <c r="K26" i="3"/>
  <c r="L22" i="3"/>
  <c r="L50" i="3"/>
  <c r="L46" i="3"/>
  <c r="L42" i="3"/>
  <c r="L37" i="3"/>
  <c r="L33" i="3"/>
  <c r="L29" i="3"/>
  <c r="L25" i="3"/>
  <c r="P14" i="3" l="1"/>
  <c r="L14" i="3"/>
  <c r="H14" i="3"/>
  <c r="I14" i="3"/>
  <c r="O14" i="3"/>
  <c r="K14" i="3"/>
  <c r="G14" i="3"/>
  <c r="Q14" i="3"/>
  <c r="E14" i="3"/>
  <c r="R14" i="3"/>
  <c r="N14" i="3"/>
  <c r="J14" i="3"/>
  <c r="F14" i="3"/>
  <c r="M14" i="3"/>
  <c r="P63" i="3"/>
  <c r="L63" i="3"/>
  <c r="H63" i="3"/>
  <c r="Q63" i="3"/>
  <c r="I63" i="3"/>
  <c r="O63" i="3"/>
  <c r="K63" i="3"/>
  <c r="G63" i="3"/>
  <c r="R63" i="3"/>
  <c r="N63" i="3"/>
  <c r="J63" i="3"/>
  <c r="F63" i="3"/>
  <c r="M63" i="3"/>
  <c r="E63" i="3"/>
  <c r="Q64" i="3" l="1"/>
  <c r="M64" i="3"/>
  <c r="I64" i="3"/>
  <c r="E64" i="3"/>
  <c r="R64" i="3"/>
  <c r="J64" i="3"/>
  <c r="P64" i="3"/>
  <c r="L64" i="3"/>
  <c r="H64" i="3"/>
  <c r="O64" i="3"/>
  <c r="K64" i="3"/>
  <c r="G64" i="3"/>
  <c r="N64" i="3"/>
  <c r="F64" i="3"/>
  <c r="Q15" i="3"/>
  <c r="M15" i="3"/>
  <c r="I15" i="3"/>
  <c r="E15" i="3"/>
  <c r="J15" i="3"/>
  <c r="P15" i="3"/>
  <c r="L15" i="3"/>
  <c r="H15" i="3"/>
  <c r="R15" i="3"/>
  <c r="O15" i="3"/>
  <c r="K15" i="3"/>
  <c r="G15" i="3"/>
  <c r="N15" i="3"/>
  <c r="F15" i="3"/>
  <c r="R65" i="3" l="1"/>
  <c r="N65" i="3"/>
  <c r="J65" i="3"/>
  <c r="F65" i="3"/>
  <c r="O65" i="3"/>
  <c r="Q65" i="3"/>
  <c r="M65" i="3"/>
  <c r="I65" i="3"/>
  <c r="E65" i="3"/>
  <c r="G65" i="3"/>
  <c r="P65" i="3"/>
  <c r="L65" i="3"/>
  <c r="H65" i="3"/>
  <c r="K65" i="3"/>
</calcChain>
</file>

<file path=xl/sharedStrings.xml><?xml version="1.0" encoding="utf-8"?>
<sst xmlns="http://schemas.openxmlformats.org/spreadsheetml/2006/main" count="29799" uniqueCount="6578">
  <si>
    <t>State</t>
  </si>
  <si>
    <t>ID</t>
  </si>
  <si>
    <t>Mode</t>
  </si>
  <si>
    <t>TOS</t>
  </si>
  <si>
    <t>VOMS</t>
  </si>
  <si>
    <t>Fare Revenues Earned</t>
  </si>
  <si>
    <t>Total Operating Expenses</t>
  </si>
  <si>
    <t>Unlinked Passenger Trips</t>
  </si>
  <si>
    <t xml:space="preserve">Fare Revenues per Unlinked Passenger Trip </t>
  </si>
  <si>
    <t>Fare Revenues per Total Operating Expense (Recovery Ratio)</t>
  </si>
  <si>
    <t>AK</t>
  </si>
  <si>
    <t>AR</t>
  </si>
  <si>
    <t>DO</t>
  </si>
  <si>
    <t>DR</t>
  </si>
  <si>
    <t>MB</t>
  </si>
  <si>
    <t>PT</t>
  </si>
  <si>
    <t>VP</t>
  </si>
  <si>
    <t>AL</t>
  </si>
  <si>
    <t>DT</t>
  </si>
  <si>
    <t>SR</t>
  </si>
  <si>
    <t>AZ</t>
  </si>
  <si>
    <t>LR</t>
  </si>
  <si>
    <t>CA</t>
  </si>
  <si>
    <t>CR</t>
  </si>
  <si>
    <t>CB</t>
  </si>
  <si>
    <t>FB</t>
  </si>
  <si>
    <t>Foothill Transit</t>
  </si>
  <si>
    <t>HR</t>
  </si>
  <si>
    <t>RB</t>
  </si>
  <si>
    <t>YR</t>
  </si>
  <si>
    <t>Paratransit, Inc.</t>
  </si>
  <si>
    <t>CC</t>
  </si>
  <si>
    <t>TB</t>
  </si>
  <si>
    <t>CO</t>
  </si>
  <si>
    <t>CT</t>
  </si>
  <si>
    <t>Connecticut Department of Transportation- CTTransit Waterbury- NET</t>
  </si>
  <si>
    <t>Norwalk Transit District</t>
  </si>
  <si>
    <t>DC</t>
  </si>
  <si>
    <t>DE</t>
  </si>
  <si>
    <t>FL</t>
  </si>
  <si>
    <t>MG</t>
  </si>
  <si>
    <t>Martin County</t>
  </si>
  <si>
    <t>GA</t>
  </si>
  <si>
    <t>HI</t>
  </si>
  <si>
    <t>IA</t>
  </si>
  <si>
    <t>IL</t>
  </si>
  <si>
    <t>IN</t>
  </si>
  <si>
    <t>City of Valparaiso</t>
  </si>
  <si>
    <t>KS</t>
  </si>
  <si>
    <t>City of Lawrence</t>
  </si>
  <si>
    <t>Q</t>
  </si>
  <si>
    <t>KY</t>
  </si>
  <si>
    <t>LA</t>
  </si>
  <si>
    <t>MA</t>
  </si>
  <si>
    <t>MD</t>
  </si>
  <si>
    <t>Cecil County Government - SSCT</t>
  </si>
  <si>
    <t>ME</t>
  </si>
  <si>
    <t>MI</t>
  </si>
  <si>
    <t>MN</t>
  </si>
  <si>
    <t>Metro Mobility</t>
  </si>
  <si>
    <t>Metropolitan Council</t>
  </si>
  <si>
    <t>MO</t>
  </si>
  <si>
    <t>MS</t>
  </si>
  <si>
    <t>MT</t>
  </si>
  <si>
    <t>NC</t>
  </si>
  <si>
    <t>ND</t>
  </si>
  <si>
    <t>NE</t>
  </si>
  <si>
    <t>NH</t>
  </si>
  <si>
    <t>NJ</t>
  </si>
  <si>
    <t>Academy Lines, Inc.</t>
  </si>
  <si>
    <t>DeCamp Bus Lines</t>
  </si>
  <si>
    <t>Lakeland Bus Lines, Inc.</t>
  </si>
  <si>
    <t>Rockland Coaches, Inc.</t>
  </si>
  <si>
    <t>NM</t>
  </si>
  <si>
    <t>NV</t>
  </si>
  <si>
    <t>NY</t>
  </si>
  <si>
    <t>BillyBey Ferry Company, LLC</t>
  </si>
  <si>
    <t>City of Mechanicville</t>
  </si>
  <si>
    <t>Monroe Bus Corporation</t>
  </si>
  <si>
    <t>Monsey New Square Trails Corporation</t>
  </si>
  <si>
    <t>Private Transportation Corporation</t>
  </si>
  <si>
    <t>Town of Newburgh</t>
  </si>
  <si>
    <t>OH</t>
  </si>
  <si>
    <t>City of Shelby</t>
  </si>
  <si>
    <t>Laketran</t>
  </si>
  <si>
    <t>OK</t>
  </si>
  <si>
    <t>OR</t>
  </si>
  <si>
    <t>City of Milton-Freewater</t>
  </si>
  <si>
    <t>PA</t>
  </si>
  <si>
    <t>IP</t>
  </si>
  <si>
    <t>PR</t>
  </si>
  <si>
    <t>Municipality of Aguada</t>
  </si>
  <si>
    <t>Municipality of Barceloneta</t>
  </si>
  <si>
    <t>Municipality of Camuy</t>
  </si>
  <si>
    <t>Municipality of Dorado</t>
  </si>
  <si>
    <t>Municipality of Hormigueros</t>
  </si>
  <si>
    <t>Municipality of Lares</t>
  </si>
  <si>
    <t>Municipality of Toa Baja</t>
  </si>
  <si>
    <t>PB</t>
  </si>
  <si>
    <t>RI</t>
  </si>
  <si>
    <t>SC</t>
  </si>
  <si>
    <t>SD</t>
  </si>
  <si>
    <t>TN</t>
  </si>
  <si>
    <t>TX</t>
  </si>
  <si>
    <t>UT</t>
  </si>
  <si>
    <t>VA</t>
  </si>
  <si>
    <t>JAUNT, Inc.</t>
  </si>
  <si>
    <t>VI</t>
  </si>
  <si>
    <t>VT</t>
  </si>
  <si>
    <t>WA</t>
  </si>
  <si>
    <t>Kitsap Transit</t>
  </si>
  <si>
    <t>Link Transit</t>
  </si>
  <si>
    <t>Skagit Transit</t>
  </si>
  <si>
    <t>WI</t>
  </si>
  <si>
    <t>City of Hartford</t>
  </si>
  <si>
    <t>City of West Bend</t>
  </si>
  <si>
    <t>WV</t>
  </si>
  <si>
    <t>WY</t>
  </si>
  <si>
    <t>City of Casper</t>
  </si>
  <si>
    <t>City</t>
  </si>
  <si>
    <t>University</t>
  </si>
  <si>
    <t>Other</t>
  </si>
  <si>
    <t>Enterprise Rideshare</t>
  </si>
  <si>
    <t>Municipality of Guaynabo</t>
  </si>
  <si>
    <t>City of Derby</t>
  </si>
  <si>
    <t>Gaston County</t>
  </si>
  <si>
    <t>TR</t>
  </si>
  <si>
    <t>Reporter Type</t>
  </si>
  <si>
    <t>W</t>
  </si>
  <si>
    <t>Easy Lift Transportation</t>
  </si>
  <si>
    <t>Marin County Transit District</t>
  </si>
  <si>
    <t>City of Fort Lauderdale</t>
  </si>
  <si>
    <t>Tribe</t>
  </si>
  <si>
    <t>Oldham's Public Bus</t>
  </si>
  <si>
    <t>Hampton Jitney, Inc.</t>
  </si>
  <si>
    <t>Aiken Area Council on Aging, Inc.</t>
  </si>
  <si>
    <t>City of Stoughton</t>
  </si>
  <si>
    <t>NTDID</t>
  </si>
  <si>
    <t>Separate Service</t>
  </si>
  <si>
    <t>Southeast Missouri State University</t>
  </si>
  <si>
    <t>West Virginia University - Morgantown Personal Rapid Transit</t>
  </si>
  <si>
    <t>Primary UZA Population</t>
  </si>
  <si>
    <t>Cost per Hour</t>
  </si>
  <si>
    <t>Passengers per Hour</t>
  </si>
  <si>
    <t>Cost per Passenger</t>
  </si>
  <si>
    <t>Cost per Passenger Mile</t>
  </si>
  <si>
    <t>Vehicle Revenue Hours</t>
  </si>
  <si>
    <t>Passenger Miles</t>
  </si>
  <si>
    <t>Vehicle Revenue Miles</t>
  </si>
  <si>
    <t>National Totals</t>
  </si>
  <si>
    <t>Aerial Tramway - Purchased Transportation</t>
  </si>
  <si>
    <t>Alaska Railroad - Directly Operated</t>
  </si>
  <si>
    <t>Bus - Directly Operated</t>
  </si>
  <si>
    <t>Bus - Purchased Transportation</t>
  </si>
  <si>
    <t>Bus Rapid Transit - Directly Operated</t>
  </si>
  <si>
    <t>Bus Rapid Transit - Purchased Transportation</t>
  </si>
  <si>
    <t>Cable Car - Directly Operated</t>
  </si>
  <si>
    <t>Commuter Bus - Directly Operated</t>
  </si>
  <si>
    <t>Commuter Bus - Purchased Transportation</t>
  </si>
  <si>
    <t>Commuter Rail - Directly Operated</t>
  </si>
  <si>
    <t>Commuter Rail - Purchased Transportation</t>
  </si>
  <si>
    <t>Demand Response - Directly Operated</t>
  </si>
  <si>
    <t>Demand Response - Purchased Transportation</t>
  </si>
  <si>
    <t>Demand Response - Taxi - Purchased Transportation</t>
  </si>
  <si>
    <t>Ferryboat - Directly Operated</t>
  </si>
  <si>
    <t>Ferryboat - Purchased Transportation</t>
  </si>
  <si>
    <t>Heavy Rail - Directly Operated</t>
  </si>
  <si>
    <t>Heavy Rail - Purchased Transportation</t>
  </si>
  <si>
    <t>Hybrid Rail - Purchased Transportation</t>
  </si>
  <si>
    <t>Inclined Plane - Directly Operated</t>
  </si>
  <si>
    <t>Light Rail - Directly Operated</t>
  </si>
  <si>
    <t>Light Rail - Purchased Transportation</t>
  </si>
  <si>
    <t>Monorail/Automated Guideway - Directly Operated</t>
  </si>
  <si>
    <t>Monorail/Automated Guideway - Purchased Transportation</t>
  </si>
  <si>
    <t>Publico - Purchased Transportation</t>
  </si>
  <si>
    <t>Street Car Rail - Directly Operated</t>
  </si>
  <si>
    <t>Street Car Rail - Purchased Transportation</t>
  </si>
  <si>
    <t>Trolleybus - Directly Operated</t>
  </si>
  <si>
    <t>Vanpool - Directly Operated</t>
  </si>
  <si>
    <t>Vanpool - Purchased Transportation</t>
  </si>
  <si>
    <t>Ratios:</t>
  </si>
  <si>
    <t>Source Data:</t>
  </si>
  <si>
    <t>Legacy NTDID</t>
  </si>
  <si>
    <t>Agency VOMS</t>
  </si>
  <si>
    <t>Mode VOMS</t>
  </si>
  <si>
    <t>Term</t>
  </si>
  <si>
    <t>Who reports it?</t>
  </si>
  <si>
    <t>Definition</t>
  </si>
  <si>
    <t>Agency</t>
  </si>
  <si>
    <t>All</t>
  </si>
  <si>
    <t>The transit agency's name.</t>
  </si>
  <si>
    <t>The city in which the agency is headquartered.</t>
  </si>
  <si>
    <t>The state in which the agency is headquartered.</t>
  </si>
  <si>
    <t>A four-digit identifying number for each agency used in the legacy NTD system.</t>
  </si>
  <si>
    <t>A five-digit identifying number for each agency used in the current NTD system.</t>
  </si>
  <si>
    <t>Organization Type</t>
  </si>
  <si>
    <t>Description of the agency's legal entity.</t>
  </si>
  <si>
    <t>The type of NTD report that the agency completed this year.</t>
  </si>
  <si>
    <t>DOES NOT APPLY TO: Rural General Public Transit Sub-recipients, Intercity Bus Sub-recipients</t>
  </si>
  <si>
    <t>The population of the urbanized area primarily served by the agency.</t>
  </si>
  <si>
    <t>DOES NOT APPLY TO: Building Reporters, Planning Reporters, Separate Service Reporters, Tribal Subsidy Reporters, Intercity Bus Sub-recipients</t>
  </si>
  <si>
    <t>The number of revenue vehicles operated across the whole agency to meet the annual maximum service requirement. This is the revenue vehicle count during the peak season of the year; on the week and day that maximum service is provided. Vehicles operated in maximum service (VOMS) exclude atypical days and one-time special events.</t>
  </si>
  <si>
    <t>DOES NOT APPLY TO: Planning Reporters, Tribal Subsidy Reporters, Intercity Bus Sub-recipients</t>
  </si>
  <si>
    <t>A system for carrying transit passengers described by specific right-of-way (ROW), technology and operational features.</t>
  </si>
  <si>
    <t>Type of Service</t>
  </si>
  <si>
    <t>Describes how public transportation services are provided by the transit agency: directly operated (DO) or purchased transportation (PT) services.</t>
  </si>
  <si>
    <t>The number of revenue vehicles operated by the given mode and type of service to meet the annual maximum service requirement. This is the revenue vehicle count during the peak season of the year; on the week and day that maximum service is provided. Vehicles operated in maximum service (VOMS) exclude atypical days and one-time special events.</t>
  </si>
  <si>
    <t>Rural General Public Transit</t>
  </si>
  <si>
    <t>Reporter type for agencies that do not operate in an urban area and are not Tribes.</t>
  </si>
  <si>
    <t>Intercity Bus</t>
  </si>
  <si>
    <t>Reporter type for private bus lines providing non-transit service connecting wide-ranging areas.</t>
  </si>
  <si>
    <t>Building Reporter</t>
  </si>
  <si>
    <t>Reporter type for agencies that are building a new transit service but not yet operating it.</t>
  </si>
  <si>
    <t>Planning Reporter</t>
  </si>
  <si>
    <t>Reporter type for entities that expend funds in planning transit but do not operate service.</t>
  </si>
  <si>
    <t>Reporter type for agencies that have a contractual relationship with another NTD reporter to provide service but do not report any service themselves.</t>
  </si>
  <si>
    <t>Tribal Subsidy</t>
  </si>
  <si>
    <t>Reporter type for Tribes that subsidize service but do not operate service or pay the full cost of service.</t>
  </si>
  <si>
    <t>Full Reporter</t>
  </si>
  <si>
    <t>Reporter type for agencies that operate urban service and complete the most detailed level of NTD report. Urban agencies that operate more than 30 vehicles or operate Fixed Guideway service are required to complete Full Reports; other urban agencies may do so if they wish.</t>
  </si>
  <si>
    <t>Reduced Reporter</t>
  </si>
  <si>
    <t>Reporter type for agencies that operate urban service but complete a simplified NTD report. Urban agencies that operate 30 or fewer vehicles and do not operate Fixed Guideway service are eligible to complete Reduced Reports. This is sometimes called a Small Systems Report.</t>
  </si>
  <si>
    <t>Urbanized Area (UZA)</t>
  </si>
  <si>
    <t>An area defined by the U. S. Census Bureau that includes: 
- One or more incorporated cities, villages, and towns (central place) 
- The adjacent densely settled surrounding territory (urban fringe) that together has a minimum of 50,000 persons 
The urban fringe generally consists of contiguous territory having a density of at least 1,000 persons per square mile. Urbanized areas do not conform to congressional districts or any other political boundaries.</t>
  </si>
  <si>
    <t>Alaska Railroad (AR)</t>
  </si>
  <si>
    <t>The passenger service portion of the Alaska Railroad Corporation. The service encompasses only car miles for passenger cars; car miles for freight cars are specifically excluded.</t>
  </si>
  <si>
    <t>Bus (MB)</t>
  </si>
  <si>
    <t>A transit mode comprised of rubber-tired passenger vehicles operating on fixed routes and schedules over roadways. Vehicles are powered by: 
- Diesel 
- Gasoline 
- Battery 
- Alternative fuel engines contained within the vehicle</t>
  </si>
  <si>
    <t>Bus Rapid Transit (RB)</t>
  </si>
  <si>
    <t>Fixed-route bus mode: 
- In which the majority of each line operates in a separated right-of-way dedicated for public transportation use during peak periods; and 
- That includes features that emulate the services provided by rail fixed guideway public transportation systems, including: 
   o Defined stations 
   o Traffic signal priority for public transportation vehicles 
   o Short headway bidirectional services for a substantial part of weekdays and weekend days 
   o Pre-board ticketing, platform level boarding, and separate branding 
This mode may include portions of service that are fixed-guideway and non-fixed-guideway.</t>
  </si>
  <si>
    <t>Cable Car (CC)</t>
  </si>
  <si>
    <t>A transit mode that is an electric railway with individually controlled transit vehicles attached to a moving cable located below the street surface and powered by engines or motors at a central location, not onboard the vehicle.</t>
  </si>
  <si>
    <t>Commuter Bus (CB)</t>
  </si>
  <si>
    <t>Fixed-route bus systems that are primarily connecting outlying areas with a central city through bus service that operates with at least five miles of continuous closed-door service. This service may operate motorcoaches (aka over-the-road buses), and usually features peak scheduling, multiple-trip tickets, and limited stops in the central city.</t>
  </si>
  <si>
    <t>Commuter Rail (CR)</t>
  </si>
  <si>
    <t>A transit mode that is an electric or diesel propelled railway for urban passenger train service consisting of local short distance travel operating between a central city and adjacent suburbs. Service must be operated on a regular basis by or under contract with a transit operator for the purpose of transporting passengers within urbanized areas (UZAs), or between urbanized areas and outlying areas. 
Such rail service, using either locomotive hauled or self-propelled railroad passenger cars, is generally characterized by: 
- Multi-trip tickets 
- Specific station to station fares 
- Railroad employment practices 
- Usually only one or two stations in the central business district 
It does not include: 
- Heavy rail (HR) rapid transit 
- Light rail (LR)/streetcar transit service 
Intercity rail service is excluded, except for that portion of such service that is operated by or under contract with a public transit agency for predominantly commuter services. Predominantly commuter service means that for any given trip segment (i.e., distance between any two stations), more than 50 percent of the average daily ridership makes a return trip on the same day. Only the predominantly commuter service portion of an intercity route is eligible for inclusion when determining commuter rail (CR) route miles.</t>
  </si>
  <si>
    <t>Demand Response (DR)</t>
  </si>
  <si>
    <t>A transit mode comprised of automobiles, vans or small buses operating in response to calls from passengers or their agents to the transit operator, who then dispatches a vehicle to pick up the passengers and transport them to their destinations. A demand response (DR) operation is characterized by the following: 
- The vehicles do not operate over a fixed route or on a fixed schedule except, perhaps, on a temporary basis to satisfy a special need; and 
- Typically, the vehicle may be dispatched to pick up several passengers at different pick-up points before taking them to their respective destinations and may even be interrupted en route to these destinations to pick up other passengers. 
The following types of operations fall under the above definitions provided they are not on a scheduled fixed route basis: 
- Many origins—many destinations 
- Many origins—one destination 
- One origin—many destinations 
- One origin—one destination</t>
  </si>
  <si>
    <t>Demand Response Taxi (DT)</t>
  </si>
  <si>
    <t>A special form of the demand response mode operated through taxicab providers. The mode is always purchased transportation type of service. In order to be reportable, there must be a system in place through which passengers can share rides.</t>
  </si>
  <si>
    <t>Ferryboat (FB)</t>
  </si>
  <si>
    <t>A transit mode comprised of vessels carrying passengers and/or vehicles over a body of water that are generally steam or diesel powered. Intercity ferryboat (FB) service is excluded, except for that portion of such service that is operated by or under contract with a public transit agency for predominantly commuter services. Predominantly commuter service means that for any given trip segment (i.e., distance between any two piers), more than 50 percent of the average daily ridership makes a return trip on the ferryboat on the same day. Only the predominantly commuter service portion of an intercity route is eligible for inclusion when determining ferryboat (FB) route miles.</t>
  </si>
  <si>
    <t>Heavy Rail (HR)</t>
  </si>
  <si>
    <t>A transit mode that is an electric railway with the capacity for a heavy volume of traffic. It is characterized by: 
- High speed and rapid acceleration passenger rail cars operating singly or in multi-car trains on fixed rails 
- Separate rights-of-way (ROW) from which all other vehicular and foot traffic are excluded 
- Sophisticated signaling 
- Raised platform loading</t>
  </si>
  <si>
    <t>Hybrid Rail (YR)</t>
  </si>
  <si>
    <t>Rail systems primarily operating routes on the National system of railroads, but not operating with the characteristics of commuter rail. This service typically operates light rail-type vehicles as diesel multipleunit trains (DMU’s). These trains do not meet Federal Railroad Administration standards, and so must operate with temporal separation from freight rail traffic.</t>
  </si>
  <si>
    <t>Inclined Plane (IP)</t>
  </si>
  <si>
    <t>A transit mode that is a railway operating over exclusive right-of-way (ROW) on steep grades (slopes) with powerless vehicles propelled by moving cables attached to the vehicles and powered by engines or motors at a central location not onboard the vehicle. The special tramway types of vehicles have passenger seats that remain horizontal while the undercarriage (truck) is angled parallel to the slope.</t>
  </si>
  <si>
    <t>Light Rail (LR)</t>
  </si>
  <si>
    <t>A transit mode that is typically an electric railway with a light volume traffic capacity compared to heavy rail (HR). It is characterized by: 
- Passenger rail cars operating singly (or in short, usually two car, trains) on fixed rails in shared or exclusive right-of-way (ROW) 
- Low or high platform loading 
- Vehicle power drawn from an overhead electric line via a trolley or a pantograph</t>
  </si>
  <si>
    <t>Monorail/Automated Guideway (MG)</t>
  </si>
  <si>
    <t>Monorail and Automated Guideway modes operate on exclusive guideway without using steel wheels on rails.</t>
  </si>
  <si>
    <t>Streetcar Rail (SR)</t>
  </si>
  <si>
    <t>This mode is for rail transit systems operating entire routes predominantly on streets in mixed-traffic. This service typically operates with single-car trains powered by overhead catenaries and with frequent stops.</t>
  </si>
  <si>
    <t>Trolleybus (TB)</t>
  </si>
  <si>
    <t>A transit mode comprised of electric rubber-tired passenger vehicles, manually steered and operating singly on city streets. Vehicles are propelled by a motor drawing current through overhead wires via trolleys, from a central power source not onboard the vehicle.</t>
  </si>
  <si>
    <t>Vanpool (VP)</t>
  </si>
  <si>
    <t>A transit mode comprised of vans, small buses and other vehicles operating as a ride sharing arrangement, providing transportation to a group of individuals traveling directly between their homes and a regular destination within the same geographical area.</t>
  </si>
  <si>
    <t>Jitney (JT)</t>
  </si>
  <si>
    <t>A transit mode comprising passenger cars or vans operating on fixed routes (sometimes with minor deviations) as demand warrants without fixed schedules or fixed stops.</t>
  </si>
  <si>
    <t>Aerial Tramway (TR)</t>
  </si>
  <si>
    <t>A transit mode that is an electric system of aerial cables with suspended powerless passenger vehicles. The vehicles are propelled by separate cables attached to the vehicle suspension system and powered by engines or motors at a central location not on-board the vehicle.</t>
  </si>
  <si>
    <t>Publico (PB)</t>
  </si>
  <si>
    <t>Questionable (Q)</t>
  </si>
  <si>
    <t>FTA marks a data point as Questionable when there is reason to believe it is incorrect, but the reporting agency has been unable to correct the data or offer an explanation for its anomalous appearance.</t>
  </si>
  <si>
    <t>Waived (W)</t>
  </si>
  <si>
    <t>FTA marks a data point as Waived when the reporting agency has not reported the data point according to NTD reporting requirements, but has received a waiver to report the data as-is for one year.</t>
  </si>
  <si>
    <t>Fares earned by the given mode/type of service.</t>
  </si>
  <si>
    <t>Total of all operating expenses for the mode/type of service.</t>
  </si>
  <si>
    <t>Total number of hours that vehicles/passenger cars traveled while in revenue service during the report year. Includes both typical and atypical service. Excludes deadhead.</t>
  </si>
  <si>
    <t>ONLY APPLIES TO: Full Reporters</t>
  </si>
  <si>
    <t>Seattle</t>
  </si>
  <si>
    <t>City, County or Local Government Unit or Department of Transportation</t>
  </si>
  <si>
    <t>Spokane Transit Authority</t>
  </si>
  <si>
    <t>Spokane</t>
  </si>
  <si>
    <t>Independent Public Agency or Authority of Transit Service</t>
  </si>
  <si>
    <t>Pierce County Transportation Benefit Area Authority</t>
  </si>
  <si>
    <t>Tacoma</t>
  </si>
  <si>
    <t>Confederated Tribes of the Colville Indian Reservation</t>
  </si>
  <si>
    <t>Nespelem</t>
  </si>
  <si>
    <t>0T04</t>
  </si>
  <si>
    <t>Everett</t>
  </si>
  <si>
    <t>Yakima</t>
  </si>
  <si>
    <t>Lane Transit District</t>
  </si>
  <si>
    <t>Eugene</t>
  </si>
  <si>
    <t>Tri-County Metropolitan Transportation District of Oregon</t>
  </si>
  <si>
    <t>Portland</t>
  </si>
  <si>
    <t>Kalispel Tribe of Indians</t>
  </si>
  <si>
    <t>Usk</t>
  </si>
  <si>
    <t>0T09</t>
  </si>
  <si>
    <t>Klamath Tribes</t>
  </si>
  <si>
    <t>Chiloquin</t>
  </si>
  <si>
    <t>0T10</t>
  </si>
  <si>
    <t>Valley Regional Transit</t>
  </si>
  <si>
    <t>Meridian</t>
  </si>
  <si>
    <t>Anchorage</t>
  </si>
  <si>
    <t>Sitka Tribe of Alaska</t>
  </si>
  <si>
    <t>Sitka</t>
  </si>
  <si>
    <t>0T14</t>
  </si>
  <si>
    <t>RiverCities Transit</t>
  </si>
  <si>
    <t>Longview</t>
  </si>
  <si>
    <t>Stillaguamish Tribe of Indians</t>
  </si>
  <si>
    <t>Arlington</t>
  </si>
  <si>
    <t>0T17</t>
  </si>
  <si>
    <t>Ben Franklin Transit</t>
  </si>
  <si>
    <t>Richland</t>
  </si>
  <si>
    <t>Intercity Transit</t>
  </si>
  <si>
    <t>Olympia</t>
  </si>
  <si>
    <t>Bremerton</t>
  </si>
  <si>
    <t>Whatcom Transportation Authority</t>
  </si>
  <si>
    <t>Bellingham</t>
  </si>
  <si>
    <t>Pocatello</t>
  </si>
  <si>
    <t>Clark County Public Transportation Benefit Area Authority</t>
  </si>
  <si>
    <t>Vancouver</t>
  </si>
  <si>
    <t>Salem</t>
  </si>
  <si>
    <t>Snohomish County Public Transportation Benefit Area Corporation</t>
  </si>
  <si>
    <t>Chickaloon Native Village</t>
  </si>
  <si>
    <t>Chickaloon</t>
  </si>
  <si>
    <t>0T30</t>
  </si>
  <si>
    <t>Fort Hall</t>
  </si>
  <si>
    <t>0T31</t>
  </si>
  <si>
    <t>Rogue Valley Transportation District</t>
  </si>
  <si>
    <t>Medford</t>
  </si>
  <si>
    <t>Washington State Ferries</t>
  </si>
  <si>
    <t>State Government Unit or Department of Transportation</t>
  </si>
  <si>
    <t>Makah Tribal Council</t>
  </si>
  <si>
    <t xml:space="preserve">Neah Bay </t>
  </si>
  <si>
    <t>0T36</t>
  </si>
  <si>
    <t>Alaska Railroad Corporation</t>
  </si>
  <si>
    <t>Targhee Regional Public Transit Authority</t>
  </si>
  <si>
    <t>Idaho Falls</t>
  </si>
  <si>
    <t>Wenatchee</t>
  </si>
  <si>
    <t>Burlington</t>
  </si>
  <si>
    <t>Fairbanks</t>
  </si>
  <si>
    <t>Wilsonville</t>
  </si>
  <si>
    <t>City of Corvallis</t>
  </si>
  <si>
    <t>Corvallis</t>
  </si>
  <si>
    <t>Lewiston</t>
  </si>
  <si>
    <t>Private Provider Reporting on Behalf of a Public Entity</t>
  </si>
  <si>
    <t>Clarkston</t>
  </si>
  <si>
    <t>Worley</t>
  </si>
  <si>
    <t>Coeur d'Alene</t>
  </si>
  <si>
    <t>Central Oregon Intergovernmental Council</t>
  </si>
  <si>
    <t>Bend</t>
  </si>
  <si>
    <t>MPO, COG or Other Planning Agency</t>
  </si>
  <si>
    <t>City of Portland</t>
  </si>
  <si>
    <t>Grants Pass</t>
  </si>
  <si>
    <t>The Tulalip Tribes of Washington</t>
  </si>
  <si>
    <t>Tulalip</t>
  </si>
  <si>
    <t>City of Albany</t>
  </si>
  <si>
    <t>Albany</t>
  </si>
  <si>
    <t>MiltonFreewater</t>
  </si>
  <si>
    <t>Valley Transit</t>
  </si>
  <si>
    <t>Walla Walla</t>
  </si>
  <si>
    <t>Benton County</t>
  </si>
  <si>
    <t>Gulkana Village Council</t>
  </si>
  <si>
    <t>Gakona</t>
  </si>
  <si>
    <t>0T08</t>
  </si>
  <si>
    <t>Lummi Nation</t>
  </si>
  <si>
    <t>0T11</t>
  </si>
  <si>
    <t>Squaxin Island Tribe</t>
  </si>
  <si>
    <t>Shelton</t>
  </si>
  <si>
    <t>0T16</t>
  </si>
  <si>
    <t>Confederated Tribes and Bands of The Yakama Nation</t>
  </si>
  <si>
    <t>Toppenish</t>
  </si>
  <si>
    <t>0T03</t>
  </si>
  <si>
    <t>Confederated Tribes of the Umatilla Indian Reservation</t>
  </si>
  <si>
    <t>Pendleton</t>
  </si>
  <si>
    <t>0T06</t>
  </si>
  <si>
    <t>Cowlitz Indian Tribe</t>
  </si>
  <si>
    <t>0T07</t>
  </si>
  <si>
    <t>Nez Perce Tribe</t>
  </si>
  <si>
    <t>Lapwai</t>
  </si>
  <si>
    <t>0T12</t>
  </si>
  <si>
    <t>Manley Village Council</t>
  </si>
  <si>
    <t>Manley Hot Springs</t>
  </si>
  <si>
    <t>0T20</t>
  </si>
  <si>
    <t>Seldovia Village Tribe</t>
  </si>
  <si>
    <t>Seldovia</t>
  </si>
  <si>
    <t>0T23</t>
  </si>
  <si>
    <t>Spokane Tribe of Indians</t>
  </si>
  <si>
    <t>Wellpinit</t>
  </si>
  <si>
    <t>0T24</t>
  </si>
  <si>
    <t>Ketchikan Indian Community</t>
  </si>
  <si>
    <t>Ketchikan</t>
  </si>
  <si>
    <t>0T34</t>
  </si>
  <si>
    <t>Native Village of Noatak</t>
  </si>
  <si>
    <t>Noatak</t>
  </si>
  <si>
    <t>0T29</t>
  </si>
  <si>
    <t>Hydaburg Cooperative Association</t>
  </si>
  <si>
    <t>Hydaburg</t>
  </si>
  <si>
    <t>0T40</t>
  </si>
  <si>
    <t>Gwichyaa Zhee Tribal Transit Service</t>
  </si>
  <si>
    <t>Fort Yukon</t>
  </si>
  <si>
    <t>Lower Elwha Klallam Tribe</t>
  </si>
  <si>
    <t>Port Angeles</t>
  </si>
  <si>
    <t>City of Moscow</t>
  </si>
  <si>
    <t>Moscow</t>
  </si>
  <si>
    <t>0R01-024</t>
  </si>
  <si>
    <t>0R01-00288</t>
  </si>
  <si>
    <t>Rural Reporter</t>
  </si>
  <si>
    <t>Marsing Senior Center</t>
  </si>
  <si>
    <t>Marsing</t>
  </si>
  <si>
    <t>0R01-004</t>
  </si>
  <si>
    <t>0R01-00306</t>
  </si>
  <si>
    <t>Private-Non-Profit Corporation</t>
  </si>
  <si>
    <t>Mountain Rides Transportation Authority</t>
  </si>
  <si>
    <t>0R01-003</t>
  </si>
  <si>
    <t>0R01-00311</t>
  </si>
  <si>
    <t>Dover</t>
  </si>
  <si>
    <t>0R01-021</t>
  </si>
  <si>
    <t>0R01-00341</t>
  </si>
  <si>
    <t>Valley Vista Care Corporation</t>
  </si>
  <si>
    <t>St. Maries</t>
  </si>
  <si>
    <t>0R01-013</t>
  </si>
  <si>
    <t>0R01-00342</t>
  </si>
  <si>
    <t>SMART Transit</t>
  </si>
  <si>
    <t>0R01-007</t>
  </si>
  <si>
    <t>0R01-00347</t>
  </si>
  <si>
    <t>TransIV Buses - College of Southern Idaho</t>
  </si>
  <si>
    <t>0R01-001</t>
  </si>
  <si>
    <t>0R01-00357</t>
  </si>
  <si>
    <t>Treasure Valley Transit</t>
  </si>
  <si>
    <t>Nampa</t>
  </si>
  <si>
    <t>0R01-012</t>
  </si>
  <si>
    <t>Southern Teton Area Rapid Transit</t>
  </si>
  <si>
    <t>Jackson</t>
  </si>
  <si>
    <t>Preston</t>
  </si>
  <si>
    <t>City of Cottage Grove</t>
  </si>
  <si>
    <t>0R02-049</t>
  </si>
  <si>
    <t>0R02-00290</t>
  </si>
  <si>
    <t>Tillamook County Transportation District</t>
  </si>
  <si>
    <t>Tillamook</t>
  </si>
  <si>
    <t>0R02-028</t>
  </si>
  <si>
    <t>0R02-00296</t>
  </si>
  <si>
    <t>City of Silverton</t>
  </si>
  <si>
    <t>Silverton</t>
  </si>
  <si>
    <t>0R02-027</t>
  </si>
  <si>
    <t>0R02-00300</t>
  </si>
  <si>
    <t>South Clackamas Transportation District</t>
  </si>
  <si>
    <t>0R02-008</t>
  </si>
  <si>
    <t>0R02-00301</t>
  </si>
  <si>
    <t>Coos Bay</t>
  </si>
  <si>
    <t>0R02-006</t>
  </si>
  <si>
    <t>0R02-00307</t>
  </si>
  <si>
    <t>Curry County Public Transit Service District</t>
  </si>
  <si>
    <t>0R02-029</t>
  </si>
  <si>
    <t>0R02-00308</t>
  </si>
  <si>
    <t>Lincoln County Transportation Service District</t>
  </si>
  <si>
    <t>Newport</t>
  </si>
  <si>
    <t>0R02-020</t>
  </si>
  <si>
    <t>0R02-00310</t>
  </si>
  <si>
    <t>Grant County Transportation District</t>
  </si>
  <si>
    <t>John Day</t>
  </si>
  <si>
    <t>0R02-023</t>
  </si>
  <si>
    <t>0R02-00313</t>
  </si>
  <si>
    <t>Hood River</t>
  </si>
  <si>
    <t>0R02-002</t>
  </si>
  <si>
    <t>0R02-00319</t>
  </si>
  <si>
    <t>Yamhill County</t>
  </si>
  <si>
    <t>McMinnville</t>
  </si>
  <si>
    <t>0R02-015</t>
  </si>
  <si>
    <t>0R02-00321</t>
  </si>
  <si>
    <t>0R02-046</t>
  </si>
  <si>
    <t>0R02-00323</t>
  </si>
  <si>
    <t>City of Canby</t>
  </si>
  <si>
    <t>0R02-025</t>
  </si>
  <si>
    <t>0R02-00330</t>
  </si>
  <si>
    <t>Sunset Empire Transportation District</t>
  </si>
  <si>
    <t>Astoria</t>
  </si>
  <si>
    <t>0R02-026</t>
  </si>
  <si>
    <t>0R02-00331</t>
  </si>
  <si>
    <t>Basin Transit Service</t>
  </si>
  <si>
    <t>Klamath Falls</t>
  </si>
  <si>
    <t>0R02-001</t>
  </si>
  <si>
    <t>0R02-00339</t>
  </si>
  <si>
    <t>Community Connection of Northeast Oregon</t>
  </si>
  <si>
    <t>LaGrande</t>
  </si>
  <si>
    <t>0R02-012</t>
  </si>
  <si>
    <t>0R02-00343</t>
  </si>
  <si>
    <t>Senior Citizens of Sweet Home, Inc.</t>
  </si>
  <si>
    <t>Sweet Home</t>
  </si>
  <si>
    <t>0R02-059</t>
  </si>
  <si>
    <t>0R02-00348</t>
  </si>
  <si>
    <t>Douglas County</t>
  </si>
  <si>
    <t>Roseburg</t>
  </si>
  <si>
    <t>0R02-036</t>
  </si>
  <si>
    <t>0R02-00351</t>
  </si>
  <si>
    <t>Florence</t>
  </si>
  <si>
    <t>City of Pendleton</t>
  </si>
  <si>
    <t>0R02-010</t>
  </si>
  <si>
    <t>0R02-00359</t>
  </si>
  <si>
    <t>City of Woodburn</t>
  </si>
  <si>
    <t>Woodburn</t>
  </si>
  <si>
    <t>0R02-007</t>
  </si>
  <si>
    <t>0R02-00360</t>
  </si>
  <si>
    <t>Clackamas County Social Services</t>
  </si>
  <si>
    <t>Oregon City</t>
  </si>
  <si>
    <t>0R02-039</t>
  </si>
  <si>
    <t>0R02-00363</t>
  </si>
  <si>
    <t>Harney County</t>
  </si>
  <si>
    <t>Burns</t>
  </si>
  <si>
    <t>0R02-030</t>
  </si>
  <si>
    <t>0R02-00374</t>
  </si>
  <si>
    <t>Columbia County</t>
  </si>
  <si>
    <t>0R02-018</t>
  </si>
  <si>
    <t>0R02-00375</t>
  </si>
  <si>
    <t>Ride Connection, Inc.</t>
  </si>
  <si>
    <t>0R02-022</t>
  </si>
  <si>
    <t>City of Lebanon</t>
  </si>
  <si>
    <t>Lebanon</t>
  </si>
  <si>
    <t>0R02-024</t>
  </si>
  <si>
    <t>0R02-00377</t>
  </si>
  <si>
    <t>City of Sandy</t>
  </si>
  <si>
    <t>Sandy</t>
  </si>
  <si>
    <t>0R02-017</t>
  </si>
  <si>
    <t>0R02-00389</t>
  </si>
  <si>
    <t>0R02-009</t>
  </si>
  <si>
    <t>0R02-00396</t>
  </si>
  <si>
    <t>Senior Services of Snohomish County</t>
  </si>
  <si>
    <t>Mukilteo</t>
  </si>
  <si>
    <t>0R03-021</t>
  </si>
  <si>
    <t>0R03-00033</t>
  </si>
  <si>
    <t>Garfield County Transportation Program</t>
  </si>
  <si>
    <t>Pomeroy</t>
  </si>
  <si>
    <t>0R03-010</t>
  </si>
  <si>
    <t>0R03-00282</t>
  </si>
  <si>
    <t>Thurston Regional Planning Council</t>
  </si>
  <si>
    <t>0R03-039</t>
  </si>
  <si>
    <t>0R03-00285</t>
  </si>
  <si>
    <t>Rural Resources Community Action</t>
  </si>
  <si>
    <t>0R03-032</t>
  </si>
  <si>
    <t>0R03-00286</t>
  </si>
  <si>
    <t>People for People Moses Lake</t>
  </si>
  <si>
    <t>Moses Lake</t>
  </si>
  <si>
    <t>0R03-029</t>
  </si>
  <si>
    <t>0R03-00287</t>
  </si>
  <si>
    <t>Pullman Transit</t>
  </si>
  <si>
    <t>Pullman</t>
  </si>
  <si>
    <t>0R03-020</t>
  </si>
  <si>
    <t>0R03-00294</t>
  </si>
  <si>
    <t>People for People Yakima</t>
  </si>
  <si>
    <t>0R03-008</t>
  </si>
  <si>
    <t>0R03-00297</t>
  </si>
  <si>
    <t>Island Transit</t>
  </si>
  <si>
    <t>Coupeville</t>
  </si>
  <si>
    <t>0R03-013</t>
  </si>
  <si>
    <t>0R03-00298</t>
  </si>
  <si>
    <t>Klickitat County Senior Services</t>
  </si>
  <si>
    <t>Goldendale</t>
  </si>
  <si>
    <t>0R03-015</t>
  </si>
  <si>
    <t>0R03-00299</t>
  </si>
  <si>
    <t>Clallam Transit System</t>
  </si>
  <si>
    <t>0R03-009</t>
  </si>
  <si>
    <t>0R03-00303</t>
  </si>
  <si>
    <t>Grant County Transportation Authority</t>
  </si>
  <si>
    <t>0R03-011</t>
  </si>
  <si>
    <t>0R03-00309</t>
  </si>
  <si>
    <t>Hopesource</t>
  </si>
  <si>
    <t>Ellensburg</t>
  </si>
  <si>
    <t>0R03-046</t>
  </si>
  <si>
    <t>0R03-00312</t>
  </si>
  <si>
    <t>Grays Harbor Transit</t>
  </si>
  <si>
    <t>Hoquiam</t>
  </si>
  <si>
    <t>0R03-012</t>
  </si>
  <si>
    <t>0R03-00314</t>
  </si>
  <si>
    <t>Mason County Transportation Authority</t>
  </si>
  <si>
    <t>0R03-017</t>
  </si>
  <si>
    <t>0R03-00315</t>
  </si>
  <si>
    <t>Jefferson Transit</t>
  </si>
  <si>
    <t>Port Townsend</t>
  </si>
  <si>
    <t>0R03-035</t>
  </si>
  <si>
    <t>0R03-00316</t>
  </si>
  <si>
    <t>Mt Si Senior Center</t>
  </si>
  <si>
    <t>North Bend</t>
  </si>
  <si>
    <t>0R03-006</t>
  </si>
  <si>
    <t>0R03-00317</t>
  </si>
  <si>
    <t>Pacific Transit</t>
  </si>
  <si>
    <t>Raymond</t>
  </si>
  <si>
    <t>0R03-019</t>
  </si>
  <si>
    <t>0R03-00322</t>
  </si>
  <si>
    <t>Okanogan County Transportation &amp; Nutrition</t>
  </si>
  <si>
    <t>Omak</t>
  </si>
  <si>
    <t>0R03-045</t>
  </si>
  <si>
    <t>0R03-00332</t>
  </si>
  <si>
    <t>Skamania County Senior Services</t>
  </si>
  <si>
    <t>Stevenson</t>
  </si>
  <si>
    <t>0R03-023</t>
  </si>
  <si>
    <t>0R03-00336</t>
  </si>
  <si>
    <t>Twin Transit</t>
  </si>
  <si>
    <t>Centralia</t>
  </si>
  <si>
    <t>0R03-025</t>
  </si>
  <si>
    <t>0R03-00364</t>
  </si>
  <si>
    <t>White Pass Community Services Coalition</t>
  </si>
  <si>
    <t>Morton</t>
  </si>
  <si>
    <t>0R03-030</t>
  </si>
  <si>
    <t>0R03-00366</t>
  </si>
  <si>
    <t>Lower Columbia Community Action Council</t>
  </si>
  <si>
    <t>0R03-004</t>
  </si>
  <si>
    <t>0R03-00368</t>
  </si>
  <si>
    <t>Wahkiakum County Health &amp; Human Services</t>
  </si>
  <si>
    <t>Cathlamet</t>
  </si>
  <si>
    <t>0R03-056</t>
  </si>
  <si>
    <t>0R03-00371</t>
  </si>
  <si>
    <t>Columbia County Public Transportation</t>
  </si>
  <si>
    <t>Dayton</t>
  </si>
  <si>
    <t>0R03-001</t>
  </si>
  <si>
    <t>0R03-00383</t>
  </si>
  <si>
    <t>Special Mobility Services</t>
  </si>
  <si>
    <t>0R03-024</t>
  </si>
  <si>
    <t>0R03-00386</t>
  </si>
  <si>
    <t>Coastal Community Action Program</t>
  </si>
  <si>
    <t>Aberdeen</t>
  </si>
  <si>
    <t>0R03-00398</t>
  </si>
  <si>
    <t>Wasilla</t>
  </si>
  <si>
    <t>0R04-002</t>
  </si>
  <si>
    <t>0R04-00327</t>
  </si>
  <si>
    <t>Senior Citizens of Kodiak, Inc.</t>
  </si>
  <si>
    <t>Kodiak</t>
  </si>
  <si>
    <t>0R04-001</t>
  </si>
  <si>
    <t>0R04-00340</t>
  </si>
  <si>
    <t>Glacier Valley Transit</t>
  </si>
  <si>
    <t>Girdwood</t>
  </si>
  <si>
    <t>0R04-011</t>
  </si>
  <si>
    <t>0R04-00345</t>
  </si>
  <si>
    <t>Juneau</t>
  </si>
  <si>
    <t>Ketchikan Gateway Borough</t>
  </si>
  <si>
    <t>0R04-004</t>
  </si>
  <si>
    <t>0R04-00358</t>
  </si>
  <si>
    <t>Central Area Rural Transit System, Inc.</t>
  </si>
  <si>
    <t>Soldotna</t>
  </si>
  <si>
    <t>0R04-006</t>
  </si>
  <si>
    <t>0R04-00378</t>
  </si>
  <si>
    <t>Inter-Island Ferry Authority</t>
  </si>
  <si>
    <t>Klawock</t>
  </si>
  <si>
    <t>0R04-010</t>
  </si>
  <si>
    <t>0R04-00382</t>
  </si>
  <si>
    <t>Other Publicly-Owned or Privately Chartered Corporation</t>
  </si>
  <si>
    <t>City of Bethel</t>
  </si>
  <si>
    <t>Bethel</t>
  </si>
  <si>
    <t>0R04-016</t>
  </si>
  <si>
    <t>0R04-00387</t>
  </si>
  <si>
    <t>City and Borough of Juneau</t>
  </si>
  <si>
    <t>0R04-005</t>
  </si>
  <si>
    <t>0R04-00391</t>
  </si>
  <si>
    <t>Sunshine Transit Coalition</t>
  </si>
  <si>
    <t>Talkeetna</t>
  </si>
  <si>
    <t>0R04-00399</t>
  </si>
  <si>
    <t>Rhode Island Public Transit Authority</t>
  </si>
  <si>
    <t>Providence</t>
  </si>
  <si>
    <t>Manchester Transit Authority</t>
  </si>
  <si>
    <t>Manchester</t>
  </si>
  <si>
    <t>Massachusetts Bay Transportation Authority</t>
  </si>
  <si>
    <t>Boston</t>
  </si>
  <si>
    <t>Brockton Area Transit Authority</t>
  </si>
  <si>
    <t>Brockton</t>
  </si>
  <si>
    <t>Lowell Regional Transit Authority</t>
  </si>
  <si>
    <t>Lowell</t>
  </si>
  <si>
    <t>Southeastern Regional Transit Authority</t>
  </si>
  <si>
    <t>New Bedford</t>
  </si>
  <si>
    <t>Berkshire Regional Transit Authority</t>
  </si>
  <si>
    <t>Pittsfield</t>
  </si>
  <si>
    <t>Subsidiary Unit of a Transit Agency, Reporting Separately</t>
  </si>
  <si>
    <t>Pioneer Valley Transit Authority</t>
  </si>
  <si>
    <t>Springfield</t>
  </si>
  <si>
    <t>Merrimack Valley Regional Transit Authority</t>
  </si>
  <si>
    <t>Haverhill</t>
  </si>
  <si>
    <t>Worcester Regional Transit Authority</t>
  </si>
  <si>
    <t>Worcester</t>
  </si>
  <si>
    <t>Lewiston-Auburn Transit Committee</t>
  </si>
  <si>
    <t>Auburn</t>
  </si>
  <si>
    <t>Greater Portland Transit District</t>
  </si>
  <si>
    <t>Greater Hartford Transit District</t>
  </si>
  <si>
    <t>Hartford</t>
  </si>
  <si>
    <t>Valley Transit District</t>
  </si>
  <si>
    <t>Derby</t>
  </si>
  <si>
    <t>Connecticut Department of Transportation - CTTransit New Britain -Dattco.</t>
  </si>
  <si>
    <t>New Britain</t>
  </si>
  <si>
    <t>Connecticut Department of Transportation - CTTRANSIT - Hartford Division</t>
  </si>
  <si>
    <t>The Greater New Haven Transit District</t>
  </si>
  <si>
    <t>Hamden</t>
  </si>
  <si>
    <t>Greater Bridgeport Transit Authority</t>
  </si>
  <si>
    <t>Bridgeport</t>
  </si>
  <si>
    <t>Danbury</t>
  </si>
  <si>
    <t>Cape Ann Transportation Authority</t>
  </si>
  <si>
    <t>Gloucester</t>
  </si>
  <si>
    <t>Connecticut Department of Transportation - CTTRANSIT New Haven Division</t>
  </si>
  <si>
    <t>Connecticut Department of Transportation - CTTRANSIT Stamford Division</t>
  </si>
  <si>
    <t>Norwalk</t>
  </si>
  <si>
    <t>Montachusett Regional Transit Authority</t>
  </si>
  <si>
    <t>Fitchburg</t>
  </si>
  <si>
    <t>Middletown Transit District</t>
  </si>
  <si>
    <t>Middletown</t>
  </si>
  <si>
    <t>Greater Attleboro-Taunton Regional Transit Authority</t>
  </si>
  <si>
    <t>Taunton</t>
  </si>
  <si>
    <t>Regional Transportation Program, Inc.</t>
  </si>
  <si>
    <t>Cooperative Alliance for Seacoast Transportation</t>
  </si>
  <si>
    <t>Nashua</t>
  </si>
  <si>
    <t>Casco Bay Island Transit District</t>
  </si>
  <si>
    <t>Bangor</t>
  </si>
  <si>
    <t>Western Maine Transportation Services, Inc.</t>
  </si>
  <si>
    <t>York County Community Action Corporation</t>
  </si>
  <si>
    <t>Sanford</t>
  </si>
  <si>
    <t>Connecticut Department of Transportation</t>
  </si>
  <si>
    <t>Newington</t>
  </si>
  <si>
    <t>Cape Cod Regional Transit Authority</t>
  </si>
  <si>
    <t>Hyannis</t>
  </si>
  <si>
    <t>Milford Transit District</t>
  </si>
  <si>
    <t>Milford</t>
  </si>
  <si>
    <t>Bloomfield</t>
  </si>
  <si>
    <t>South Portland</t>
  </si>
  <si>
    <t>Biddeford-Saco-Old Orchard Beach Transit Committee Shuttle Bus</t>
  </si>
  <si>
    <t>Biddeford</t>
  </si>
  <si>
    <t>Northern New England Passenger Rail Authority</t>
  </si>
  <si>
    <t>Plymouth</t>
  </si>
  <si>
    <t>Private-For-Profit Corporation</t>
  </si>
  <si>
    <t>MetroWest Regional Transit Authority</t>
  </si>
  <si>
    <t>Framingham</t>
  </si>
  <si>
    <t>Durham</t>
  </si>
  <si>
    <t>Portsmouth</t>
  </si>
  <si>
    <t>Greater Derry Salem Cooperative Alliance for Regional Transportation</t>
  </si>
  <si>
    <t>Waterbury</t>
  </si>
  <si>
    <t>Berlin</t>
  </si>
  <si>
    <t>State of Connecticut - CTTransit - Nason - Torrington-Winsted</t>
  </si>
  <si>
    <t>Torrington</t>
  </si>
  <si>
    <t>Boston Express Bus, Inc.</t>
  </si>
  <si>
    <t>Concord</t>
  </si>
  <si>
    <t>Houlton Band of Maliseet Indians</t>
  </si>
  <si>
    <t>Littleton</t>
  </si>
  <si>
    <t>1T01</t>
  </si>
  <si>
    <t>Northwestern CT Transit District</t>
  </si>
  <si>
    <t>1R01-004</t>
  </si>
  <si>
    <t>1R01-10131</t>
  </si>
  <si>
    <t>1R01-001</t>
  </si>
  <si>
    <t>Windham Region Transit District</t>
  </si>
  <si>
    <t>Willimantic</t>
  </si>
  <si>
    <t>1R01-005</t>
  </si>
  <si>
    <t>1R01-10149</t>
  </si>
  <si>
    <t>Northeastern Connecticut Transit District</t>
  </si>
  <si>
    <t>Dayville</t>
  </si>
  <si>
    <t>1R01-003</t>
  </si>
  <si>
    <t>1R01-10156</t>
  </si>
  <si>
    <t>Martha's Vineyard Transit Authority</t>
  </si>
  <si>
    <t>Edgartown</t>
  </si>
  <si>
    <t>1R02-003</t>
  </si>
  <si>
    <t>1R02-10145</t>
  </si>
  <si>
    <t>Nantucket Regional Transit Authority</t>
  </si>
  <si>
    <t>1R02-004</t>
  </si>
  <si>
    <t>1R02-10162</t>
  </si>
  <si>
    <t>Franklin Regional Transit Authority</t>
  </si>
  <si>
    <t>Greenfield</t>
  </si>
  <si>
    <t>1R02-005</t>
  </si>
  <si>
    <t>1R02-10173</t>
  </si>
  <si>
    <t>Penquis Community Action Program</t>
  </si>
  <si>
    <t>1R03-006</t>
  </si>
  <si>
    <t>1R03-10134</t>
  </si>
  <si>
    <t>Presque Isle</t>
  </si>
  <si>
    <t>1R03-001</t>
  </si>
  <si>
    <t>1R03-10142</t>
  </si>
  <si>
    <t>Ellsworth</t>
  </si>
  <si>
    <t>Bath</t>
  </si>
  <si>
    <t>1R03-014</t>
  </si>
  <si>
    <t>1R03-10152</t>
  </si>
  <si>
    <t>Town of Cranberry Isles</t>
  </si>
  <si>
    <t>Islesford</t>
  </si>
  <si>
    <t>1R03-027</t>
  </si>
  <si>
    <t>1R03-10153</t>
  </si>
  <si>
    <t>Waterville</t>
  </si>
  <si>
    <t>1R03-005</t>
  </si>
  <si>
    <t>1R03-10155</t>
  </si>
  <si>
    <t>Stonington</t>
  </si>
  <si>
    <t>1R03-020</t>
  </si>
  <si>
    <t>1R03-10167</t>
  </si>
  <si>
    <t>Belfast</t>
  </si>
  <si>
    <t>1R03-013</t>
  </si>
  <si>
    <t>1R03-10169</t>
  </si>
  <si>
    <t>1R03-011</t>
  </si>
  <si>
    <t>1R03-10175</t>
  </si>
  <si>
    <t>Milbridge</t>
  </si>
  <si>
    <t>1R03-008</t>
  </si>
  <si>
    <t>1R03-10177</t>
  </si>
  <si>
    <t>Claremont</t>
  </si>
  <si>
    <t>VNA Home Healthcare, Hospice &amp; Community Service</t>
  </si>
  <si>
    <t>Keene</t>
  </si>
  <si>
    <t>1R04-004</t>
  </si>
  <si>
    <t>1R04-10159</t>
  </si>
  <si>
    <t>Belknap-Merrimack CAP/Concord Area Transit</t>
  </si>
  <si>
    <t>1R04-005</t>
  </si>
  <si>
    <t>1R04-10161</t>
  </si>
  <si>
    <t>Tri-County CAP, Inc./Carroll County Transit</t>
  </si>
  <si>
    <t>1R04-011</t>
  </si>
  <si>
    <t>1R04-10170</t>
  </si>
  <si>
    <t>Tri-County CAP, Inc./North Country Transit</t>
  </si>
  <si>
    <t>1R04-002</t>
  </si>
  <si>
    <t>1R04-10172</t>
  </si>
  <si>
    <t>Middlebury</t>
  </si>
  <si>
    <t>1R06-001</t>
  </si>
  <si>
    <t>1R06-10143</t>
  </si>
  <si>
    <t>1R06-005</t>
  </si>
  <si>
    <t>1R06-10144</t>
  </si>
  <si>
    <t>Rural Community Transportation</t>
  </si>
  <si>
    <t>1R06-010</t>
  </si>
  <si>
    <t>1R06-10148</t>
  </si>
  <si>
    <t>Green Mountain Community Network</t>
  </si>
  <si>
    <t>Bennington</t>
  </si>
  <si>
    <t>1R06-014</t>
  </si>
  <si>
    <t>1R06-10151</t>
  </si>
  <si>
    <t>Marble Valley Regional Transit District</t>
  </si>
  <si>
    <t>Rutland</t>
  </si>
  <si>
    <t>1R06-008</t>
  </si>
  <si>
    <t>1R06-10154</t>
  </si>
  <si>
    <t>Chittenden County Transportation Authority d/b/a Green Mountain Transit Agency</t>
  </si>
  <si>
    <t>1R06-007</t>
  </si>
  <si>
    <t>1R06-10165</t>
  </si>
  <si>
    <t>South Burlington</t>
  </si>
  <si>
    <t>1R06-012</t>
  </si>
  <si>
    <t>1R06-10174</t>
  </si>
  <si>
    <t>Capital District Transportation Authority</t>
  </si>
  <si>
    <t>Vestal</t>
  </si>
  <si>
    <t>Niagara Frontier Transportation Authority</t>
  </si>
  <si>
    <t>Buffalo</t>
  </si>
  <si>
    <t>Elmira</t>
  </si>
  <si>
    <t>City of Long Beach</t>
  </si>
  <si>
    <t>Long Beach</t>
  </si>
  <si>
    <t>MTA New York City Transit</t>
  </si>
  <si>
    <t>New York</t>
  </si>
  <si>
    <t>Poughkeepsie</t>
  </si>
  <si>
    <t>Syracuse</t>
  </si>
  <si>
    <t>Huntington Station</t>
  </si>
  <si>
    <t>Yaphank</t>
  </si>
  <si>
    <t>Port Authority Transit Corporation</t>
  </si>
  <si>
    <t>Lindenwold</t>
  </si>
  <si>
    <t>Metro-North Commuter Railroad Company, dba: MTA Metro-North Railroad</t>
  </si>
  <si>
    <t>New Jersey Transit Corporation</t>
  </si>
  <si>
    <t>Newark</t>
  </si>
  <si>
    <t>New York City Department of Transportation</t>
  </si>
  <si>
    <t>Pomona</t>
  </si>
  <si>
    <t>Nanuet</t>
  </si>
  <si>
    <t>Spring Valley</t>
  </si>
  <si>
    <t>Carmel</t>
  </si>
  <si>
    <t>Port Authority Trans-Hudson Corporation</t>
  </si>
  <si>
    <t>Jersey City</t>
  </si>
  <si>
    <t>Staten Island</t>
  </si>
  <si>
    <t>MTA Long Island Rail Road</t>
  </si>
  <si>
    <t>Jamaica</t>
  </si>
  <si>
    <t>Rochester</t>
  </si>
  <si>
    <t>Queensbury</t>
  </si>
  <si>
    <t>Hoboken</t>
  </si>
  <si>
    <t>Hudson Transit Lines, Inc.</t>
  </si>
  <si>
    <t>Mahwah</t>
  </si>
  <si>
    <t>Suburban Transit Corporation</t>
  </si>
  <si>
    <t>New Brunswick</t>
  </si>
  <si>
    <t>Brooklyn</t>
  </si>
  <si>
    <t>Newburgh</t>
  </si>
  <si>
    <t>Tompkins Consolidated Area Transit</t>
  </si>
  <si>
    <t>Ithaca</t>
  </si>
  <si>
    <t>Newburgh Beacon Bus Corporation</t>
  </si>
  <si>
    <t>New Windsor</t>
  </si>
  <si>
    <t>Westwood</t>
  </si>
  <si>
    <t>Paramus</t>
  </si>
  <si>
    <t>Montclair</t>
  </si>
  <si>
    <t>Olympia Trails Bus Company, Inc.</t>
  </si>
  <si>
    <t>Elizabeth</t>
  </si>
  <si>
    <t>Orange-Newark-Elizabeth, Inc.</t>
  </si>
  <si>
    <t>Bethlehem</t>
  </si>
  <si>
    <t>Kaser Bus Service</t>
  </si>
  <si>
    <t>Monsey</t>
  </si>
  <si>
    <t>Adirondack Transit Lines, Inc,</t>
  </si>
  <si>
    <t>Hurley</t>
  </si>
  <si>
    <t>Kingston</t>
  </si>
  <si>
    <t>Highland Falls</t>
  </si>
  <si>
    <t>Monroe</t>
  </si>
  <si>
    <t>Village of Kiryas Joel</t>
  </si>
  <si>
    <t>MTA Bus Company</t>
  </si>
  <si>
    <t>Weehawken</t>
  </si>
  <si>
    <t>Lodi</t>
  </si>
  <si>
    <t>Bridgeton</t>
  </si>
  <si>
    <t>East Windsor Township</t>
  </si>
  <si>
    <t>East Windsor</t>
  </si>
  <si>
    <t>West Deptford</t>
  </si>
  <si>
    <t>Wood Ridge</t>
  </si>
  <si>
    <t>County of Atlantic</t>
  </si>
  <si>
    <t>Northfield</t>
  </si>
  <si>
    <t>South Jersey Transportation Authority</t>
  </si>
  <si>
    <t>Camden</t>
  </si>
  <si>
    <t>County of Cumberland</t>
  </si>
  <si>
    <t>Cape May Court House</t>
  </si>
  <si>
    <t>Senior Citizens United Community Services of Camden County, Inc.</t>
  </si>
  <si>
    <t>Audubon</t>
  </si>
  <si>
    <t>Garden City</t>
  </si>
  <si>
    <t>County of Burlington</t>
  </si>
  <si>
    <t>Mt. Holly</t>
  </si>
  <si>
    <t>Morristown</t>
  </si>
  <si>
    <t>County of Mercer</t>
  </si>
  <si>
    <t>Trenton</t>
  </si>
  <si>
    <t>County of Hunterdon</t>
  </si>
  <si>
    <t>Flemington</t>
  </si>
  <si>
    <t>Mechanicville</t>
  </si>
  <si>
    <t>Warwick</t>
  </si>
  <si>
    <t>Watertown</t>
  </si>
  <si>
    <t>Southampton</t>
  </si>
  <si>
    <t>Seneca Nation of Indians</t>
  </si>
  <si>
    <t>2T02</t>
  </si>
  <si>
    <t>Belvidere</t>
  </si>
  <si>
    <t>2R01-014</t>
  </si>
  <si>
    <t>2R01-20928</t>
  </si>
  <si>
    <t>Freehold</t>
  </si>
  <si>
    <t>2R01-009</t>
  </si>
  <si>
    <t>2R01-20933</t>
  </si>
  <si>
    <t>2R01-015</t>
  </si>
  <si>
    <t>2R01-20944</t>
  </si>
  <si>
    <t>Hamburg</t>
  </si>
  <si>
    <t>2R01-013</t>
  </si>
  <si>
    <t>2R01-20950</t>
  </si>
  <si>
    <t>Lewis County</t>
  </si>
  <si>
    <t>Lowville</t>
  </si>
  <si>
    <t>2R02-072</t>
  </si>
  <si>
    <t>2R02-20925</t>
  </si>
  <si>
    <t>Schoharie County Public Transportation</t>
  </si>
  <si>
    <t>Cobleskill</t>
  </si>
  <si>
    <t>2R02-039</t>
  </si>
  <si>
    <t>2R02-20926</t>
  </si>
  <si>
    <t>Essex County Department of Community Development</t>
  </si>
  <si>
    <t>Elizabethtown</t>
  </si>
  <si>
    <t>2R02-014</t>
  </si>
  <si>
    <t>2R02-20932</t>
  </si>
  <si>
    <t>Orleans Transit Service</t>
  </si>
  <si>
    <t>Albion</t>
  </si>
  <si>
    <t>2R02-034</t>
  </si>
  <si>
    <t>2R02-20934</t>
  </si>
  <si>
    <t>Hudsonville</t>
  </si>
  <si>
    <t>2R02-017</t>
  </si>
  <si>
    <t>2R02-20935</t>
  </si>
  <si>
    <t>Sullivan County Transportation</t>
  </si>
  <si>
    <t>Monticello</t>
  </si>
  <si>
    <t>2R02-042</t>
  </si>
  <si>
    <t>2R02-20937</t>
  </si>
  <si>
    <t>2R02-016</t>
  </si>
  <si>
    <t>2R02-20938</t>
  </si>
  <si>
    <t>Plattsburgh</t>
  </si>
  <si>
    <t>2R02-018</t>
  </si>
  <si>
    <t>2R02-20939</t>
  </si>
  <si>
    <t>Norwich</t>
  </si>
  <si>
    <t>2R02-056</t>
  </si>
  <si>
    <t>2R02-20940</t>
  </si>
  <si>
    <t>2R02-019</t>
  </si>
  <si>
    <t>2R02-20941</t>
  </si>
  <si>
    <t>Fulton</t>
  </si>
  <si>
    <t>2R02-035</t>
  </si>
  <si>
    <t>2R02-20942</t>
  </si>
  <si>
    <t>Watkins Glen</t>
  </si>
  <si>
    <t>2R02-073</t>
  </si>
  <si>
    <t>2R02-20945</t>
  </si>
  <si>
    <t>First Transit - Steuben</t>
  </si>
  <si>
    <t>2R02-022</t>
  </si>
  <si>
    <t>2R02-20946</t>
  </si>
  <si>
    <t>RTS Genesee</t>
  </si>
  <si>
    <t>Batavia</t>
  </si>
  <si>
    <t>2R02-058</t>
  </si>
  <si>
    <t>2R02-20947</t>
  </si>
  <si>
    <t>2R02-015</t>
  </si>
  <si>
    <t>2R02-20951</t>
  </si>
  <si>
    <t>2R02-057</t>
  </si>
  <si>
    <t>2R02-20952</t>
  </si>
  <si>
    <t>Hornell Area Transit</t>
  </si>
  <si>
    <t>2R02-026</t>
  </si>
  <si>
    <t>2R02-20953</t>
  </si>
  <si>
    <t>Town of Goshen</t>
  </si>
  <si>
    <t>Goshen</t>
  </si>
  <si>
    <t>2R02-044</t>
  </si>
  <si>
    <t>2R02-20954</t>
  </si>
  <si>
    <t>2R02-055</t>
  </si>
  <si>
    <t>2R02-20958</t>
  </si>
  <si>
    <t>Jamestown</t>
  </si>
  <si>
    <t>2R02-010</t>
  </si>
  <si>
    <t>2R02-20959</t>
  </si>
  <si>
    <t>City of Oneonta</t>
  </si>
  <si>
    <t>Oneonta</t>
  </si>
  <si>
    <t>2R02-053</t>
  </si>
  <si>
    <t>2R02-20960</t>
  </si>
  <si>
    <t>2R02-030</t>
  </si>
  <si>
    <t>2R02-20962</t>
  </si>
  <si>
    <t>Gloversville</t>
  </si>
  <si>
    <t>2R02-028</t>
  </si>
  <si>
    <t>2R02-20964</t>
  </si>
  <si>
    <t>RTS Ontario</t>
  </si>
  <si>
    <t>2R02-020</t>
  </si>
  <si>
    <t>2R02-20967</t>
  </si>
  <si>
    <t>Rensselaer County Planning Department</t>
  </si>
  <si>
    <t>Troy</t>
  </si>
  <si>
    <t>2R02-037</t>
  </si>
  <si>
    <t>2R02-20968</t>
  </si>
  <si>
    <t>Amsterdam Transportation Department</t>
  </si>
  <si>
    <t>2R02-002</t>
  </si>
  <si>
    <t>2R02-20970</t>
  </si>
  <si>
    <t>Town of Montgomery</t>
  </si>
  <si>
    <t>2R02-046</t>
  </si>
  <si>
    <t>2R02-20973</t>
  </si>
  <si>
    <t>First Transit-Olean</t>
  </si>
  <si>
    <t>2R02-061</t>
  </si>
  <si>
    <t>2R02-20975</t>
  </si>
  <si>
    <t>Wyoming Transit Service</t>
  </si>
  <si>
    <t>Warsaw</t>
  </si>
  <si>
    <t>2R02-052</t>
  </si>
  <si>
    <t>2R02-20980</t>
  </si>
  <si>
    <t>Gloversville City Hall</t>
  </si>
  <si>
    <t>2R02-025</t>
  </si>
  <si>
    <t>2R02-20981</t>
  </si>
  <si>
    <t>Wayne Area Transportation Service</t>
  </si>
  <si>
    <t>Lyons</t>
  </si>
  <si>
    <t>2R02-051</t>
  </si>
  <si>
    <t>2R02-20983</t>
  </si>
  <si>
    <t>Area Agency on Aging</t>
  </si>
  <si>
    <t>City of Port Jervis</t>
  </si>
  <si>
    <t>2R02-012</t>
  </si>
  <si>
    <t>2R02-20988</t>
  </si>
  <si>
    <t>Rome</t>
  </si>
  <si>
    <t>2R02-059</t>
  </si>
  <si>
    <t>2R02-20990</t>
  </si>
  <si>
    <t>Canton</t>
  </si>
  <si>
    <t>2R02-038</t>
  </si>
  <si>
    <t>2R02-20991</t>
  </si>
  <si>
    <t>Malone</t>
  </si>
  <si>
    <t>2R02-024</t>
  </si>
  <si>
    <t>2R02-20992</t>
  </si>
  <si>
    <t>Cooperstown</t>
  </si>
  <si>
    <t>Kanawha Valley Regional Transportation Authority</t>
  </si>
  <si>
    <t>Charleston</t>
  </si>
  <si>
    <t>The Tri-State Transit Authority</t>
  </si>
  <si>
    <t>Huntington</t>
  </si>
  <si>
    <t>Mid-Ohio Valley Transit Authority</t>
  </si>
  <si>
    <t>Parkersburg</t>
  </si>
  <si>
    <t>Greater Richmond Transit Company</t>
  </si>
  <si>
    <t>Richmond</t>
  </si>
  <si>
    <t>Greater Roanoke Transit Company</t>
  </si>
  <si>
    <t>Roanoke</t>
  </si>
  <si>
    <t>Greater Lynchburg Transit Company</t>
  </si>
  <si>
    <t>Lynchburg</t>
  </si>
  <si>
    <t>Petersburg</t>
  </si>
  <si>
    <t>Lehigh and Northampton Transportation Authority</t>
  </si>
  <si>
    <t>Allentown</t>
  </si>
  <si>
    <t>Altoona</t>
  </si>
  <si>
    <t>Cambria County Transit Authority</t>
  </si>
  <si>
    <t>Johnstown</t>
  </si>
  <si>
    <t>Erie Metropolitan Transit Authority</t>
  </si>
  <si>
    <t>Erie</t>
  </si>
  <si>
    <t>Harrisburg</t>
  </si>
  <si>
    <t>Luzerne County Transportation Authority</t>
  </si>
  <si>
    <t>Lancaster</t>
  </si>
  <si>
    <t>Southeastern Pennsylvania Transportation Authority</t>
  </si>
  <si>
    <t>Philadelphia</t>
  </si>
  <si>
    <t>Port Authority of Allegheny County</t>
  </si>
  <si>
    <t>Pittsburgh</t>
  </si>
  <si>
    <t>Beaver County Transit Authority</t>
  </si>
  <si>
    <t>County of Lackawanna Transit System</t>
  </si>
  <si>
    <t>Scranton</t>
  </si>
  <si>
    <t>Williamsport</t>
  </si>
  <si>
    <t>York</t>
  </si>
  <si>
    <t>Washington Metropolitan Area Transit Authority</t>
  </si>
  <si>
    <t>Washington</t>
  </si>
  <si>
    <t>Maryland Transit Administration</t>
  </si>
  <si>
    <t>Baltimore</t>
  </si>
  <si>
    <t>Ohio Valley Regional Transportation Authority</t>
  </si>
  <si>
    <t>Wheeling</t>
  </si>
  <si>
    <t>Charlottesville</t>
  </si>
  <si>
    <t>Annapolis</t>
  </si>
  <si>
    <t>Cumberland</t>
  </si>
  <si>
    <t>Hagerstown</t>
  </si>
  <si>
    <t>Greensburg</t>
  </si>
  <si>
    <t>Ellicott City</t>
  </si>
  <si>
    <t>Rockville</t>
  </si>
  <si>
    <t>Bristol</t>
  </si>
  <si>
    <t>Centre Area Transportation Authority</t>
  </si>
  <si>
    <t>State College</t>
  </si>
  <si>
    <t>Hermitage</t>
  </si>
  <si>
    <t>Pennsylvania Department of Transportation</t>
  </si>
  <si>
    <t>Fairfax</t>
  </si>
  <si>
    <t>Mid Mon Valley Transit Authority</t>
  </si>
  <si>
    <t>Charleroi</t>
  </si>
  <si>
    <t>Weirton Transit Corporation</t>
  </si>
  <si>
    <t>Weirton</t>
  </si>
  <si>
    <t>Potomac and Rappahannock Transportation Commission</t>
  </si>
  <si>
    <t>Woodbridge</t>
  </si>
  <si>
    <t>Alexandria</t>
  </si>
  <si>
    <t>Frederick</t>
  </si>
  <si>
    <t>Virginia Railway Express</t>
  </si>
  <si>
    <t>Abingdon</t>
  </si>
  <si>
    <t>Delaware Transit Corporation</t>
  </si>
  <si>
    <t>Williamsburg Area Transit Authority</t>
  </si>
  <si>
    <t>Williamsburg</t>
  </si>
  <si>
    <t>Pottstown</t>
  </si>
  <si>
    <t>Southwestern Pennsylvania Commission</t>
  </si>
  <si>
    <t>Fredericksburg</t>
  </si>
  <si>
    <t>Leesburg</t>
  </si>
  <si>
    <t>Hampton</t>
  </si>
  <si>
    <t>Largo</t>
  </si>
  <si>
    <t>Lemont Furnace</t>
  </si>
  <si>
    <t>County Commissioners of Charles County, MD</t>
  </si>
  <si>
    <t>Morgantown</t>
  </si>
  <si>
    <t>Eastern Panhandle Transit Authority</t>
  </si>
  <si>
    <t>Martinsburg</t>
  </si>
  <si>
    <t>Blacksburg</t>
  </si>
  <si>
    <t>Westminster</t>
  </si>
  <si>
    <t>Hazleton</t>
  </si>
  <si>
    <t>City of Harrisonburg Department of Public Transportation</t>
  </si>
  <si>
    <t>Harrisonburg</t>
  </si>
  <si>
    <t>County of Lebanon Transit Authority</t>
  </si>
  <si>
    <t>The Tri-County Council for the Lower Eastern Shore of Maryland</t>
  </si>
  <si>
    <t>Salisbury</t>
  </si>
  <si>
    <t>Marietta</t>
  </si>
  <si>
    <t>City of Winchester</t>
  </si>
  <si>
    <t>Winchester</t>
  </si>
  <si>
    <t>City of Washington</t>
  </si>
  <si>
    <t>National Capital Region Transportation Planning Board</t>
  </si>
  <si>
    <t>Elkton</t>
  </si>
  <si>
    <t>Scotrun</t>
  </si>
  <si>
    <t>3R04-012</t>
  </si>
  <si>
    <t>Central Shenandoah Planning District Commission</t>
  </si>
  <si>
    <t>Staunton</t>
  </si>
  <si>
    <t>Garrett County Community Action Committee, Inc</t>
  </si>
  <si>
    <t>Oakland</t>
  </si>
  <si>
    <t>3R03-008</t>
  </si>
  <si>
    <t>3R03-30117</t>
  </si>
  <si>
    <t>Baltimore County Department of Aging</t>
  </si>
  <si>
    <t>3R03-010</t>
  </si>
  <si>
    <t>3R03-30130</t>
  </si>
  <si>
    <t>Board of County Commissioners of Calvert County, Maryland</t>
  </si>
  <si>
    <t>Prince Frederick</t>
  </si>
  <si>
    <t>3R03-005</t>
  </si>
  <si>
    <t>Mayor and City Council Town of Ocean City</t>
  </si>
  <si>
    <t>Ocean City</t>
  </si>
  <si>
    <t>3R03-026</t>
  </si>
  <si>
    <t>3R03-30155</t>
  </si>
  <si>
    <t>Dorchester County Council</t>
  </si>
  <si>
    <t>Cambridge</t>
  </si>
  <si>
    <t>3R03-019</t>
  </si>
  <si>
    <t>3R03-30161</t>
  </si>
  <si>
    <t>The County Commissioners of Caroline County, Maryland</t>
  </si>
  <si>
    <t>Denton</t>
  </si>
  <si>
    <t>3R03-027</t>
  </si>
  <si>
    <t>3R03-30186</t>
  </si>
  <si>
    <t>Queen Anne's County Department of Aging</t>
  </si>
  <si>
    <t xml:space="preserve">Centreville </t>
  </si>
  <si>
    <t>3R03-002</t>
  </si>
  <si>
    <t>3R03-30192</t>
  </si>
  <si>
    <t>Mount Carmel</t>
  </si>
  <si>
    <t>3R04-004</t>
  </si>
  <si>
    <t>3R04-30116</t>
  </si>
  <si>
    <t>Warren</t>
  </si>
  <si>
    <t>3R04-007</t>
  </si>
  <si>
    <t>3R04-30124</t>
  </si>
  <si>
    <t>Schuylkill Transportation System</t>
  </si>
  <si>
    <t>3R04-006</t>
  </si>
  <si>
    <t>3R04-30127</t>
  </si>
  <si>
    <t>Butler</t>
  </si>
  <si>
    <t>3R04-001</t>
  </si>
  <si>
    <t>New Castle Area Transit Authority</t>
  </si>
  <si>
    <t>New Castle</t>
  </si>
  <si>
    <t>3R04-005</t>
  </si>
  <si>
    <t>3R04-30151</t>
  </si>
  <si>
    <t>Jim Thorpe</t>
  </si>
  <si>
    <t>3R04-002</t>
  </si>
  <si>
    <t>Franklin</t>
  </si>
  <si>
    <t>Athens</t>
  </si>
  <si>
    <t>3R04-017</t>
  </si>
  <si>
    <t>3R04-30170</t>
  </si>
  <si>
    <t>Indiana</t>
  </si>
  <si>
    <t>3R04-008</t>
  </si>
  <si>
    <t>3R04-30177</t>
  </si>
  <si>
    <t>Crawford Area Transportation Authority</t>
  </si>
  <si>
    <t>Meadville</t>
  </si>
  <si>
    <t>3R04-015</t>
  </si>
  <si>
    <t>3R04-30185</t>
  </si>
  <si>
    <t>kittanning</t>
  </si>
  <si>
    <t>3R04-013</t>
  </si>
  <si>
    <t>3R04-30194</t>
  </si>
  <si>
    <t>Area Transportation Authority of North Central PA</t>
  </si>
  <si>
    <t>Johnsonburg</t>
  </si>
  <si>
    <t>3R04-019</t>
  </si>
  <si>
    <t>3R04-30196</t>
  </si>
  <si>
    <t>Central West Virginia Transit Authority</t>
  </si>
  <si>
    <t>3R05-014</t>
  </si>
  <si>
    <t>3R05-30119</t>
  </si>
  <si>
    <t>Bluefield Area Transit</t>
  </si>
  <si>
    <t>Bluefield</t>
  </si>
  <si>
    <t>3R05-013</t>
  </si>
  <si>
    <t>3R05-30121</t>
  </si>
  <si>
    <t>Elkins</t>
  </si>
  <si>
    <t>3R05-023</t>
  </si>
  <si>
    <t>3R05-30122</t>
  </si>
  <si>
    <t>Potomac Valley Transit Authority</t>
  </si>
  <si>
    <t>3R05-018</t>
  </si>
  <si>
    <t>3R05-30135</t>
  </si>
  <si>
    <t>Philippi</t>
  </si>
  <si>
    <t>3R05-016</t>
  </si>
  <si>
    <t>3R05-30138</t>
  </si>
  <si>
    <t>Mountain Transit Authority</t>
  </si>
  <si>
    <t>Summersville</t>
  </si>
  <si>
    <t>3R05-017</t>
  </si>
  <si>
    <t>3R05-30140</t>
  </si>
  <si>
    <t>Fairmont Marion County Transit Authority</t>
  </si>
  <si>
    <t>Fairmont</t>
  </si>
  <si>
    <t>3R05-015</t>
  </si>
  <si>
    <t>3R05-30149</t>
  </si>
  <si>
    <t>Little Kanawha Transit Authority</t>
  </si>
  <si>
    <t>3R05-020</t>
  </si>
  <si>
    <t>3R05-30162</t>
  </si>
  <si>
    <t>Tri River Transit</t>
  </si>
  <si>
    <t>3R05-021</t>
  </si>
  <si>
    <t>3R05-30183</t>
  </si>
  <si>
    <t>Kingwood</t>
  </si>
  <si>
    <t>3R05-019</t>
  </si>
  <si>
    <t>3R05-30190</t>
  </si>
  <si>
    <t>3R06-011</t>
  </si>
  <si>
    <t>3R06-30114</t>
  </si>
  <si>
    <t>Pulaski Area Transit</t>
  </si>
  <si>
    <t>3R06-020</t>
  </si>
  <si>
    <t>3R06-30115</t>
  </si>
  <si>
    <t>Purcellville</t>
  </si>
  <si>
    <t>3R06-044</t>
  </si>
  <si>
    <t>3R06-30118</t>
  </si>
  <si>
    <t>Marion</t>
  </si>
  <si>
    <t>3R06-002</t>
  </si>
  <si>
    <t>Mountain Empire Older Citizens Transit</t>
  </si>
  <si>
    <t>Big Stone Gap</t>
  </si>
  <si>
    <t>3R06-003</t>
  </si>
  <si>
    <t>3R06-30132</t>
  </si>
  <si>
    <t>Lake Area Bus</t>
  </si>
  <si>
    <t>South Hill</t>
  </si>
  <si>
    <t>3R06-018</t>
  </si>
  <si>
    <t>3R06-30142</t>
  </si>
  <si>
    <t>Town of Chincoteague</t>
  </si>
  <si>
    <t>Chincoteague Island</t>
  </si>
  <si>
    <t>3R06-012</t>
  </si>
  <si>
    <t>3R06-30147</t>
  </si>
  <si>
    <t>Greene Co. Transit Inc.</t>
  </si>
  <si>
    <t>Stanardsville</t>
  </si>
  <si>
    <t>3R06-005</t>
  </si>
  <si>
    <t>3R06-30154</t>
  </si>
  <si>
    <t>Town of Altavista</t>
  </si>
  <si>
    <t>Altavista</t>
  </si>
  <si>
    <t>3R06-051</t>
  </si>
  <si>
    <t>3R06-30157</t>
  </si>
  <si>
    <t>Town of Bluefield/Graham Transit</t>
  </si>
  <si>
    <t>3R06-004</t>
  </si>
  <si>
    <t>3R06-30164</t>
  </si>
  <si>
    <t>Farmville Area Bus</t>
  </si>
  <si>
    <t>Farmville</t>
  </si>
  <si>
    <t>3R06-013</t>
  </si>
  <si>
    <t>3R06-30165</t>
  </si>
  <si>
    <t>Bay Transit</t>
  </si>
  <si>
    <t>3R06-015</t>
  </si>
  <si>
    <t>3R06-30172</t>
  </si>
  <si>
    <t>Four County Transit</t>
  </si>
  <si>
    <t>3R06-001</t>
  </si>
  <si>
    <t>3R06-30174</t>
  </si>
  <si>
    <t>Unified Human Services Transportation Systems, Inc</t>
  </si>
  <si>
    <t>3R06-021</t>
  </si>
  <si>
    <t>3R06-30178</t>
  </si>
  <si>
    <t>Blackstone Area Bus Service</t>
  </si>
  <si>
    <t>3R06-016</t>
  </si>
  <si>
    <t>3R06-30184</t>
  </si>
  <si>
    <t>Chattanooga Area Regional Transportation Authority</t>
  </si>
  <si>
    <t>Chattanooga</t>
  </si>
  <si>
    <t>Knoxville</t>
  </si>
  <si>
    <t>Memphis</t>
  </si>
  <si>
    <t>Metropolitan Transit Authority</t>
  </si>
  <si>
    <t>Nashville</t>
  </si>
  <si>
    <t>Asheville</t>
  </si>
  <si>
    <t>Wilmington</t>
  </si>
  <si>
    <t>Raleigh</t>
  </si>
  <si>
    <t>Charlotte</t>
  </si>
  <si>
    <t>Fayetteville</t>
  </si>
  <si>
    <t>Gastonia</t>
  </si>
  <si>
    <t>High Point</t>
  </si>
  <si>
    <t>Winston-Salem</t>
  </si>
  <si>
    <t>Gulfport</t>
  </si>
  <si>
    <t>Ashland</t>
  </si>
  <si>
    <t>Lexington Transit Authority</t>
  </si>
  <si>
    <t>Lexington</t>
  </si>
  <si>
    <t>Transit Authority of River City</t>
  </si>
  <si>
    <t>Louisville</t>
  </si>
  <si>
    <t>Transit Authority of Northern Kentucky</t>
  </si>
  <si>
    <t>Fort Wright</t>
  </si>
  <si>
    <t>Owensboro</t>
  </si>
  <si>
    <t>Metropolitan Atlanta Rapid Transit Authority</t>
  </si>
  <si>
    <t>Atlanta</t>
  </si>
  <si>
    <t>Augusta Richmond County Transit Department</t>
  </si>
  <si>
    <t>Augusta</t>
  </si>
  <si>
    <t>Columbus</t>
  </si>
  <si>
    <t>Chatham Area Transit Authority</t>
  </si>
  <si>
    <t>Savannah</t>
  </si>
  <si>
    <t>Pinellas Suncoast Transit Authority</t>
  </si>
  <si>
    <t>St. Petersburg</t>
  </si>
  <si>
    <t>Fort Myers</t>
  </si>
  <si>
    <t>Plantation</t>
  </si>
  <si>
    <t>Gainesville</t>
  </si>
  <si>
    <t>Lakeland</t>
  </si>
  <si>
    <t>County of Volusia, dba: VOTRAN</t>
  </si>
  <si>
    <t>South Daytona</t>
  </si>
  <si>
    <t>Miami</t>
  </si>
  <si>
    <t>Central Florida Regional Transportation Authority</t>
  </si>
  <si>
    <t>Orlando</t>
  </si>
  <si>
    <t>Tallahassee</t>
  </si>
  <si>
    <t>West Palm Beach</t>
  </si>
  <si>
    <t>Pensacola</t>
  </si>
  <si>
    <t>Jacksonville Transportation Authority</t>
  </si>
  <si>
    <t>Jacksonville</t>
  </si>
  <si>
    <t>Hillsborough Area Regional Transit Authority</t>
  </si>
  <si>
    <t>Tampa</t>
  </si>
  <si>
    <t>Birmingham-Jefferson County Transit Authority</t>
  </si>
  <si>
    <t>Birmingham</t>
  </si>
  <si>
    <t>Mobile</t>
  </si>
  <si>
    <t>Montgomery</t>
  </si>
  <si>
    <t>Tuscaloosa County Parking and Transit Authority</t>
  </si>
  <si>
    <t>Tuscaloosa</t>
  </si>
  <si>
    <t>Sarasota</t>
  </si>
  <si>
    <t>Gadsden</t>
  </si>
  <si>
    <t>Chapel Hill</t>
  </si>
  <si>
    <t>Greenville Transit Authority</t>
  </si>
  <si>
    <t>Greenville</t>
  </si>
  <si>
    <t>Johnson City</t>
  </si>
  <si>
    <t>Pee Dee Regional Transportation Authority</t>
  </si>
  <si>
    <t>Jackson Transit Authority</t>
  </si>
  <si>
    <t>Hattiesburg</t>
  </si>
  <si>
    <t>Cocoa</t>
  </si>
  <si>
    <t>East Alabama Regional Planning and Development Commission</t>
  </si>
  <si>
    <t>Anniston</t>
  </si>
  <si>
    <t>Northwest Alabama Council of Local Governments</t>
  </si>
  <si>
    <t>Muscle Shoals</t>
  </si>
  <si>
    <t>Huntsville</t>
  </si>
  <si>
    <t>Lee-Russell Council of Governments</t>
  </si>
  <si>
    <t>Opelika</t>
  </si>
  <si>
    <t>Port Richey</t>
  </si>
  <si>
    <t>South Florida Regional Transportation Authority</t>
  </si>
  <si>
    <t>Pompano Beach</t>
  </si>
  <si>
    <t>Kingsport</t>
  </si>
  <si>
    <t>Anderson</t>
  </si>
  <si>
    <t>Douglasville</t>
  </si>
  <si>
    <t>Metropolitan Bus Authority</t>
  </si>
  <si>
    <t>San Juan</t>
  </si>
  <si>
    <t>Spartanburg</t>
  </si>
  <si>
    <t>Clarksville</t>
  </si>
  <si>
    <t>Greensboro</t>
  </si>
  <si>
    <t>Alternativa de Transporte Integrado -ATI</t>
  </si>
  <si>
    <t>Rocky Mount</t>
  </si>
  <si>
    <t>Fort Pierce</t>
  </si>
  <si>
    <t>Santee Wateree Regional Transportation Authority</t>
  </si>
  <si>
    <t>Sumter</t>
  </si>
  <si>
    <t>Spartanburg Transit System</t>
  </si>
  <si>
    <t>Waccamaw Regional Transportation Authority</t>
  </si>
  <si>
    <t>Conway</t>
  </si>
  <si>
    <t>Wiregrass Transit Authority</t>
  </si>
  <si>
    <t>Dothan</t>
  </si>
  <si>
    <t>Indian River County</t>
  </si>
  <si>
    <t>Vero Beach</t>
  </si>
  <si>
    <t>Research Triangle Park</t>
  </si>
  <si>
    <t>Charleston Area Regional Transportation Authority</t>
  </si>
  <si>
    <t>Decatur</t>
  </si>
  <si>
    <t>City of San Juan</t>
  </si>
  <si>
    <t>Aguada</t>
  </si>
  <si>
    <t>Caguas</t>
  </si>
  <si>
    <t>Municipality of Vega Baja</t>
  </si>
  <si>
    <t>Vega Baja</t>
  </si>
  <si>
    <t>Ocala</t>
  </si>
  <si>
    <t>Hormigueros</t>
  </si>
  <si>
    <t>Municipality of Cayey</t>
  </si>
  <si>
    <t>Cayey</t>
  </si>
  <si>
    <t>Gurabo</t>
  </si>
  <si>
    <t>Municipality of Carolina</t>
  </si>
  <si>
    <t>Carolina</t>
  </si>
  <si>
    <t>Municipality of Humacao</t>
  </si>
  <si>
    <t>Humacao</t>
  </si>
  <si>
    <t>Bartow</t>
  </si>
  <si>
    <t>Fort Walton Beach</t>
  </si>
  <si>
    <t>Punta Gorda</t>
  </si>
  <si>
    <t>Macon</t>
  </si>
  <si>
    <t>Goldsboro-Wayne Transportation Authority</t>
  </si>
  <si>
    <t>Goldsboro</t>
  </si>
  <si>
    <t>Municipality of Bayamon</t>
  </si>
  <si>
    <t>Bayamon</t>
  </si>
  <si>
    <t>Lawrenceville</t>
  </si>
  <si>
    <t>Naples</t>
  </si>
  <si>
    <t>Columbia</t>
  </si>
  <si>
    <t>Town of Cary</t>
  </si>
  <si>
    <t>Cary</t>
  </si>
  <si>
    <t>Hall Area Transit</t>
  </si>
  <si>
    <t>Municipality of Manati</t>
  </si>
  <si>
    <t>Manati</t>
  </si>
  <si>
    <t>Hernando County Board of County Commissioners</t>
  </si>
  <si>
    <t>Brooksville</t>
  </si>
  <si>
    <t>Barceloneta</t>
  </si>
  <si>
    <t>Municipality of Hatillo</t>
  </si>
  <si>
    <t>Hatillo</t>
  </si>
  <si>
    <t>St. Augustine</t>
  </si>
  <si>
    <t>Tavares</t>
  </si>
  <si>
    <t>Regional Transportation Authority</t>
  </si>
  <si>
    <t>Camuy</t>
  </si>
  <si>
    <t>Cherokee County Board of Commissioners</t>
  </si>
  <si>
    <t>Municipality of Fajardo</t>
  </si>
  <si>
    <t>Fajardo</t>
  </si>
  <si>
    <t>Municipality of Juncos</t>
  </si>
  <si>
    <t>Juncos</t>
  </si>
  <si>
    <t>City of Jacksonville</t>
  </si>
  <si>
    <t>Regional Planning Commission of Greater Birmingham</t>
  </si>
  <si>
    <t>Southeast Tennessee Human Resource Agency -Cleveland Urban Area Transit System Division</t>
  </si>
  <si>
    <t>Cleveland</t>
  </si>
  <si>
    <t>Conover</t>
  </si>
  <si>
    <t>Piedmont Authority for Regional Transportation</t>
  </si>
  <si>
    <t>Municipality of Yauco</t>
  </si>
  <si>
    <t>Yauco</t>
  </si>
  <si>
    <t>Puerto Real</t>
  </si>
  <si>
    <t>The Transportation Management Association Group</t>
  </si>
  <si>
    <t>McDonough</t>
  </si>
  <si>
    <t>Toa Baja</t>
  </si>
  <si>
    <t>Municipality of San Sebastian</t>
  </si>
  <si>
    <t>San Sebastian</t>
  </si>
  <si>
    <t>Bowling Green</t>
  </si>
  <si>
    <t>City of Murfreesboro</t>
  </si>
  <si>
    <t>Murfreesboro</t>
  </si>
  <si>
    <t>York County Council on Aging</t>
  </si>
  <si>
    <t>Rock Hill</t>
  </si>
  <si>
    <t>Virgin Islands Department of Public Works</t>
  </si>
  <si>
    <t>East Tennessee Human Resource Agency, Inc.</t>
  </si>
  <si>
    <t>Transit Authority of Central Kentucky</t>
  </si>
  <si>
    <t>Stuart</t>
  </si>
  <si>
    <t>Hinesville</t>
  </si>
  <si>
    <t>Municipality of Mayaguez</t>
  </si>
  <si>
    <t>Mayaguez</t>
  </si>
  <si>
    <t>Municipality of San Lorenzo</t>
  </si>
  <si>
    <t>San Lorenzo</t>
  </si>
  <si>
    <t>Kentuckiana Regional Planning and Development Agency</t>
  </si>
  <si>
    <t>Lares</t>
  </si>
  <si>
    <t>Dorado</t>
  </si>
  <si>
    <t>Guaynabo</t>
  </si>
  <si>
    <t>Mid-Cumberland Human Resource Agency</t>
  </si>
  <si>
    <t>Statesville</t>
  </si>
  <si>
    <t>Berkeley Charleston Dorchester RTMA</t>
  </si>
  <si>
    <t>Moncks Corner</t>
  </si>
  <si>
    <t>Clemson</t>
  </si>
  <si>
    <t>Hoke County</t>
  </si>
  <si>
    <t>Raeford</t>
  </si>
  <si>
    <t>Craven County</t>
  </si>
  <si>
    <t>New Bern</t>
  </si>
  <si>
    <t>Prattville</t>
  </si>
  <si>
    <t>Kannapolis</t>
  </si>
  <si>
    <t>LaGrange</t>
  </si>
  <si>
    <t>Cumberland County</t>
  </si>
  <si>
    <t xml:space="preserve">Asheville </t>
  </si>
  <si>
    <t>Alamance County Transportation Authority</t>
  </si>
  <si>
    <t>Mountain Projects, Inc.</t>
  </si>
  <si>
    <t>Waynesville</t>
  </si>
  <si>
    <t>Onslow United Transit System</t>
  </si>
  <si>
    <t>Hendersonville</t>
  </si>
  <si>
    <t>Hillsborough</t>
  </si>
  <si>
    <t>Central Florida Commuter Rail</t>
  </si>
  <si>
    <t>Autonomous Municipality of Ponce</t>
  </si>
  <si>
    <t>Ponce</t>
  </si>
  <si>
    <t>Aiken</t>
  </si>
  <si>
    <t>Catawba Indian Nation</t>
  </si>
  <si>
    <t>4T01</t>
  </si>
  <si>
    <t>Eastern Band of Cherokee Indians</t>
  </si>
  <si>
    <t>Cherokee</t>
  </si>
  <si>
    <t>4T02</t>
  </si>
  <si>
    <t>Poarch Band of Creek Indians</t>
  </si>
  <si>
    <t>Atmore</t>
  </si>
  <si>
    <t>4T03</t>
  </si>
  <si>
    <t>Mississippi Band of Choctaw Indians</t>
  </si>
  <si>
    <t>Choctaw</t>
  </si>
  <si>
    <t>4T04</t>
  </si>
  <si>
    <t>Fort Lauderdale</t>
  </si>
  <si>
    <t>Blount County Commission</t>
  </si>
  <si>
    <t>4R01-003</t>
  </si>
  <si>
    <t>4R01-40907</t>
  </si>
  <si>
    <t>Tuskegee</t>
  </si>
  <si>
    <t>4R01-021</t>
  </si>
  <si>
    <t>4R01-40911</t>
  </si>
  <si>
    <t>Escambia County Commission</t>
  </si>
  <si>
    <t>Brewton</t>
  </si>
  <si>
    <t>4R01-012</t>
  </si>
  <si>
    <t>4R01-40926</t>
  </si>
  <si>
    <t>4R01-005</t>
  </si>
  <si>
    <t>Etowah County Commission</t>
  </si>
  <si>
    <t>4R01-013</t>
  </si>
  <si>
    <t>4R01-40960</t>
  </si>
  <si>
    <t>Madison County Commission</t>
  </si>
  <si>
    <t>4R01-022</t>
  </si>
  <si>
    <t>4R01-40963</t>
  </si>
  <si>
    <t>Cullman County Commission</t>
  </si>
  <si>
    <t>Cullman</t>
  </si>
  <si>
    <t>4R01-010</t>
  </si>
  <si>
    <t>4R01-40965</t>
  </si>
  <si>
    <t>Carrollton</t>
  </si>
  <si>
    <t>4R01-024</t>
  </si>
  <si>
    <t>4R01-40982</t>
  </si>
  <si>
    <t>Dekalb County Commission</t>
  </si>
  <si>
    <t>Fort Payne</t>
  </si>
  <si>
    <t>4R01-011</t>
  </si>
  <si>
    <t>4R01-40986</t>
  </si>
  <si>
    <t>Educational Center for Independence</t>
  </si>
  <si>
    <t>Chatom</t>
  </si>
  <si>
    <t>4R01-028</t>
  </si>
  <si>
    <t>4R01-41000</t>
  </si>
  <si>
    <t>City of Guntersville</t>
  </si>
  <si>
    <t>Guntersville</t>
  </si>
  <si>
    <t>4R01-023</t>
  </si>
  <si>
    <t>4R01-41009</t>
  </si>
  <si>
    <t>St. Clair County Commission</t>
  </si>
  <si>
    <t>Ashville</t>
  </si>
  <si>
    <t>4R01-025</t>
  </si>
  <si>
    <t>4R01-41076</t>
  </si>
  <si>
    <t>Alabama Tombigbee Regional Planning Commission</t>
  </si>
  <si>
    <t>4R01-007</t>
  </si>
  <si>
    <t>4R01-41084</t>
  </si>
  <si>
    <t>City of Eufaula</t>
  </si>
  <si>
    <t>Eufaula</t>
  </si>
  <si>
    <t>4R01-002</t>
  </si>
  <si>
    <t>4R01-41089</t>
  </si>
  <si>
    <t>Chilton County Commission</t>
  </si>
  <si>
    <t>Clanton</t>
  </si>
  <si>
    <t>4R01-004</t>
  </si>
  <si>
    <t>4R01-41107</t>
  </si>
  <si>
    <t>Birmingham Regional Paratransit Consortium</t>
  </si>
  <si>
    <t>4R01-017</t>
  </si>
  <si>
    <t>4R01-41118</t>
  </si>
  <si>
    <t>Covington Area Transit System</t>
  </si>
  <si>
    <t>Andalusia</t>
  </si>
  <si>
    <t>4R01-009</t>
  </si>
  <si>
    <t>4R01-41125</t>
  </si>
  <si>
    <t>Pike Area Transit System</t>
  </si>
  <si>
    <t>4R01-030</t>
  </si>
  <si>
    <t>4R01-41129</t>
  </si>
  <si>
    <t>Walker County Commission</t>
  </si>
  <si>
    <t>Jasper</t>
  </si>
  <si>
    <t>4R01-027</t>
  </si>
  <si>
    <t>4R01-41173</t>
  </si>
  <si>
    <t>Jackson County Council on Aging</t>
  </si>
  <si>
    <t>Scottsboro</t>
  </si>
  <si>
    <t>4R01-016</t>
  </si>
  <si>
    <t>4R01-41180</t>
  </si>
  <si>
    <t>Area Referral &amp; Informtn Services for the Elderly</t>
  </si>
  <si>
    <t>Alexander City</t>
  </si>
  <si>
    <t>4R01-026</t>
  </si>
  <si>
    <t>4R01-41188</t>
  </si>
  <si>
    <t>West Alabama Rural Public Transportation</t>
  </si>
  <si>
    <t>4R01-44926</t>
  </si>
  <si>
    <t>Good Wheels, Inc.</t>
  </si>
  <si>
    <t>4R02-042</t>
  </si>
  <si>
    <t>4R02-40207</t>
  </si>
  <si>
    <t>Ride Solution</t>
  </si>
  <si>
    <t>4R02-008</t>
  </si>
  <si>
    <t>4R02-40920</t>
  </si>
  <si>
    <t>Liberty County Board of County Commissioners</t>
  </si>
  <si>
    <t>4R02-021</t>
  </si>
  <si>
    <t>4R02-40923</t>
  </si>
  <si>
    <t>Gulf County ARC</t>
  </si>
  <si>
    <t>Port St. Joe</t>
  </si>
  <si>
    <t>4R02-016</t>
  </si>
  <si>
    <t>4R02-40968</t>
  </si>
  <si>
    <t>Sumter County Board of County Commissioners</t>
  </si>
  <si>
    <t>Bushnell</t>
  </si>
  <si>
    <t>4R02-032</t>
  </si>
  <si>
    <t>4R02-40999</t>
  </si>
  <si>
    <t>Suwannee River Economic Council, Inc.</t>
  </si>
  <si>
    <t xml:space="preserve">Live Oak </t>
  </si>
  <si>
    <t>4R02-003</t>
  </si>
  <si>
    <t>4R02-41037</t>
  </si>
  <si>
    <t>Suwannee Valley Transit Authority</t>
  </si>
  <si>
    <t>4R02-005</t>
  </si>
  <si>
    <t>4R02-41050</t>
  </si>
  <si>
    <t>City of Key West Department of Transportation</t>
  </si>
  <si>
    <t>4R02-009</t>
  </si>
  <si>
    <t>4R02-41060</t>
  </si>
  <si>
    <t>Bunnell</t>
  </si>
  <si>
    <t>4R02-028</t>
  </si>
  <si>
    <t>Sebring</t>
  </si>
  <si>
    <t>Calhoun County Senior Citizens Association, Inc.</t>
  </si>
  <si>
    <t>4R02-012</t>
  </si>
  <si>
    <t>4R02-41091</t>
  </si>
  <si>
    <t>VPSI</t>
  </si>
  <si>
    <t>Clermont</t>
  </si>
  <si>
    <t>4R02-075</t>
  </si>
  <si>
    <t>4R02-41095</t>
  </si>
  <si>
    <t>Nassau Council on Aging</t>
  </si>
  <si>
    <t>4R02-007</t>
  </si>
  <si>
    <t>4R02-41114</t>
  </si>
  <si>
    <t>Wakulla County Transportation</t>
  </si>
  <si>
    <t>Crawfordville</t>
  </si>
  <si>
    <t>4R02-023</t>
  </si>
  <si>
    <t>4R02-41148</t>
  </si>
  <si>
    <t>Big Bend Transit</t>
  </si>
  <si>
    <t>4R02-011</t>
  </si>
  <si>
    <t>4R02-41153</t>
  </si>
  <si>
    <t>Lecanto</t>
  </si>
  <si>
    <t>4R02-035</t>
  </si>
  <si>
    <t>Baker Council on Aging</t>
  </si>
  <si>
    <t>Macclenny</t>
  </si>
  <si>
    <t>4R02-002</t>
  </si>
  <si>
    <t>4R02-41170</t>
  </si>
  <si>
    <t>Levy County Board of County Commissioners</t>
  </si>
  <si>
    <t>4R02-006</t>
  </si>
  <si>
    <t>4R02-41184</t>
  </si>
  <si>
    <t>Jackson County Transportation, Inc.</t>
  </si>
  <si>
    <t>Marianna</t>
  </si>
  <si>
    <t>4R02-019</t>
  </si>
  <si>
    <t>4R02-41198</t>
  </si>
  <si>
    <t>Macon County Transit</t>
  </si>
  <si>
    <t>Oglethrope</t>
  </si>
  <si>
    <t>4R03-042</t>
  </si>
  <si>
    <t>4R03-40903</t>
  </si>
  <si>
    <t>Rabun County</t>
  </si>
  <si>
    <t>Tiger</t>
  </si>
  <si>
    <t>4R03-011</t>
  </si>
  <si>
    <t>4R03-40904</t>
  </si>
  <si>
    <t>Three Rivers Regional Commission</t>
  </si>
  <si>
    <t>Griffin</t>
  </si>
  <si>
    <t>4R03-035</t>
  </si>
  <si>
    <t>4R03-40905</t>
  </si>
  <si>
    <t>Ware County</t>
  </si>
  <si>
    <t>Valdosta</t>
  </si>
  <si>
    <t>4R03-099</t>
  </si>
  <si>
    <t>4R03-40906</t>
  </si>
  <si>
    <t>Heard County Transit</t>
  </si>
  <si>
    <t>4R03-039</t>
  </si>
  <si>
    <t>4R03-40908</t>
  </si>
  <si>
    <t>Peach County Transit</t>
  </si>
  <si>
    <t>Eastman</t>
  </si>
  <si>
    <t>4R03-043</t>
  </si>
  <si>
    <t>4R03-40910</t>
  </si>
  <si>
    <t>Crisp County Transit</t>
  </si>
  <si>
    <t>Vienna</t>
  </si>
  <si>
    <t>4R03-055</t>
  </si>
  <si>
    <t>4R03-40912</t>
  </si>
  <si>
    <t>Warren County Commission Transit</t>
  </si>
  <si>
    <t>Warrenton</t>
  </si>
  <si>
    <t>4R03-032</t>
  </si>
  <si>
    <t>4R03-40924</t>
  </si>
  <si>
    <t>Pulaski County Transit</t>
  </si>
  <si>
    <t>4R03-044</t>
  </si>
  <si>
    <t>4R03-40925</t>
  </si>
  <si>
    <t>Baldwin County Transit</t>
  </si>
  <si>
    <t>4R03-015</t>
  </si>
  <si>
    <t>4R03-40931</t>
  </si>
  <si>
    <t>Wilkinson County Commission Transit</t>
  </si>
  <si>
    <t>4R03-034</t>
  </si>
  <si>
    <t>4R03-40936</t>
  </si>
  <si>
    <t>Tift Transit System</t>
  </si>
  <si>
    <t>Tifton</t>
  </si>
  <si>
    <t>4R03-064</t>
  </si>
  <si>
    <t>4R03-40940</t>
  </si>
  <si>
    <t>Putnam County CommissionTransit</t>
  </si>
  <si>
    <t>Eatonton</t>
  </si>
  <si>
    <t>4R03-028</t>
  </si>
  <si>
    <t>4R03-40945</t>
  </si>
  <si>
    <t>Jones County Transit</t>
  </si>
  <si>
    <t>Gray</t>
  </si>
  <si>
    <t>4R03-041</t>
  </si>
  <si>
    <t>4R03-40946</t>
  </si>
  <si>
    <t>Burke County Transit</t>
  </si>
  <si>
    <t>Waynesboro</t>
  </si>
  <si>
    <t>4R03-017</t>
  </si>
  <si>
    <t>4R03-40951</t>
  </si>
  <si>
    <t>Dodge County Transit</t>
  </si>
  <si>
    <t>4R03-019</t>
  </si>
  <si>
    <t>4R03-40956</t>
  </si>
  <si>
    <t>Lincoln County Transit</t>
  </si>
  <si>
    <t>Lincolnton</t>
  </si>
  <si>
    <t>4R03-025</t>
  </si>
  <si>
    <t>4R03-40961</t>
  </si>
  <si>
    <t>Cook County Transit</t>
  </si>
  <si>
    <t>4R03-054</t>
  </si>
  <si>
    <t>4R03-40964</t>
  </si>
  <si>
    <t>Lowndes County</t>
  </si>
  <si>
    <t>4R03-094</t>
  </si>
  <si>
    <t>4R03-40967</t>
  </si>
  <si>
    <t>Jefferson County Transit</t>
  </si>
  <si>
    <t>4R03-023</t>
  </si>
  <si>
    <t>4R03-40977</t>
  </si>
  <si>
    <t>Banks County Transit</t>
  </si>
  <si>
    <t>Homer</t>
  </si>
  <si>
    <t>4R03-001</t>
  </si>
  <si>
    <t>4R03-40985</t>
  </si>
  <si>
    <t>Habersham County Transit</t>
  </si>
  <si>
    <t>4R03-006</t>
  </si>
  <si>
    <t>4R03-40994</t>
  </si>
  <si>
    <t>Dade County Transit</t>
  </si>
  <si>
    <t>4R03-080</t>
  </si>
  <si>
    <t>4R03-41007</t>
  </si>
  <si>
    <t>Jenkins County Transit</t>
  </si>
  <si>
    <t>4R03-024</t>
  </si>
  <si>
    <t>4R03-41008</t>
  </si>
  <si>
    <t>Chattooga County Transit</t>
  </si>
  <si>
    <t>4R03-077</t>
  </si>
  <si>
    <t>4R03-41012</t>
  </si>
  <si>
    <t>Brooks County Transit</t>
  </si>
  <si>
    <t>4R03-050</t>
  </si>
  <si>
    <t>4R03-41016</t>
  </si>
  <si>
    <t>Dooly County Transit</t>
  </si>
  <si>
    <t>4R03-123</t>
  </si>
  <si>
    <t>4R03-41017</t>
  </si>
  <si>
    <t>Gilmer County Transit System</t>
  </si>
  <si>
    <t>4R03-082</t>
  </si>
  <si>
    <t>4R03-41018</t>
  </si>
  <si>
    <t>Troup County Transit</t>
  </si>
  <si>
    <t>4R03-048</t>
  </si>
  <si>
    <t>4R03-41019</t>
  </si>
  <si>
    <t>Elberton</t>
  </si>
  <si>
    <t>4R03-004</t>
  </si>
  <si>
    <t>4R03-41021</t>
  </si>
  <si>
    <t>4R03-081</t>
  </si>
  <si>
    <t>4R03-41026</t>
  </si>
  <si>
    <t>Bartow Transit</t>
  </si>
  <si>
    <t>Cartersville</t>
  </si>
  <si>
    <t>4R03-076</t>
  </si>
  <si>
    <t>4R03-41027</t>
  </si>
  <si>
    <t>Towns County</t>
  </si>
  <si>
    <t>4R03-100</t>
  </si>
  <si>
    <t>4R03-41033</t>
  </si>
  <si>
    <t>City of Cedartown</t>
  </si>
  <si>
    <t>Cedartown</t>
  </si>
  <si>
    <t>4R03-092</t>
  </si>
  <si>
    <t>4R03-41035</t>
  </si>
  <si>
    <t>4R03-065</t>
  </si>
  <si>
    <t>4R03-41036</t>
  </si>
  <si>
    <t>Murray County Transportation System</t>
  </si>
  <si>
    <t>Chatsworth</t>
  </si>
  <si>
    <t>4R03-085</t>
  </si>
  <si>
    <t>4R03-41040</t>
  </si>
  <si>
    <t>Greene County Commission Transit</t>
  </si>
  <si>
    <t>4R03-021</t>
  </si>
  <si>
    <t>4R03-41041</t>
  </si>
  <si>
    <t>Taliaferro County Board of Commissioners</t>
  </si>
  <si>
    <t>4R03-030</t>
  </si>
  <si>
    <t>4R03-41046</t>
  </si>
  <si>
    <t>McDuffie County Commission Transit</t>
  </si>
  <si>
    <t>4R03-026</t>
  </si>
  <si>
    <t>4R03-41055</t>
  </si>
  <si>
    <t>Dawson County Transit</t>
  </si>
  <si>
    <t>Dawsonville</t>
  </si>
  <si>
    <t>4R03-003</t>
  </si>
  <si>
    <t>4R03-41057</t>
  </si>
  <si>
    <t>Hancock County Transit</t>
  </si>
  <si>
    <t>Sparta</t>
  </si>
  <si>
    <t>4R03-022</t>
  </si>
  <si>
    <t>4R03-41062</t>
  </si>
  <si>
    <t>Twiggs County Transit</t>
  </si>
  <si>
    <t>4R03-049</t>
  </si>
  <si>
    <t>4R03-41065</t>
  </si>
  <si>
    <t>Glascock County Transit</t>
  </si>
  <si>
    <t>Gibson</t>
  </si>
  <si>
    <t>4R03-020</t>
  </si>
  <si>
    <t>4R03-41074</t>
  </si>
  <si>
    <t>Taylor County Transit</t>
  </si>
  <si>
    <t>4R03-047</t>
  </si>
  <si>
    <t>4R03-41077</t>
  </si>
  <si>
    <t>Morgan County Transit</t>
  </si>
  <si>
    <t>Madison</t>
  </si>
  <si>
    <t>4R03-027</t>
  </si>
  <si>
    <t>4R03-41078</t>
  </si>
  <si>
    <t>Haralson County Transit</t>
  </si>
  <si>
    <t>4R03-084</t>
  </si>
  <si>
    <t>4R03-41085</t>
  </si>
  <si>
    <t>Catoosa County</t>
  </si>
  <si>
    <t>Ringgold</t>
  </si>
  <si>
    <t>4R03-091</t>
  </si>
  <si>
    <t>4R03-41086</t>
  </si>
  <si>
    <t>Forsyth County Public Transportation</t>
  </si>
  <si>
    <t>Cumming</t>
  </si>
  <si>
    <t>4R03-005</t>
  </si>
  <si>
    <t>4R03-41088</t>
  </si>
  <si>
    <t>Telfair County Transit</t>
  </si>
  <si>
    <t>4R03-073</t>
  </si>
  <si>
    <t>4R03-41099</t>
  </si>
  <si>
    <t>Wheeler County Transit</t>
  </si>
  <si>
    <t>4R03-075</t>
  </si>
  <si>
    <t>4R03-41103</t>
  </si>
  <si>
    <t>Talbot County Transit</t>
  </si>
  <si>
    <t>Talbotton</t>
  </si>
  <si>
    <t>4R03-046</t>
  </si>
  <si>
    <t>4R03-41104</t>
  </si>
  <si>
    <t>4R03-124</t>
  </si>
  <si>
    <t>4R03-41108</t>
  </si>
  <si>
    <t>Pickens County</t>
  </si>
  <si>
    <t>4R03-087</t>
  </si>
  <si>
    <t>4R03-41110</t>
  </si>
  <si>
    <t>Coastal Regional Commission</t>
  </si>
  <si>
    <t>Darien</t>
  </si>
  <si>
    <t>4R03-118</t>
  </si>
  <si>
    <t>4R03-41112</t>
  </si>
  <si>
    <t>Pierce County Transit</t>
  </si>
  <si>
    <t>4R03-071</t>
  </si>
  <si>
    <t>4R03-41126</t>
  </si>
  <si>
    <t>Berrien County</t>
  </si>
  <si>
    <t>4R03-116</t>
  </si>
  <si>
    <t>4R03-41128</t>
  </si>
  <si>
    <t>Coweta County</t>
  </si>
  <si>
    <t>4R03-115</t>
  </si>
  <si>
    <t>4R03-41133</t>
  </si>
  <si>
    <t>Whitfield County W.T.S.</t>
  </si>
  <si>
    <t>Dalton</t>
  </si>
  <si>
    <t>4R03-089</t>
  </si>
  <si>
    <t>4R03-41138</t>
  </si>
  <si>
    <t>Columbia County CommissionTransit</t>
  </si>
  <si>
    <t>4R03-018</t>
  </si>
  <si>
    <t>4R03-41139</t>
  </si>
  <si>
    <t>Clay County</t>
  </si>
  <si>
    <t>Camilla</t>
  </si>
  <si>
    <t>4R03-117</t>
  </si>
  <si>
    <t>4R03-41140</t>
  </si>
  <si>
    <t>Wayne County Transit</t>
  </si>
  <si>
    <t>4R03-074</t>
  </si>
  <si>
    <t>4R03-41142</t>
  </si>
  <si>
    <t>Hart County Public Transit</t>
  </si>
  <si>
    <t>Hartwell</t>
  </si>
  <si>
    <t>4R03-008</t>
  </si>
  <si>
    <t>4R03-41144</t>
  </si>
  <si>
    <t>Union County Transit</t>
  </si>
  <si>
    <t>4R03-012</t>
  </si>
  <si>
    <t>4R03-41145</t>
  </si>
  <si>
    <t>Bacon County</t>
  </si>
  <si>
    <t>Alma</t>
  </si>
  <si>
    <t>4R03-101</t>
  </si>
  <si>
    <t>4R03-41147</t>
  </si>
  <si>
    <t>City of Americus</t>
  </si>
  <si>
    <t>Americus</t>
  </si>
  <si>
    <t>4R03-045</t>
  </si>
  <si>
    <t>4R03-41149</t>
  </si>
  <si>
    <t>Jackson County</t>
  </si>
  <si>
    <t>Jefferson</t>
  </si>
  <si>
    <t>4R03-009</t>
  </si>
  <si>
    <t>4R03-41154</t>
  </si>
  <si>
    <t>Social Circle Area Transit</t>
  </si>
  <si>
    <t>Social Circle</t>
  </si>
  <si>
    <t>4R03-014</t>
  </si>
  <si>
    <t>4R03-41155</t>
  </si>
  <si>
    <t>Wilcox County Transit</t>
  </si>
  <si>
    <t>4R03-066</t>
  </si>
  <si>
    <t>4R03-41156</t>
  </si>
  <si>
    <t>Dahlonega</t>
  </si>
  <si>
    <t>4R03-010</t>
  </si>
  <si>
    <t>4R03-41158</t>
  </si>
  <si>
    <t>Gordon County Transit</t>
  </si>
  <si>
    <t>4R03-083</t>
  </si>
  <si>
    <t>4R03-41163</t>
  </si>
  <si>
    <t>Wilkes County Commission Transit</t>
  </si>
  <si>
    <t>4R03-033</t>
  </si>
  <si>
    <t>4R03-41168</t>
  </si>
  <si>
    <t>Walker County</t>
  </si>
  <si>
    <t>Chickamauga</t>
  </si>
  <si>
    <t>4R03-013</t>
  </si>
  <si>
    <t>4R03-41171</t>
  </si>
  <si>
    <t>Crawford County Transit</t>
  </si>
  <si>
    <t>Roberta</t>
  </si>
  <si>
    <t>4R03-036</t>
  </si>
  <si>
    <t>4R03-41176</t>
  </si>
  <si>
    <t>Southwest Georgia RC</t>
  </si>
  <si>
    <t>4R03-090</t>
  </si>
  <si>
    <t>4R03-41177</t>
  </si>
  <si>
    <t>Thomas County Transit</t>
  </si>
  <si>
    <t>Thomasville</t>
  </si>
  <si>
    <t>4R03-063</t>
  </si>
  <si>
    <t>4R03-41185</t>
  </si>
  <si>
    <t>Paulding County</t>
  </si>
  <si>
    <t>Dallas</t>
  </si>
  <si>
    <t>4R03-086</t>
  </si>
  <si>
    <t>4R03-41190</t>
  </si>
  <si>
    <t>Bleckley County Transit</t>
  </si>
  <si>
    <t>4R03-016</t>
  </si>
  <si>
    <t>4R03-41196</t>
  </si>
  <si>
    <t>Middle Kentucky River Area Development Council, Inc.</t>
  </si>
  <si>
    <t>4R04-024</t>
  </si>
  <si>
    <t>4R04-40909</t>
  </si>
  <si>
    <t>Rural Transit Enterprises Coordinated, Inc.</t>
  </si>
  <si>
    <t>Mt. Vernon</t>
  </si>
  <si>
    <t>4R04-019</t>
  </si>
  <si>
    <t>4R04-40941</t>
  </si>
  <si>
    <t>Bluegrass Community Action Agency</t>
  </si>
  <si>
    <t>Frankfort</t>
  </si>
  <si>
    <t>4R04-001</t>
  </si>
  <si>
    <t>4R04-40948</t>
  </si>
  <si>
    <t>Pennyrile Allied Community Services, Inc.</t>
  </si>
  <si>
    <t>Hopkinsville</t>
  </si>
  <si>
    <t>4R04-015</t>
  </si>
  <si>
    <t>4R04-40953</t>
  </si>
  <si>
    <t>Licking Valley CAP</t>
  </si>
  <si>
    <t>Flemingsburg</t>
  </si>
  <si>
    <t>4R04-009</t>
  </si>
  <si>
    <t>4R04-40971</t>
  </si>
  <si>
    <t>Gateway Community Services Organization</t>
  </si>
  <si>
    <t>West Liberty</t>
  </si>
  <si>
    <t>4R04-025</t>
  </si>
  <si>
    <t>4R04-40972</t>
  </si>
  <si>
    <t>KY River Foothills Development Council, Inc.</t>
  </si>
  <si>
    <t>4R04-022</t>
  </si>
  <si>
    <t>4R04-40979</t>
  </si>
  <si>
    <t>Owen County Fiscal Court</t>
  </si>
  <si>
    <t>Owenton</t>
  </si>
  <si>
    <t>4R04-032</t>
  </si>
  <si>
    <t>4R04-40997</t>
  </si>
  <si>
    <t>Sandy Valley Transportation Services</t>
  </si>
  <si>
    <t>Prestonsburg</t>
  </si>
  <si>
    <t>4R04-016</t>
  </si>
  <si>
    <t>4R04-41006</t>
  </si>
  <si>
    <t>Paducah Transit Authority</t>
  </si>
  <si>
    <t>Paducah</t>
  </si>
  <si>
    <t>4R04-012</t>
  </si>
  <si>
    <t>4R04-41013</t>
  </si>
  <si>
    <t>Daniel Boone Development Council</t>
  </si>
  <si>
    <t>4R04-003</t>
  </si>
  <si>
    <t>4R04-41023</t>
  </si>
  <si>
    <t>Maysville Transit System</t>
  </si>
  <si>
    <t>Maysville</t>
  </si>
  <si>
    <t>4R04-013</t>
  </si>
  <si>
    <t>4R04-41032</t>
  </si>
  <si>
    <t>Murray-Calloway County Transit Authority</t>
  </si>
  <si>
    <t>Murray</t>
  </si>
  <si>
    <t>4R04-011</t>
  </si>
  <si>
    <t>4R04-41053</t>
  </si>
  <si>
    <t>Glasgow Transit System</t>
  </si>
  <si>
    <t>Glasgow</t>
  </si>
  <si>
    <t>4R04-006</t>
  </si>
  <si>
    <t>4R04-41083</t>
  </si>
  <si>
    <t>Louisville WHEELS Transportation, Inc</t>
  </si>
  <si>
    <t>4R04-027</t>
  </si>
  <si>
    <t>4R04-41090</t>
  </si>
  <si>
    <t>Northeast KY Area Development Council</t>
  </si>
  <si>
    <t>Olive Hill</t>
  </si>
  <si>
    <t>4R04-014</t>
  </si>
  <si>
    <t>4R04-41094</t>
  </si>
  <si>
    <t>Harlan County Community Action Agency, Inc.</t>
  </si>
  <si>
    <t>Harlan</t>
  </si>
  <si>
    <t>4R04-007</t>
  </si>
  <si>
    <t>4R04-41098</t>
  </si>
  <si>
    <t>Audubon Area Community Services, Inc.</t>
  </si>
  <si>
    <t>4R04-020</t>
  </si>
  <si>
    <t>Frankfort Transit System</t>
  </si>
  <si>
    <t>4R04-005</t>
  </si>
  <si>
    <t>4R04-41120</t>
  </si>
  <si>
    <t>Central Kentucky Community Action Council</t>
  </si>
  <si>
    <t>4R04-026</t>
  </si>
  <si>
    <t>4R04-41165</t>
  </si>
  <si>
    <t>Fulton County Transit Authority</t>
  </si>
  <si>
    <t>4R04-004</t>
  </si>
  <si>
    <t>4R04-41179</t>
  </si>
  <si>
    <t>United Community Action Committee, Inc.</t>
  </si>
  <si>
    <t>4R05-016</t>
  </si>
  <si>
    <t>4R05-40916</t>
  </si>
  <si>
    <t>South Central Community Action Agency, Inc.</t>
  </si>
  <si>
    <t>D'Lo</t>
  </si>
  <si>
    <t>4R05-015</t>
  </si>
  <si>
    <t>4R05-40922</t>
  </si>
  <si>
    <t>Hinds County Human Resource Agency</t>
  </si>
  <si>
    <t>4R05-005</t>
  </si>
  <si>
    <t>4R05-40955</t>
  </si>
  <si>
    <t>Vicksburg</t>
  </si>
  <si>
    <t>4R05-020</t>
  </si>
  <si>
    <t>4R05-40957</t>
  </si>
  <si>
    <t>Madison County Citizens Services Agency</t>
  </si>
  <si>
    <t>4R05-025</t>
  </si>
  <si>
    <t>4R05-40969</t>
  </si>
  <si>
    <t>Copiah County Human Resource Agency</t>
  </si>
  <si>
    <t>Hazlehurst</t>
  </si>
  <si>
    <t>4R05-019</t>
  </si>
  <si>
    <t>4R05-40987</t>
  </si>
  <si>
    <t>Mississippi Valley State University Mass Transit</t>
  </si>
  <si>
    <t>Itta Bena</t>
  </si>
  <si>
    <t>4R05-018</t>
  </si>
  <si>
    <t>4R05-41024</t>
  </si>
  <si>
    <t>SMART Starkville-MSU Area Rapid Transit</t>
  </si>
  <si>
    <t>MSU</t>
  </si>
  <si>
    <t>4R05-035</t>
  </si>
  <si>
    <t>4R05-41030</t>
  </si>
  <si>
    <t>Northeast Mississippi Community Services</t>
  </si>
  <si>
    <t>Booneville</t>
  </si>
  <si>
    <t>4R05-014</t>
  </si>
  <si>
    <t>4R05-41039</t>
  </si>
  <si>
    <t>Community Development Inc.</t>
  </si>
  <si>
    <t>Richton</t>
  </si>
  <si>
    <t>4R05-027</t>
  </si>
  <si>
    <t>4R05-41044</t>
  </si>
  <si>
    <t>Five County Child Development Program, Inc.</t>
  </si>
  <si>
    <t>Prentiss</t>
  </si>
  <si>
    <t>4R05-004</t>
  </si>
  <si>
    <t>4R05-41051</t>
  </si>
  <si>
    <t>City of Oxford</t>
  </si>
  <si>
    <t>Oxford</t>
  </si>
  <si>
    <t>4R05-030</t>
  </si>
  <si>
    <t>4R05-41052</t>
  </si>
  <si>
    <t>Claiborne County Human Resource Agency</t>
  </si>
  <si>
    <t>Port Gibson</t>
  </si>
  <si>
    <t>4R05-003</t>
  </si>
  <si>
    <t>4R05-41096</t>
  </si>
  <si>
    <t>Natchez Transit System</t>
  </si>
  <si>
    <t>Natchez</t>
  </si>
  <si>
    <t>4R05-013</t>
  </si>
  <si>
    <t>4R05-41121</t>
  </si>
  <si>
    <t>Aaron E. Henry Community Health Services Center,In</t>
  </si>
  <si>
    <t>Clarksdale</t>
  </si>
  <si>
    <t>4R05-001</t>
  </si>
  <si>
    <t>4R05-41183</t>
  </si>
  <si>
    <t>Bolivar County Council On Aging, Inc.</t>
  </si>
  <si>
    <t>4R05-002</t>
  </si>
  <si>
    <t>4R05-41192</t>
  </si>
  <si>
    <t>DJ Transit, Inc.</t>
  </si>
  <si>
    <t>4R05-44928</t>
  </si>
  <si>
    <t>4R06-094</t>
  </si>
  <si>
    <t>Graham County</t>
  </si>
  <si>
    <t>Robbinsville</t>
  </si>
  <si>
    <t>4R06-015</t>
  </si>
  <si>
    <t>4R06-40913</t>
  </si>
  <si>
    <t>Duplin County</t>
  </si>
  <si>
    <t>Kenansville</t>
  </si>
  <si>
    <t>4R06-014</t>
  </si>
  <si>
    <t>4R06-40915</t>
  </si>
  <si>
    <t>Wilkes Transportation Authority</t>
  </si>
  <si>
    <t>North Wilkesboro</t>
  </si>
  <si>
    <t>4R06-050</t>
  </si>
  <si>
    <t>4R06-40918</t>
  </si>
  <si>
    <t>Randolph County Senior Adult Association Inc.</t>
  </si>
  <si>
    <t>Asheboro</t>
  </si>
  <si>
    <t>4R06-039</t>
  </si>
  <si>
    <t>4R06-40921</t>
  </si>
  <si>
    <t>Rockingham County Council on Aging</t>
  </si>
  <si>
    <t>Reidsville</t>
  </si>
  <si>
    <t>4R06-051</t>
  </si>
  <si>
    <t>4R06-40929</t>
  </si>
  <si>
    <t>Sampson County</t>
  </si>
  <si>
    <t>Clinton</t>
  </si>
  <si>
    <t>4R06-043</t>
  </si>
  <si>
    <t>4R06-40933</t>
  </si>
  <si>
    <t>Polk County Transportation Authority</t>
  </si>
  <si>
    <t>4R06-038</t>
  </si>
  <si>
    <t>4R06-40934</t>
  </si>
  <si>
    <t>Pender Adult Services, Inc.</t>
  </si>
  <si>
    <t>Burgaw</t>
  </si>
  <si>
    <t>4R06-075</t>
  </si>
  <si>
    <t>4R06-40938</t>
  </si>
  <si>
    <t>Lincoln County</t>
  </si>
  <si>
    <t>4R06-074</t>
  </si>
  <si>
    <t>4R06-40942</t>
  </si>
  <si>
    <t>Johnston Co. Council on Aging Inc.</t>
  </si>
  <si>
    <t>Smithfield</t>
  </si>
  <si>
    <t>4R06-024</t>
  </si>
  <si>
    <t>4R06-40943</t>
  </si>
  <si>
    <t>Carteret County</t>
  </si>
  <si>
    <t>Morehead City</t>
  </si>
  <si>
    <t>4R06-012</t>
  </si>
  <si>
    <t>4R06-40944</t>
  </si>
  <si>
    <t>Gates County</t>
  </si>
  <si>
    <t>Gatesville</t>
  </si>
  <si>
    <t>4R06-061</t>
  </si>
  <si>
    <t>4R06-40947</t>
  </si>
  <si>
    <t>Washington County</t>
  </si>
  <si>
    <t>4R06-064</t>
  </si>
  <si>
    <t>4R06-40959</t>
  </si>
  <si>
    <t>Madison County Transportation Authority</t>
  </si>
  <si>
    <t>Marshall</t>
  </si>
  <si>
    <t>4R06-028</t>
  </si>
  <si>
    <t>4R06-40976</t>
  </si>
  <si>
    <t>Rutherford County</t>
  </si>
  <si>
    <t>Spindale</t>
  </si>
  <si>
    <t>4R06-042</t>
  </si>
  <si>
    <t>4R06-40983</t>
  </si>
  <si>
    <t>Williamston</t>
  </si>
  <si>
    <t>4R06-029</t>
  </si>
  <si>
    <t>4R06-40990</t>
  </si>
  <si>
    <t>Wilson</t>
  </si>
  <si>
    <t>Caswell County</t>
  </si>
  <si>
    <t>Yanceyville</t>
  </si>
  <si>
    <t>4R06-006</t>
  </si>
  <si>
    <t>4R06-40996</t>
  </si>
  <si>
    <t>Chatham Transit Network</t>
  </si>
  <si>
    <t>Pittsboro</t>
  </si>
  <si>
    <t>4R06-007</t>
  </si>
  <si>
    <t>4R06-41004</t>
  </si>
  <si>
    <t>Person County</t>
  </si>
  <si>
    <t>Roxboro</t>
  </si>
  <si>
    <t>4R06-063</t>
  </si>
  <si>
    <t>4R06-41010</t>
  </si>
  <si>
    <t>Scotland County</t>
  </si>
  <si>
    <t>Laurinburg</t>
  </si>
  <si>
    <t>4R06-044</t>
  </si>
  <si>
    <t>4R06-41028</t>
  </si>
  <si>
    <t>Ashe County Transportation Authority Inc</t>
  </si>
  <si>
    <t>West Jefferson</t>
  </si>
  <si>
    <t>4R06-058</t>
  </si>
  <si>
    <t>4R06-41029</t>
  </si>
  <si>
    <t>Greene County</t>
  </si>
  <si>
    <t>Snow Hill</t>
  </si>
  <si>
    <t>4R06-018</t>
  </si>
  <si>
    <t>4R06-41031</t>
  </si>
  <si>
    <t>Beaufort County Developmental Center, Inc.</t>
  </si>
  <si>
    <t>4R06-003</t>
  </si>
  <si>
    <t>4R06-41034</t>
  </si>
  <si>
    <t>Hyde County Private Non-Profit Transp. Corp. Inc.</t>
  </si>
  <si>
    <t>Swan Quarter</t>
  </si>
  <si>
    <t>4R06-022</t>
  </si>
  <si>
    <t>4R06-41038</t>
  </si>
  <si>
    <t>Mitchell County Transportation Authority</t>
  </si>
  <si>
    <t>Bakersville</t>
  </si>
  <si>
    <t>4R06-032</t>
  </si>
  <si>
    <t>4R06-41043</t>
  </si>
  <si>
    <t>Dare County</t>
  </si>
  <si>
    <t>Manteo</t>
  </si>
  <si>
    <t>4R06-009</t>
  </si>
  <si>
    <t>4R06-41045</t>
  </si>
  <si>
    <t>Kerr Area Transportation Authority</t>
  </si>
  <si>
    <t>Henderson</t>
  </si>
  <si>
    <t>4R06-025</t>
  </si>
  <si>
    <t>4R06-41048</t>
  </si>
  <si>
    <t>Brunswick Transit System Inc.</t>
  </si>
  <si>
    <t>Bolivia</t>
  </si>
  <si>
    <t>4R06-011</t>
  </si>
  <si>
    <t>4R06-41058</t>
  </si>
  <si>
    <t>Moore County</t>
  </si>
  <si>
    <t>Carthage</t>
  </si>
  <si>
    <t>4R06-033</t>
  </si>
  <si>
    <t>4R06-41064</t>
  </si>
  <si>
    <t>Bryson City</t>
  </si>
  <si>
    <t>4R06-046</t>
  </si>
  <si>
    <t>4R06-41066</t>
  </si>
  <si>
    <t>Cherokee County</t>
  </si>
  <si>
    <t>Murphy</t>
  </si>
  <si>
    <t>4R06-008</t>
  </si>
  <si>
    <t>4R06-41069</t>
  </si>
  <si>
    <t>Transp. Administration of Cleveland County. Inc</t>
  </si>
  <si>
    <t>Shelby</t>
  </si>
  <si>
    <t>4R06-017</t>
  </si>
  <si>
    <t>4R06-41082</t>
  </si>
  <si>
    <t>Albemarle Regional Health Services</t>
  </si>
  <si>
    <t>Elizabeth City</t>
  </si>
  <si>
    <t>4R06-062</t>
  </si>
  <si>
    <t>4R06-41111</t>
  </si>
  <si>
    <t>Anson County</t>
  </si>
  <si>
    <t>Wadesboro</t>
  </si>
  <si>
    <t>4R06-001</t>
  </si>
  <si>
    <t>4R06-41113</t>
  </si>
  <si>
    <t>Transylvania County</t>
  </si>
  <si>
    <t>Brevard</t>
  </si>
  <si>
    <t>4R06-047</t>
  </si>
  <si>
    <t>4R06-41115</t>
  </si>
  <si>
    <t>Harnett County</t>
  </si>
  <si>
    <t>4R06-019</t>
  </si>
  <si>
    <t>4R06-41119</t>
  </si>
  <si>
    <t>Richmond Interagency Transportation Inc.</t>
  </si>
  <si>
    <t>4R06-040</t>
  </si>
  <si>
    <t>4R06-41124</t>
  </si>
  <si>
    <t>AppalCart</t>
  </si>
  <si>
    <t>Boone</t>
  </si>
  <si>
    <t>4R06-057</t>
  </si>
  <si>
    <t>4R06-41127</t>
  </si>
  <si>
    <t>Avery County Transportation Authority</t>
  </si>
  <si>
    <t>Newland</t>
  </si>
  <si>
    <t>4R06-002</t>
  </si>
  <si>
    <t>4R06-41130</t>
  </si>
  <si>
    <t>Choanoke Public Transportation Authority</t>
  </si>
  <si>
    <t>Rich Square</t>
  </si>
  <si>
    <t>4R06-060</t>
  </si>
  <si>
    <t>4R06-41131</t>
  </si>
  <si>
    <t>Yadkin Valley Economic Development District, Inc.</t>
  </si>
  <si>
    <t>Boonville</t>
  </si>
  <si>
    <t>4R06-070</t>
  </si>
  <si>
    <t>4R06-41134</t>
  </si>
  <si>
    <t>Alleghany County</t>
  </si>
  <si>
    <t>4R06-054</t>
  </si>
  <si>
    <t>4R06-41137</t>
  </si>
  <si>
    <t>Yancey County Transportation Authority</t>
  </si>
  <si>
    <t>Burnsville</t>
  </si>
  <si>
    <t>4R06-049</t>
  </si>
  <si>
    <t>4R06-41143</t>
  </si>
  <si>
    <t>Lee County</t>
  </si>
  <si>
    <t>4R06-026</t>
  </si>
  <si>
    <t>4R06-41150</t>
  </si>
  <si>
    <t>Hayesville</t>
  </si>
  <si>
    <t>4R06-059</t>
  </si>
  <si>
    <t>4R06-41160</t>
  </si>
  <si>
    <t>Lenoir County</t>
  </si>
  <si>
    <t>Kinston</t>
  </si>
  <si>
    <t>4R06-027</t>
  </si>
  <si>
    <t>4R06-41162</t>
  </si>
  <si>
    <t>Bladen County</t>
  </si>
  <si>
    <t>4R06-010</t>
  </si>
  <si>
    <t>4R06-41166</t>
  </si>
  <si>
    <t>Sylva</t>
  </si>
  <si>
    <t>4R06-023</t>
  </si>
  <si>
    <t>4R06-41167</t>
  </si>
  <si>
    <t>Columbus County</t>
  </si>
  <si>
    <t>Whiteville</t>
  </si>
  <si>
    <t>4R06-013</t>
  </si>
  <si>
    <t>4R06-41172</t>
  </si>
  <si>
    <t>Stanly County</t>
  </si>
  <si>
    <t>Albemarle</t>
  </si>
  <si>
    <t>4R06-045</t>
  </si>
  <si>
    <t>4R06-41181</t>
  </si>
  <si>
    <t>Robeson County</t>
  </si>
  <si>
    <t>Lumberton</t>
  </si>
  <si>
    <t>4R06-041</t>
  </si>
  <si>
    <t>4R06-41187</t>
  </si>
  <si>
    <t>Macon County</t>
  </si>
  <si>
    <t>4R06-030</t>
  </si>
  <si>
    <t>4R06-41191</t>
  </si>
  <si>
    <t>4R06-44931</t>
  </si>
  <si>
    <t>Williamsburg County Transit System</t>
  </si>
  <si>
    <t>Kingstree</t>
  </si>
  <si>
    <t>4R07-020</t>
  </si>
  <si>
    <t>4R07-40952</t>
  </si>
  <si>
    <t>Bamberg County Office On Aging</t>
  </si>
  <si>
    <t>Bamberg</t>
  </si>
  <si>
    <t>4R07-027</t>
  </si>
  <si>
    <t>4R07-40974</t>
  </si>
  <si>
    <t>Edgefield County Senior Citizens Council</t>
  </si>
  <si>
    <t>Edgefield</t>
  </si>
  <si>
    <t>4R07-004</t>
  </si>
  <si>
    <t>4R07-40988</t>
  </si>
  <si>
    <t>Generations Unlimited</t>
  </si>
  <si>
    <t>Barnwell</t>
  </si>
  <si>
    <t>4R07-006</t>
  </si>
  <si>
    <t>4R07-41002</t>
  </si>
  <si>
    <t>Fairfield County Transit System</t>
  </si>
  <si>
    <t>Winnsboro</t>
  </si>
  <si>
    <t>4R07-005</t>
  </si>
  <si>
    <t>4R07-41003</t>
  </si>
  <si>
    <t>Newberry County Council on Aging</t>
  </si>
  <si>
    <t>Newberry</t>
  </si>
  <si>
    <t>4R07-008</t>
  </si>
  <si>
    <t>4R07-41022</t>
  </si>
  <si>
    <t>McCormick County Senior Center</t>
  </si>
  <si>
    <t>McCormick</t>
  </si>
  <si>
    <t>4R07-018</t>
  </si>
  <si>
    <t>4R07-41042</t>
  </si>
  <si>
    <t>Lowcountry Regional Transportation Authority</t>
  </si>
  <si>
    <t>Bluffton</t>
  </si>
  <si>
    <t>4R07-007</t>
  </si>
  <si>
    <t>4R07-41092</t>
  </si>
  <si>
    <t>Senior Services Incorporated of Chester County</t>
  </si>
  <si>
    <t>Chester</t>
  </si>
  <si>
    <t>4R07-016</t>
  </si>
  <si>
    <t>4R07-41146</t>
  </si>
  <si>
    <t>Seneca</t>
  </si>
  <si>
    <t>First Tennessee Human Resource Agency</t>
  </si>
  <si>
    <t>4R08-001</t>
  </si>
  <si>
    <t>South Central Tennessee Development District</t>
  </si>
  <si>
    <t>Mt. Pleasant</t>
  </si>
  <si>
    <t>4R08-007</t>
  </si>
  <si>
    <t>4R08-40954</t>
  </si>
  <si>
    <t>Cookeville</t>
  </si>
  <si>
    <t>4R08-005</t>
  </si>
  <si>
    <t>4R08-40978</t>
  </si>
  <si>
    <t>Southeast Tennessee Human Resource Agency-Rural Division</t>
  </si>
  <si>
    <t>Dunlap</t>
  </si>
  <si>
    <t>4R08-004</t>
  </si>
  <si>
    <t>4R08-40989</t>
  </si>
  <si>
    <t>Delta Human Resource Agency</t>
  </si>
  <si>
    <t>Covington</t>
  </si>
  <si>
    <t>4R08-010</t>
  </si>
  <si>
    <t>4R08-41020</t>
  </si>
  <si>
    <t>City of Gatlinburg</t>
  </si>
  <si>
    <t>Gatlinburg</t>
  </si>
  <si>
    <t>4R08-011</t>
  </si>
  <si>
    <t>4R08-41102</t>
  </si>
  <si>
    <t>Northwest Tennessee Human Resource Agency</t>
  </si>
  <si>
    <t>Martin</t>
  </si>
  <si>
    <t>4R08-009</t>
  </si>
  <si>
    <t>4R08-41106</t>
  </si>
  <si>
    <t>Pigeon Forge Fun Time Trolleys</t>
  </si>
  <si>
    <t>Pigeon Forge</t>
  </si>
  <si>
    <t>4R08-012</t>
  </si>
  <si>
    <t>4R08-41136</t>
  </si>
  <si>
    <t>4R08-008</t>
  </si>
  <si>
    <t>4R08-41151</t>
  </si>
  <si>
    <t>Orocovis</t>
  </si>
  <si>
    <t>1R05-005</t>
  </si>
  <si>
    <t>4R09-40958</t>
  </si>
  <si>
    <t>Comerio</t>
  </si>
  <si>
    <t>1R05-003</t>
  </si>
  <si>
    <t>4R09-41182</t>
  </si>
  <si>
    <t>Appleton</t>
  </si>
  <si>
    <t>Green Bay</t>
  </si>
  <si>
    <t>Kenosha</t>
  </si>
  <si>
    <t>La Crosse</t>
  </si>
  <si>
    <t>Racine</t>
  </si>
  <si>
    <t>Bay Mills Indian Community</t>
  </si>
  <si>
    <t>Brimley</t>
  </si>
  <si>
    <t>5T07</t>
  </si>
  <si>
    <t>Milwaukee</t>
  </si>
  <si>
    <t>Oshkosh</t>
  </si>
  <si>
    <t>Akron</t>
  </si>
  <si>
    <t>Stark Area Regional Transit Authority</t>
  </si>
  <si>
    <t>Cincinnati</t>
  </si>
  <si>
    <t>Bayfield</t>
  </si>
  <si>
    <t>5T13</t>
  </si>
  <si>
    <t>The Greater Cleveland Regional Transit Authority</t>
  </si>
  <si>
    <t>Central Ohio Transit Authority</t>
  </si>
  <si>
    <t>Greater Dayton Regional Transit Authority</t>
  </si>
  <si>
    <t>Portage Area Regional Transportation Authority</t>
  </si>
  <si>
    <t>Kent</t>
  </si>
  <si>
    <t>Toledo Area Regional Transit Authority</t>
  </si>
  <si>
    <t>Toledo</t>
  </si>
  <si>
    <t>Western Reserve Transit Authority</t>
  </si>
  <si>
    <t>Youngstown</t>
  </si>
  <si>
    <t>Duluth Transit Authority</t>
  </si>
  <si>
    <t>Duluth</t>
  </si>
  <si>
    <t>Moorhead</t>
  </si>
  <si>
    <t>Minneapolis</t>
  </si>
  <si>
    <t>St. Cloud</t>
  </si>
  <si>
    <t>Bay Metropolitan Transit Authority</t>
  </si>
  <si>
    <t>Bay City</t>
  </si>
  <si>
    <t>Battle Creek</t>
  </si>
  <si>
    <t>Suburban Mobility Authority for Regional Transportation</t>
  </si>
  <si>
    <t>Detroit</t>
  </si>
  <si>
    <t>Flint</t>
  </si>
  <si>
    <t>Interurban Transit Partnership</t>
  </si>
  <si>
    <t>Grand Rapids</t>
  </si>
  <si>
    <t>Kalamazoo</t>
  </si>
  <si>
    <t>Capital Area Transportation Authority</t>
  </si>
  <si>
    <t>Lansing</t>
  </si>
  <si>
    <t>Muskegon Heights</t>
  </si>
  <si>
    <t>Niles</t>
  </si>
  <si>
    <t>Saginaw Transit Authority Regional Service</t>
  </si>
  <si>
    <t>Saginaw</t>
  </si>
  <si>
    <t>Ann Arbor Area Transportation Authority</t>
  </si>
  <si>
    <t>Ann Arbor</t>
  </si>
  <si>
    <t>East Chicago</t>
  </si>
  <si>
    <t>Evansville</t>
  </si>
  <si>
    <t>Fort Wayne Public Transportation Corporation</t>
  </si>
  <si>
    <t>Fort Wayne</t>
  </si>
  <si>
    <t>Gary Public Transportation Corporation</t>
  </si>
  <si>
    <t>Gary</t>
  </si>
  <si>
    <t>Bloomington-Normal Public Transit System</t>
  </si>
  <si>
    <t>Normal</t>
  </si>
  <si>
    <t>Indianapolis and Marion County Public Transportation</t>
  </si>
  <si>
    <t>Indianapolis</t>
  </si>
  <si>
    <t>Greater Lafayette Public Transportation Corporation</t>
  </si>
  <si>
    <t>Lafayette</t>
  </si>
  <si>
    <t>South Bend Public Transportation Corporation</t>
  </si>
  <si>
    <t>South Bend</t>
  </si>
  <si>
    <t>Terre Haute</t>
  </si>
  <si>
    <t>Muncie Indiana Transit System</t>
  </si>
  <si>
    <t>Muncie</t>
  </si>
  <si>
    <t>Greater Peoria Mass Transit District</t>
  </si>
  <si>
    <t>Peoria</t>
  </si>
  <si>
    <t>Rock Island County Metropolitan Mass Transit District</t>
  </si>
  <si>
    <t xml:space="preserve">Moline </t>
  </si>
  <si>
    <t>Rockford Mass Transit District</t>
  </si>
  <si>
    <t>Rockford</t>
  </si>
  <si>
    <t>Champaign-Urbana Mass Transit District</t>
  </si>
  <si>
    <t>Urbana</t>
  </si>
  <si>
    <t>Chicago Transit Authority</t>
  </si>
  <si>
    <t>Chicago</t>
  </si>
  <si>
    <t>Sheboygan</t>
  </si>
  <si>
    <t>Richland County Transit</t>
  </si>
  <si>
    <t>Mansfield</t>
  </si>
  <si>
    <t>Lima Allen County Regional Transit Authority</t>
  </si>
  <si>
    <t>Lima</t>
  </si>
  <si>
    <t>Elyria</t>
  </si>
  <si>
    <t>Waukesha</t>
  </si>
  <si>
    <t>Michigan City</t>
  </si>
  <si>
    <t>Eau Claire</t>
  </si>
  <si>
    <t>Hammond</t>
  </si>
  <si>
    <t>Northern Indiana Commuter Transportation District</t>
  </si>
  <si>
    <t>Chesterton</t>
  </si>
  <si>
    <t>Janesville</t>
  </si>
  <si>
    <t>Beloit</t>
  </si>
  <si>
    <t>Bloomington Public Transportation Corporation</t>
  </si>
  <si>
    <t>Bloomington</t>
  </si>
  <si>
    <t>Pace - Suburban Bus Division</t>
  </si>
  <si>
    <t>Arlington Heights</t>
  </si>
  <si>
    <t>Grand River</t>
  </si>
  <si>
    <t>Opportunity Enterprises, Inc.</t>
  </si>
  <si>
    <t>Valparaiso</t>
  </si>
  <si>
    <t>Twin Cities Area Transportation Authority</t>
  </si>
  <si>
    <t>Benton Harbor</t>
  </si>
  <si>
    <t>Chippewa Falls</t>
  </si>
  <si>
    <t>Detroit Transportation Corporation</t>
  </si>
  <si>
    <t>Steel Valley Regional Transit Authority</t>
  </si>
  <si>
    <t>Steubenville</t>
  </si>
  <si>
    <t>City of Kokomo</t>
  </si>
  <si>
    <t>Kokomo</t>
  </si>
  <si>
    <t>Madison County Transit District</t>
  </si>
  <si>
    <t>Granite City</t>
  </si>
  <si>
    <t>Blue Water Area Transportation Commission</t>
  </si>
  <si>
    <t>Port Huron</t>
  </si>
  <si>
    <t>Michiana Area Council of Governments</t>
  </si>
  <si>
    <t>Onalaska</t>
  </si>
  <si>
    <t>St. Paul</t>
  </si>
  <si>
    <t>Butler County Regional Transit Authority</t>
  </si>
  <si>
    <t>Hamilton</t>
  </si>
  <si>
    <t>University of Michigan Parking and Transportation Services</t>
  </si>
  <si>
    <t>River Valley Metro Mass Transit District</t>
  </si>
  <si>
    <t>Bourbonnais</t>
  </si>
  <si>
    <t>West Bend</t>
  </si>
  <si>
    <t>Port Washington</t>
  </si>
  <si>
    <t>Laporte</t>
  </si>
  <si>
    <t>Xenia</t>
  </si>
  <si>
    <t>South Lake County Community Services, Inc.</t>
  </si>
  <si>
    <t>Crown Point</t>
  </si>
  <si>
    <t>Fond du Lac</t>
  </si>
  <si>
    <t>Danville</t>
  </si>
  <si>
    <t>Howell</t>
  </si>
  <si>
    <t>Pace-Suburban Bus Division, ADA Paratransit Services</t>
  </si>
  <si>
    <t>Macatawa Area Express Transportation Authority</t>
  </si>
  <si>
    <t>Holland</t>
  </si>
  <si>
    <t>Lawrence County Port Authority</t>
  </si>
  <si>
    <t>Ironton</t>
  </si>
  <si>
    <t>Mid-Ohio Regional Planning Commission</t>
  </si>
  <si>
    <t>Farmington Hills</t>
  </si>
  <si>
    <t>Boone County Council on Aging</t>
  </si>
  <si>
    <t>Harbor Transit Multi-Modal Transportation System</t>
  </si>
  <si>
    <t>Grand Haven</t>
  </si>
  <si>
    <t>Trumbull County Transit Board</t>
  </si>
  <si>
    <t>Medina County Public Transit</t>
  </si>
  <si>
    <t>Medina</t>
  </si>
  <si>
    <t>Delaware County Transit Board</t>
  </si>
  <si>
    <t>Delaware</t>
  </si>
  <si>
    <t xml:space="preserve">Greenfield </t>
  </si>
  <si>
    <t>Jackson County Mass Transit District</t>
  </si>
  <si>
    <t>Carbondale</t>
  </si>
  <si>
    <t xml:space="preserve">Mankato </t>
  </si>
  <si>
    <t>Midland</t>
  </si>
  <si>
    <t>Rides Mass Transit District</t>
  </si>
  <si>
    <t>Voluntary Action Center</t>
  </si>
  <si>
    <t>Sycamore</t>
  </si>
  <si>
    <t>Grand Portage Reservation Tribal Council</t>
  </si>
  <si>
    <t>Grand Portage</t>
  </si>
  <si>
    <t>5T01</t>
  </si>
  <si>
    <t>Menominee Indian Tribe of Wisconsin</t>
  </si>
  <si>
    <t>Keshena</t>
  </si>
  <si>
    <t>5T03</t>
  </si>
  <si>
    <t>Red Lake Band of the Chippewa</t>
  </si>
  <si>
    <t>Red Lake</t>
  </si>
  <si>
    <t>5T04</t>
  </si>
  <si>
    <t>Fond du Lac Reservation</t>
  </si>
  <si>
    <t>Cloquet</t>
  </si>
  <si>
    <t>5T05</t>
  </si>
  <si>
    <t>Bois Forte Reservation Tribal Council</t>
  </si>
  <si>
    <t>Nett Lake</t>
  </si>
  <si>
    <t>5T06</t>
  </si>
  <si>
    <t>Leech Lake Band of Ojibwe</t>
  </si>
  <si>
    <t>Cass Lake</t>
  </si>
  <si>
    <t>5T08</t>
  </si>
  <si>
    <t>White Earth Band of Chippewa</t>
  </si>
  <si>
    <t>White Earth</t>
  </si>
  <si>
    <t>5T10</t>
  </si>
  <si>
    <t>Oneida Tribe of Indians of Wisconsin</t>
  </si>
  <si>
    <t>Oneida</t>
  </si>
  <si>
    <t>5T11</t>
  </si>
  <si>
    <t>Bad River Band of Lake Superior Tribe of Chippewa</t>
  </si>
  <si>
    <t>Odanah</t>
  </si>
  <si>
    <t>5T12</t>
  </si>
  <si>
    <t>Lac du Flambeau Band of Lake Superior Chippewa Indians</t>
  </si>
  <si>
    <t>Lac Du Flambeau</t>
  </si>
  <si>
    <t>5T17</t>
  </si>
  <si>
    <t>Stoughton</t>
  </si>
  <si>
    <t>Ottawa</t>
  </si>
  <si>
    <t>5R01-061</t>
  </si>
  <si>
    <t>5R01-50219</t>
  </si>
  <si>
    <t>Bond County</t>
  </si>
  <si>
    <t>5R01-001</t>
  </si>
  <si>
    <t>5R01-50221</t>
  </si>
  <si>
    <t>CRIS Rural Mass Transit District</t>
  </si>
  <si>
    <t>5R01-059</t>
  </si>
  <si>
    <t>5R01-50223</t>
  </si>
  <si>
    <t>City of Macomb</t>
  </si>
  <si>
    <t>Macomb</t>
  </si>
  <si>
    <t>5R01-014</t>
  </si>
  <si>
    <t>5R01-50232</t>
  </si>
  <si>
    <t>Carroll County</t>
  </si>
  <si>
    <t>Mt. Carroll</t>
  </si>
  <si>
    <t>5R01-057</t>
  </si>
  <si>
    <t>5R01-50234</t>
  </si>
  <si>
    <t>Rock Island County</t>
  </si>
  <si>
    <t>Rock Island</t>
  </si>
  <si>
    <t>5R01-052</t>
  </si>
  <si>
    <t>5R01-50237</t>
  </si>
  <si>
    <t>Dixon</t>
  </si>
  <si>
    <t>5R01-013</t>
  </si>
  <si>
    <t>5R01-50250</t>
  </si>
  <si>
    <t>Macoupin County</t>
  </si>
  <si>
    <t>Carlinville</t>
  </si>
  <si>
    <t>5R01-045</t>
  </si>
  <si>
    <t>5R01-50252</t>
  </si>
  <si>
    <t>Grundy County</t>
  </si>
  <si>
    <t>Morris</t>
  </si>
  <si>
    <t>5R01-009</t>
  </si>
  <si>
    <t>5R01-50253</t>
  </si>
  <si>
    <t>City of Quincy</t>
  </si>
  <si>
    <t>Quincy</t>
  </si>
  <si>
    <t>5R01-018</t>
  </si>
  <si>
    <t>5R01-50258</t>
  </si>
  <si>
    <t>Princeton</t>
  </si>
  <si>
    <t>5R01-003</t>
  </si>
  <si>
    <t>5R01-50263</t>
  </si>
  <si>
    <t>Champaign County</t>
  </si>
  <si>
    <t>5R01-032</t>
  </si>
  <si>
    <t>5R01-50269</t>
  </si>
  <si>
    <t>Warren County</t>
  </si>
  <si>
    <t>Monmouth</t>
  </si>
  <si>
    <t>5R01-037</t>
  </si>
  <si>
    <t>5R01-50283</t>
  </si>
  <si>
    <t>Virginia</t>
  </si>
  <si>
    <t>Henry County</t>
  </si>
  <si>
    <t>5R01-033</t>
  </si>
  <si>
    <t>5R01-50301</t>
  </si>
  <si>
    <t>Fulton County</t>
  </si>
  <si>
    <t>Lewistown</t>
  </si>
  <si>
    <t>5R01-031</t>
  </si>
  <si>
    <t>5R01-50304</t>
  </si>
  <si>
    <t>Peoria County</t>
  </si>
  <si>
    <t>5R01-016</t>
  </si>
  <si>
    <t>5R01-50312</t>
  </si>
  <si>
    <t>Shawnee Mass Transit District</t>
  </si>
  <si>
    <t>5R01-035</t>
  </si>
  <si>
    <t>5R01-50315</t>
  </si>
  <si>
    <t>South Central Illinois Mass Transit District</t>
  </si>
  <si>
    <t>5R01-040</t>
  </si>
  <si>
    <t>5R01-50327</t>
  </si>
  <si>
    <t>Kankakee County</t>
  </si>
  <si>
    <t>Kankakee</t>
  </si>
  <si>
    <t>5R01-012</t>
  </si>
  <si>
    <t>5R01-50328</t>
  </si>
  <si>
    <t>Woodford County</t>
  </si>
  <si>
    <t>Eureka</t>
  </si>
  <si>
    <t>5R01-041</t>
  </si>
  <si>
    <t>5R01-50329</t>
  </si>
  <si>
    <t>McLean County</t>
  </si>
  <si>
    <t>5R01-034</t>
  </si>
  <si>
    <t>5R01-50338</t>
  </si>
  <si>
    <t>Monroe Randolph Transit District</t>
  </si>
  <si>
    <t>5R01-046</t>
  </si>
  <si>
    <t>5R01-50339</t>
  </si>
  <si>
    <t>Effingham County</t>
  </si>
  <si>
    <t>Effingham</t>
  </si>
  <si>
    <t>5R01-062</t>
  </si>
  <si>
    <t>5R01-50345</t>
  </si>
  <si>
    <t>Yorkville</t>
  </si>
  <si>
    <t>5R01-049</t>
  </si>
  <si>
    <t>5R01-50352</t>
  </si>
  <si>
    <t>Jo Daviess County</t>
  </si>
  <si>
    <t>Galena</t>
  </si>
  <si>
    <t>5R01-011</t>
  </si>
  <si>
    <t>5R01-50364</t>
  </si>
  <si>
    <t>Hancock County</t>
  </si>
  <si>
    <t>5R01-047</t>
  </si>
  <si>
    <t>5R01-50385</t>
  </si>
  <si>
    <t>Logan County</t>
  </si>
  <si>
    <t>Lincoln</t>
  </si>
  <si>
    <t>5R01-060</t>
  </si>
  <si>
    <t>5R01-50411</t>
  </si>
  <si>
    <t>City of Freeport</t>
  </si>
  <si>
    <t>Freeport</t>
  </si>
  <si>
    <t>5R01-007</t>
  </si>
  <si>
    <t>5R01-50412</t>
  </si>
  <si>
    <t>West Central Mass Transit District</t>
  </si>
  <si>
    <t>5R01-028</t>
  </si>
  <si>
    <t>5R01-50414</t>
  </si>
  <si>
    <t>Tazewell County</t>
  </si>
  <si>
    <t>Pekin</t>
  </si>
  <si>
    <t>5R01-024</t>
  </si>
  <si>
    <t>5R01-50420</t>
  </si>
  <si>
    <t>Piatt County</t>
  </si>
  <si>
    <t>5R01-017</t>
  </si>
  <si>
    <t>5R01-50425</t>
  </si>
  <si>
    <t>Coles County</t>
  </si>
  <si>
    <t>5R01-004</t>
  </si>
  <si>
    <t>5R01-50447</t>
  </si>
  <si>
    <t>Whiteside County</t>
  </si>
  <si>
    <t>5R01-050</t>
  </si>
  <si>
    <t>5R01-50458</t>
  </si>
  <si>
    <t>Shelbyville</t>
  </si>
  <si>
    <t>5R01-021</t>
  </si>
  <si>
    <t>5R01-50496</t>
  </si>
  <si>
    <t>City of Galesburg</t>
  </si>
  <si>
    <t>Galesburg</t>
  </si>
  <si>
    <t>5R01-008</t>
  </si>
  <si>
    <t>5R01-50502</t>
  </si>
  <si>
    <t>5R02-011</t>
  </si>
  <si>
    <t>5R02-50230</t>
  </si>
  <si>
    <t>5R02-012</t>
  </si>
  <si>
    <t>5R02-50246</t>
  </si>
  <si>
    <t>Angola</t>
  </si>
  <si>
    <t>5R02-043</t>
  </si>
  <si>
    <t>5R02-50248</t>
  </si>
  <si>
    <t>City of Richmond</t>
  </si>
  <si>
    <t>5R02-014</t>
  </si>
  <si>
    <t>5R02-50249</t>
  </si>
  <si>
    <t>Mitchell</t>
  </si>
  <si>
    <t>5R02-025</t>
  </si>
  <si>
    <t>5R02-50254</t>
  </si>
  <si>
    <t>FRANKLIN</t>
  </si>
  <si>
    <t>5R02-036</t>
  </si>
  <si>
    <t>Madison County</t>
  </si>
  <si>
    <t>5R02-013</t>
  </si>
  <si>
    <t>5R02-50272</t>
  </si>
  <si>
    <t>5R02-032</t>
  </si>
  <si>
    <t>5R02-50276</t>
  </si>
  <si>
    <t>Rushville</t>
  </si>
  <si>
    <t>5R02-042</t>
  </si>
  <si>
    <t>5R02-50280</t>
  </si>
  <si>
    <t>Cass Area Transit</t>
  </si>
  <si>
    <t>LOGANSPORT</t>
  </si>
  <si>
    <t>5R02-002</t>
  </si>
  <si>
    <t>5R02-50281</t>
  </si>
  <si>
    <t>WARSAW</t>
  </si>
  <si>
    <t>5R02-016</t>
  </si>
  <si>
    <t>5R02-50289</t>
  </si>
  <si>
    <t>WASHINGTON</t>
  </si>
  <si>
    <t>5R02-022</t>
  </si>
  <si>
    <t>5R02-50302</t>
  </si>
  <si>
    <t>LaGrange County Council on Aging</t>
  </si>
  <si>
    <t>5R02-044</t>
  </si>
  <si>
    <t>5R02-50305</t>
  </si>
  <si>
    <t>Lifestream Services, Inc.</t>
  </si>
  <si>
    <t>YORKTOWN</t>
  </si>
  <si>
    <t>5R02-037</t>
  </si>
  <si>
    <t>5R02-50307</t>
  </si>
  <si>
    <t>ELLETTSVILLE</t>
  </si>
  <si>
    <t>5R02-020</t>
  </si>
  <si>
    <t>5R02-50308</t>
  </si>
  <si>
    <t>Lifetime Resources, Inc.</t>
  </si>
  <si>
    <t>Dillsboro</t>
  </si>
  <si>
    <t>5R02-026</t>
  </si>
  <si>
    <t>5R02-50324</t>
  </si>
  <si>
    <t>DeKalb County Council on Aging</t>
  </si>
  <si>
    <t>5R02-041</t>
  </si>
  <si>
    <t>5R02-50330</t>
  </si>
  <si>
    <t>5R02-008</t>
  </si>
  <si>
    <t>5R02-031</t>
  </si>
  <si>
    <t>5R02-50347</t>
  </si>
  <si>
    <t>Hamilton County Express Public Transit</t>
  </si>
  <si>
    <t>Noblesville</t>
  </si>
  <si>
    <t>5R02-033</t>
  </si>
  <si>
    <t>Huntingburg Transit System</t>
  </si>
  <si>
    <t>Huntingburg</t>
  </si>
  <si>
    <t>5R02-009</t>
  </si>
  <si>
    <t>5R02-50354</t>
  </si>
  <si>
    <t>5R02-015</t>
  </si>
  <si>
    <t>5R02-50358</t>
  </si>
  <si>
    <t>5R02-010</t>
  </si>
  <si>
    <t>5R02-50361</t>
  </si>
  <si>
    <t>Town of Waveland</t>
  </si>
  <si>
    <t>5R02-017</t>
  </si>
  <si>
    <t>5R02-50365</t>
  </si>
  <si>
    <t>LIBERTY</t>
  </si>
  <si>
    <t>5R02-038</t>
  </si>
  <si>
    <t>5R02-50387</t>
  </si>
  <si>
    <t>Orange County Transit</t>
  </si>
  <si>
    <t>Paoli</t>
  </si>
  <si>
    <t>5R02-019</t>
  </si>
  <si>
    <t>5R02-50389</t>
  </si>
  <si>
    <t>5R02-024</t>
  </si>
  <si>
    <t>5R02-50392</t>
  </si>
  <si>
    <t>Fayette Community on Aging &amp; Aged, Inc.</t>
  </si>
  <si>
    <t>Connersville</t>
  </si>
  <si>
    <t>5R02-004</t>
  </si>
  <si>
    <t>5R02-50399</t>
  </si>
  <si>
    <t>Wells County Council on Aging</t>
  </si>
  <si>
    <t>5R02-029</t>
  </si>
  <si>
    <t>5R02-50403</t>
  </si>
  <si>
    <t>Transit Authority of Stone City</t>
  </si>
  <si>
    <t>BEDFORD</t>
  </si>
  <si>
    <t>5R02-001</t>
  </si>
  <si>
    <t>5R02-50407</t>
  </si>
  <si>
    <t>Kendalville</t>
  </si>
  <si>
    <t>5R02-021</t>
  </si>
  <si>
    <t>5R02-50422</t>
  </si>
  <si>
    <t>WABASH</t>
  </si>
  <si>
    <t>5R02-030</t>
  </si>
  <si>
    <t>5R02-50441</t>
  </si>
  <si>
    <t>5R02-028</t>
  </si>
  <si>
    <t>5R02-50444</t>
  </si>
  <si>
    <t>5R02-023</t>
  </si>
  <si>
    <t>5R02-50454</t>
  </si>
  <si>
    <t>Whitley County Transit</t>
  </si>
  <si>
    <t>Columbia City</t>
  </si>
  <si>
    <t>5R02-039</t>
  </si>
  <si>
    <t>5R02-50468</t>
  </si>
  <si>
    <t>Franklin County Public Transportation</t>
  </si>
  <si>
    <t>5R02-005</t>
  </si>
  <si>
    <t>5R02-50483</t>
  </si>
  <si>
    <t>Fulton County Council on Aging</t>
  </si>
  <si>
    <t>5R02-006</t>
  </si>
  <si>
    <t>5R02-50484</t>
  </si>
  <si>
    <t>City of Marion</t>
  </si>
  <si>
    <t>5R02-027</t>
  </si>
  <si>
    <t>5R02-50485</t>
  </si>
  <si>
    <t>Area 7 Agency on Aging - Vigo Co.</t>
  </si>
  <si>
    <t>5R02-040</t>
  </si>
  <si>
    <t>5R02-50493</t>
  </si>
  <si>
    <t>Clinton County Commissioners</t>
  </si>
  <si>
    <t>5R02-003</t>
  </si>
  <si>
    <t>5R02-50499</t>
  </si>
  <si>
    <t>City of Seymour</t>
  </si>
  <si>
    <t>Seymour</t>
  </si>
  <si>
    <t>5R02-018</t>
  </si>
  <si>
    <t>5R02-50501</t>
  </si>
  <si>
    <t>Kankakee-Iroquois Regional Planning Commission</t>
  </si>
  <si>
    <t>5R02-035</t>
  </si>
  <si>
    <t>5R02-55310</t>
  </si>
  <si>
    <t>Iosco Transit Corporation</t>
  </si>
  <si>
    <t>East Tawas</t>
  </si>
  <si>
    <t>5R03-041</t>
  </si>
  <si>
    <t>5R03-50217</t>
  </si>
  <si>
    <t>Caro Transit Authority</t>
  </si>
  <si>
    <t>Caro</t>
  </si>
  <si>
    <t>5R03-019</t>
  </si>
  <si>
    <t>5R03-50224</t>
  </si>
  <si>
    <t>Arenac County/Bay Service</t>
  </si>
  <si>
    <t>5R03-008</t>
  </si>
  <si>
    <t>5R03-50225</t>
  </si>
  <si>
    <t>Shiawassee Area Transportation Agency</t>
  </si>
  <si>
    <t>Owosso</t>
  </si>
  <si>
    <t>5R03-065</t>
  </si>
  <si>
    <t>5R03-50227</t>
  </si>
  <si>
    <t>Thunderbay Transportation Authority</t>
  </si>
  <si>
    <t>Alpena</t>
  </si>
  <si>
    <t>5R03-068</t>
  </si>
  <si>
    <t>5R03-50233</t>
  </si>
  <si>
    <t>Manistique</t>
  </si>
  <si>
    <t>5R03-064</t>
  </si>
  <si>
    <t>5R03-50240</t>
  </si>
  <si>
    <t>Eastern Upper Peninsula Transportation Authority</t>
  </si>
  <si>
    <t>Sault Ste Marie</t>
  </si>
  <si>
    <t>5R03-027</t>
  </si>
  <si>
    <t>5R03-50241</t>
  </si>
  <si>
    <t>Roscommon County Transportation Authority</t>
  </si>
  <si>
    <t>5R03-059</t>
  </si>
  <si>
    <t>5R03-50242</t>
  </si>
  <si>
    <t>St. Joseph</t>
  </si>
  <si>
    <t>5R03-016</t>
  </si>
  <si>
    <t>Isabella County Transportation Commission</t>
  </si>
  <si>
    <t>5R03-042</t>
  </si>
  <si>
    <t>5R03-50244</t>
  </si>
  <si>
    <t>Eaton County Transportation Authority</t>
  </si>
  <si>
    <t>5R03-028</t>
  </si>
  <si>
    <t>5R03-50260</t>
  </si>
  <si>
    <t>Marshall, City of</t>
  </si>
  <si>
    <t>5R03-050</t>
  </si>
  <si>
    <t>5R03-50265</t>
  </si>
  <si>
    <t>Hillsdale Dial-A-Ride</t>
  </si>
  <si>
    <t>5R03-035</t>
  </si>
  <si>
    <t>5R03-50268</t>
  </si>
  <si>
    <t>Kalkaska Public Transit Authority</t>
  </si>
  <si>
    <t>5R03-045</t>
  </si>
  <si>
    <t>5R03-50282</t>
  </si>
  <si>
    <t>Straits Regional Ride</t>
  </si>
  <si>
    <t xml:space="preserve">Cheboygan </t>
  </si>
  <si>
    <t>5R03-067</t>
  </si>
  <si>
    <t>5R03-50285</t>
  </si>
  <si>
    <t>Cass County Transportation Authority</t>
  </si>
  <si>
    <t>5R03-020</t>
  </si>
  <si>
    <t>5R03-50310</t>
  </si>
  <si>
    <t>Charlevoix County Public Transportation</t>
  </si>
  <si>
    <t>5R03-021</t>
  </si>
  <si>
    <t>5R03-50313</t>
  </si>
  <si>
    <t>Clinton Area Transit System</t>
  </si>
  <si>
    <t>5R03-023</t>
  </si>
  <si>
    <t>5R03-50314</t>
  </si>
  <si>
    <t>Adrian Dial-A-Ride</t>
  </si>
  <si>
    <t>Adrian</t>
  </si>
  <si>
    <t>5R03-002</t>
  </si>
  <si>
    <t>5R03-50323</t>
  </si>
  <si>
    <t>Greater Lapeer Transportation Authority</t>
  </si>
  <si>
    <t xml:space="preserve">Lapeer </t>
  </si>
  <si>
    <t>5R03-032</t>
  </si>
  <si>
    <t>5R03-50335</t>
  </si>
  <si>
    <t>Branch Area Transit Authority</t>
  </si>
  <si>
    <t>Coldwater</t>
  </si>
  <si>
    <t>5R03-015</t>
  </si>
  <si>
    <t>5R03-50337</t>
  </si>
  <si>
    <t>Otsego County Board of Commissioners</t>
  </si>
  <si>
    <t>Gaylord</t>
  </si>
  <si>
    <t>5R03-058</t>
  </si>
  <si>
    <t>5R03-50340</t>
  </si>
  <si>
    <t>Ogemaw County Public Transportation</t>
  </si>
  <si>
    <t>West Branch</t>
  </si>
  <si>
    <t>5R03-056</t>
  </si>
  <si>
    <t>5R03-50344</t>
  </si>
  <si>
    <t>Sanilac County Board of Commissioners</t>
  </si>
  <si>
    <t>Sandusky</t>
  </si>
  <si>
    <t>5R03-062</t>
  </si>
  <si>
    <t>5R03-50346</t>
  </si>
  <si>
    <t>Barry County Transit</t>
  </si>
  <si>
    <t>Hastings</t>
  </si>
  <si>
    <t>5R03-009</t>
  </si>
  <si>
    <t>5R03-50355</t>
  </si>
  <si>
    <t>Delta Area Transit Authority</t>
  </si>
  <si>
    <t>Escanaba</t>
  </si>
  <si>
    <t>5R03-025</t>
  </si>
  <si>
    <t>5R03-50356</t>
  </si>
  <si>
    <t>Manistee County Transportation, Inc.</t>
  </si>
  <si>
    <t xml:space="preserve">Manistee </t>
  </si>
  <si>
    <t>5R03-048</t>
  </si>
  <si>
    <t>5R03-50369</t>
  </si>
  <si>
    <t>Huron Transit Corporation</t>
  </si>
  <si>
    <t>Bad Axe</t>
  </si>
  <si>
    <t>5R03-037</t>
  </si>
  <si>
    <t>5R03-50370</t>
  </si>
  <si>
    <t>Ontonagon County Public Transit</t>
  </si>
  <si>
    <t>Ontonagon</t>
  </si>
  <si>
    <t>5R03-057</t>
  </si>
  <si>
    <t>5R03-50371</t>
  </si>
  <si>
    <t>Cadillac/Wexford Transit Authority</t>
  </si>
  <si>
    <t>Cadillac</t>
  </si>
  <si>
    <t>5R03-017</t>
  </si>
  <si>
    <t>5R03-50374</t>
  </si>
  <si>
    <t>Van Buren Public Transit</t>
  </si>
  <si>
    <t>5R03-069</t>
  </si>
  <si>
    <t>5R03-50383</t>
  </si>
  <si>
    <t>Houghton Motor Transit Line</t>
  </si>
  <si>
    <t xml:space="preserve">Houghton </t>
  </si>
  <si>
    <t>5R03-036</t>
  </si>
  <si>
    <t>5R03-50386</t>
  </si>
  <si>
    <t>Gladwin City/County Transit</t>
  </si>
  <si>
    <t>Gladwin</t>
  </si>
  <si>
    <t>5R03-030</t>
  </si>
  <si>
    <t>5R03-50395</t>
  </si>
  <si>
    <t>Belding-Dial-A-Ride</t>
  </si>
  <si>
    <t>Belding</t>
  </si>
  <si>
    <t>5R03-011</t>
  </si>
  <si>
    <t>5R03-50398</t>
  </si>
  <si>
    <t>Greenville Transit</t>
  </si>
  <si>
    <t>5R03-033</t>
  </si>
  <si>
    <t>5R03-50404</t>
  </si>
  <si>
    <t>Hancock</t>
  </si>
  <si>
    <t>5R03-034</t>
  </si>
  <si>
    <t>5R03-50408</t>
  </si>
  <si>
    <t>Bay Area Transportation Authority</t>
  </si>
  <si>
    <t>5R03-010</t>
  </si>
  <si>
    <t>5R03-50413</t>
  </si>
  <si>
    <t>Mecosta Osceola Transit Authority</t>
  </si>
  <si>
    <t>Big Rapids</t>
  </si>
  <si>
    <t>5R03-051</t>
  </si>
  <si>
    <t>5R03-50416</t>
  </si>
  <si>
    <t>Marquette County Transit Authority</t>
  </si>
  <si>
    <t xml:space="preserve">Marquette </t>
  </si>
  <si>
    <t>5R03-049</t>
  </si>
  <si>
    <t>5R03-50427</t>
  </si>
  <si>
    <t>St. Joseph County Transportation Authority</t>
  </si>
  <si>
    <t>Three Rivers</t>
  </si>
  <si>
    <t>5R03-066</t>
  </si>
  <si>
    <t>5R03-50436</t>
  </si>
  <si>
    <t>Big Rapids Dial-A-Ride</t>
  </si>
  <si>
    <t>5R03-014</t>
  </si>
  <si>
    <t>5R03-50437</t>
  </si>
  <si>
    <t>Antrim County Transportation</t>
  </si>
  <si>
    <t>Bellaire</t>
  </si>
  <si>
    <t>5R03-007</t>
  </si>
  <si>
    <t>5R03-50452</t>
  </si>
  <si>
    <t>Harrison</t>
  </si>
  <si>
    <t>5R03-022</t>
  </si>
  <si>
    <t>5R03-50453</t>
  </si>
  <si>
    <t>Gogebic County Transit</t>
  </si>
  <si>
    <t>Ironwood</t>
  </si>
  <si>
    <t>5R03-031</t>
  </si>
  <si>
    <t>5R03-50455</t>
  </si>
  <si>
    <t>Allegan County Transportation Services</t>
  </si>
  <si>
    <t>Allegan</t>
  </si>
  <si>
    <t>5R03-003</t>
  </si>
  <si>
    <t>5R03-50456</t>
  </si>
  <si>
    <t>Benzie Transportation Authority</t>
  </si>
  <si>
    <t>Beulah</t>
  </si>
  <si>
    <t>5R03-072</t>
  </si>
  <si>
    <t>5R03-50457</t>
  </si>
  <si>
    <t>Ludington Mass Transportation Authority</t>
  </si>
  <si>
    <t>5R03-047</t>
  </si>
  <si>
    <t>5R03-50459</t>
  </si>
  <si>
    <t>Berrien County Public Transportation</t>
  </si>
  <si>
    <t>5R03-012</t>
  </si>
  <si>
    <t>5R03-50463</t>
  </si>
  <si>
    <t>Lenawee Transportation Corporation</t>
  </si>
  <si>
    <t>5R03-046</t>
  </si>
  <si>
    <t>5R03-50473</t>
  </si>
  <si>
    <t>Yates Township Transportation System</t>
  </si>
  <si>
    <t>5R03-070</t>
  </si>
  <si>
    <t>5R03-50476</t>
  </si>
  <si>
    <t>Sault Sainte Marie, City of</t>
  </si>
  <si>
    <t>Sault Sainte Marie</t>
  </si>
  <si>
    <t>5R03-063</t>
  </si>
  <si>
    <t>5R03-50487</t>
  </si>
  <si>
    <t>Alma-Dial-A-Ride</t>
  </si>
  <si>
    <t>5R03-004</t>
  </si>
  <si>
    <t>5R03-50492</t>
  </si>
  <si>
    <t>Dowagiac Dial-A--Ride</t>
  </si>
  <si>
    <t>5R03-026</t>
  </si>
  <si>
    <t>5R03-50494</t>
  </si>
  <si>
    <t>Interurban Transit Authority</t>
  </si>
  <si>
    <t>Douglas</t>
  </si>
  <si>
    <t>5R03-038</t>
  </si>
  <si>
    <t>5R03-50495</t>
  </si>
  <si>
    <t>Crawford County Transportation Authority</t>
  </si>
  <si>
    <t>Grayling</t>
  </si>
  <si>
    <t>5R03-024</t>
  </si>
  <si>
    <t>5R03-50503</t>
  </si>
  <si>
    <t>ALTRAN Transit Authority</t>
  </si>
  <si>
    <t>5R03-001</t>
  </si>
  <si>
    <t>5R03-50511</t>
  </si>
  <si>
    <t>Ionia Dial-A-Ride</t>
  </si>
  <si>
    <t>5R03-040</t>
  </si>
  <si>
    <t>5R03-50514</t>
  </si>
  <si>
    <t>Rainbow Rider Transit Board</t>
  </si>
  <si>
    <t>Lowry</t>
  </si>
  <si>
    <t>5R04-028</t>
  </si>
  <si>
    <t>5R04-50231</t>
  </si>
  <si>
    <t>Austin</t>
  </si>
  <si>
    <t>Granite Falls, City of</t>
  </si>
  <si>
    <t>Granite Falls</t>
  </si>
  <si>
    <t>5R04-050</t>
  </si>
  <si>
    <t>5R04-50245</t>
  </si>
  <si>
    <t>Morris, City of</t>
  </si>
  <si>
    <t>5R04-026</t>
  </si>
  <si>
    <t>5R04-50262</t>
  </si>
  <si>
    <t>Isanti County</t>
  </si>
  <si>
    <t>5R04-013</t>
  </si>
  <si>
    <t>5R04-50264</t>
  </si>
  <si>
    <t>Kanabec County</t>
  </si>
  <si>
    <t>5R04-070</t>
  </si>
  <si>
    <t>5R04-50297</t>
  </si>
  <si>
    <t>Brainerd, City of</t>
  </si>
  <si>
    <t>Brainerd</t>
  </si>
  <si>
    <t>5R04-012</t>
  </si>
  <si>
    <t>5R04-50322</t>
  </si>
  <si>
    <t>Hibbing, City of</t>
  </si>
  <si>
    <t>Hibbing</t>
  </si>
  <si>
    <t>5R04-003</t>
  </si>
  <si>
    <t>5R04-50332</t>
  </si>
  <si>
    <t>Prairie Five CAC, Inc.</t>
  </si>
  <si>
    <t>Montevideo</t>
  </si>
  <si>
    <t>5R04-056</t>
  </si>
  <si>
    <t>5R04-50334</t>
  </si>
  <si>
    <t>Winona, City of</t>
  </si>
  <si>
    <t>Winona</t>
  </si>
  <si>
    <t>5R04-037</t>
  </si>
  <si>
    <t>5R04-50349</t>
  </si>
  <si>
    <t>Tri-Valley Opportunity Council, Inc.</t>
  </si>
  <si>
    <t>Crookston</t>
  </si>
  <si>
    <t>5R04-010</t>
  </si>
  <si>
    <t>5R04-50353</t>
  </si>
  <si>
    <t>Becker County Transit</t>
  </si>
  <si>
    <t>Detroit Lakes</t>
  </si>
  <si>
    <t>5R04-021</t>
  </si>
  <si>
    <t>5R04-50379</t>
  </si>
  <si>
    <t>Brown County Family Services</t>
  </si>
  <si>
    <t>New Ulm</t>
  </si>
  <si>
    <t>5R04-038</t>
  </si>
  <si>
    <t>5R04-50384</t>
  </si>
  <si>
    <t>Trailblazer Joint Powers Board</t>
  </si>
  <si>
    <t>5R04-058</t>
  </si>
  <si>
    <t>5R04-50394</t>
  </si>
  <si>
    <t>Hubbard County</t>
  </si>
  <si>
    <t>Park Rapids</t>
  </si>
  <si>
    <t>5R04-006</t>
  </si>
  <si>
    <t>5R04-50397</t>
  </si>
  <si>
    <t>SEMCAC</t>
  </si>
  <si>
    <t>Rushford</t>
  </si>
  <si>
    <t>5R04-033</t>
  </si>
  <si>
    <t>5R04-50428</t>
  </si>
  <si>
    <t>Fosston, City of</t>
  </si>
  <si>
    <t>Fosston</t>
  </si>
  <si>
    <t>5R04-005</t>
  </si>
  <si>
    <t>5R04-50430</t>
  </si>
  <si>
    <t>Wadena County Social Services</t>
  </si>
  <si>
    <t>Wadena</t>
  </si>
  <si>
    <t>5R04-020</t>
  </si>
  <si>
    <t>5R04-50446</t>
  </si>
  <si>
    <t>Watonwan County</t>
  </si>
  <si>
    <t>St. James</t>
  </si>
  <si>
    <t>5R04-047</t>
  </si>
  <si>
    <t>5R04-50448</t>
  </si>
  <si>
    <t>Cedar Valley Services, Inc.</t>
  </si>
  <si>
    <t>5R04-030</t>
  </si>
  <si>
    <t>5R04-50450</t>
  </si>
  <si>
    <t>Benson</t>
  </si>
  <si>
    <t>Southwestern MN Opportunity Council, Inc.</t>
  </si>
  <si>
    <t>Worthington</t>
  </si>
  <si>
    <t>5R04-046</t>
  </si>
  <si>
    <t>5R04-50471</t>
  </si>
  <si>
    <t>Tri-County Action Program, Inc.</t>
  </si>
  <si>
    <t>Waite Park</t>
  </si>
  <si>
    <t>5R04-019</t>
  </si>
  <si>
    <t>5R04-50474</t>
  </si>
  <si>
    <t>Paul Bunyan Transit</t>
  </si>
  <si>
    <t>Bemidji</t>
  </si>
  <si>
    <t>5R04-007</t>
  </si>
  <si>
    <t>5R04-50489</t>
  </si>
  <si>
    <t>Productive Alternatives</t>
  </si>
  <si>
    <t>Fergus Falls</t>
  </si>
  <si>
    <t>5R04-064</t>
  </si>
  <si>
    <t>5R04-50504</t>
  </si>
  <si>
    <t>Three Rivers Community Action, Inc.</t>
  </si>
  <si>
    <t>Plainview</t>
  </si>
  <si>
    <t>5R04-036</t>
  </si>
  <si>
    <t>5R04-50510</t>
  </si>
  <si>
    <t>Arrowhead Economic Opportunity Agency, Inc.</t>
  </si>
  <si>
    <t>5R04-001</t>
  </si>
  <si>
    <t>5R04-50520</t>
  </si>
  <si>
    <t>Sandusky Transit System</t>
  </si>
  <si>
    <t>5R05-082</t>
  </si>
  <si>
    <t>5R05-50164</t>
  </si>
  <si>
    <t>Carroll County Transit</t>
  </si>
  <si>
    <t>5R05-045</t>
  </si>
  <si>
    <t>5R05-50255</t>
  </si>
  <si>
    <t>Knox Area Transit</t>
  </si>
  <si>
    <t>5R05-062</t>
  </si>
  <si>
    <t>5R05-50275</t>
  </si>
  <si>
    <t>Athens Transit</t>
  </si>
  <si>
    <t>5R05-043</t>
  </si>
  <si>
    <t>5R05-50278</t>
  </si>
  <si>
    <t>Champaign Transit System</t>
  </si>
  <si>
    <t>5R05-046</t>
  </si>
  <si>
    <t>5R05-50284</t>
  </si>
  <si>
    <t>Bowling Green Transit</t>
  </si>
  <si>
    <t>5R05-044</t>
  </si>
  <si>
    <t>5R05-50292</t>
  </si>
  <si>
    <t>Monroe County Public Transportation</t>
  </si>
  <si>
    <t>Woodsfield</t>
  </si>
  <si>
    <t>5R05-063</t>
  </si>
  <si>
    <t>5R05-50293</t>
  </si>
  <si>
    <t>Ottawa County Transportation Agency</t>
  </si>
  <si>
    <t>Oak Harbor</t>
  </si>
  <si>
    <t>5R05-065</t>
  </si>
  <si>
    <t>5R05-50298</t>
  </si>
  <si>
    <t>5R05-076</t>
  </si>
  <si>
    <t>5R05-50316</t>
  </si>
  <si>
    <t>Geauga County Transit</t>
  </si>
  <si>
    <t>5R05-052</t>
  </si>
  <si>
    <t>5R05-50326</t>
  </si>
  <si>
    <t>South East Area Transit</t>
  </si>
  <si>
    <t>Zanesville</t>
  </si>
  <si>
    <t>5R05-074</t>
  </si>
  <si>
    <t>5R05-50341</t>
  </si>
  <si>
    <t>Perry County Transit</t>
  </si>
  <si>
    <t>New Lexington</t>
  </si>
  <si>
    <t>5R05-066</t>
  </si>
  <si>
    <t>5R05-50343</t>
  </si>
  <si>
    <t>Huron County Transit</t>
  </si>
  <si>
    <t>5R05-056</t>
  </si>
  <si>
    <t>5R05-50362</t>
  </si>
  <si>
    <t>Scioto County/Access Scioto County</t>
  </si>
  <si>
    <t>5R05-071</t>
  </si>
  <si>
    <t>5R05-50363</t>
  </si>
  <si>
    <t>Hancock Area Transportation Services</t>
  </si>
  <si>
    <t>Findlay</t>
  </si>
  <si>
    <t>5R05-054</t>
  </si>
  <si>
    <t>5R05-50377</t>
  </si>
  <si>
    <t>Ashland Public Transit</t>
  </si>
  <si>
    <t>5R05-041</t>
  </si>
  <si>
    <t>5R05-50382</t>
  </si>
  <si>
    <t>Marion Area Transit</t>
  </si>
  <si>
    <t>5R05-060</t>
  </si>
  <si>
    <t>5R05-50388</t>
  </si>
  <si>
    <t>Ashtabula County Transportation System</t>
  </si>
  <si>
    <t>Ashtabula</t>
  </si>
  <si>
    <t>5R05-042</t>
  </si>
  <si>
    <t>5R05-50390</t>
  </si>
  <si>
    <t>Lancaster Public Transit System</t>
  </si>
  <si>
    <t>5R05-057</t>
  </si>
  <si>
    <t>5R05-50406</t>
  </si>
  <si>
    <t>Fayette County Transportation Program</t>
  </si>
  <si>
    <t>Washington Court House</t>
  </si>
  <si>
    <t>5R05-051</t>
  </si>
  <si>
    <t>5R05-50410</t>
  </si>
  <si>
    <t>Greenville Transit System</t>
  </si>
  <si>
    <t>5R05-053</t>
  </si>
  <si>
    <t>5R05-50415</t>
  </si>
  <si>
    <t>McConnelsville</t>
  </si>
  <si>
    <t>5R05-064</t>
  </si>
  <si>
    <t>5R05-50421</t>
  </si>
  <si>
    <t>Transportation for Logan County</t>
  </si>
  <si>
    <t>Bellefonatine</t>
  </si>
  <si>
    <t>5R05-058</t>
  </si>
  <si>
    <t>5R05-50424</t>
  </si>
  <si>
    <t>Chillicothe Transit System</t>
  </si>
  <si>
    <t>Chillicothe</t>
  </si>
  <si>
    <t>5R05-047</t>
  </si>
  <si>
    <t>5R05-50429</t>
  </si>
  <si>
    <t>Fremont</t>
  </si>
  <si>
    <t>5R05-070</t>
  </si>
  <si>
    <t>5R05-50433</t>
  </si>
  <si>
    <t>Pickaway Area Rural Transit</t>
  </si>
  <si>
    <t>Circleville</t>
  </si>
  <si>
    <t>5R05-067</t>
  </si>
  <si>
    <t>5R05-50434</t>
  </si>
  <si>
    <t>Logan Transit System</t>
  </si>
  <si>
    <t>Logan</t>
  </si>
  <si>
    <t>5R05-059</t>
  </si>
  <si>
    <t>5R05-50438</t>
  </si>
  <si>
    <t>Seneca County Agency Transportation</t>
  </si>
  <si>
    <t>Tiffin</t>
  </si>
  <si>
    <t>5R05-072</t>
  </si>
  <si>
    <t>5R05-50440</t>
  </si>
  <si>
    <t>Harrison County Rural Transit</t>
  </si>
  <si>
    <t>Cadiz</t>
  </si>
  <si>
    <t>5R05-055</t>
  </si>
  <si>
    <t>5R05-50462</t>
  </si>
  <si>
    <t>Pike County/Community Action Transit System</t>
  </si>
  <si>
    <t>Piketon</t>
  </si>
  <si>
    <t>5R05-068</t>
  </si>
  <si>
    <t>5R05-50464</t>
  </si>
  <si>
    <t>Lisbon</t>
  </si>
  <si>
    <t>5R05-048</t>
  </si>
  <si>
    <t>5R05-50481</t>
  </si>
  <si>
    <t>Shelby Public Transit</t>
  </si>
  <si>
    <t>Sidney</t>
  </si>
  <si>
    <t>5R05-073</t>
  </si>
  <si>
    <t>5R05-50497</t>
  </si>
  <si>
    <t>City of Rice Lake</t>
  </si>
  <si>
    <t>Rice Lake</t>
  </si>
  <si>
    <t>5R06-052</t>
  </si>
  <si>
    <t>5R06-50218</t>
  </si>
  <si>
    <t>City of Shawano</t>
  </si>
  <si>
    <t>Shawano</t>
  </si>
  <si>
    <t>5R06-040</t>
  </si>
  <si>
    <t>5R06-50220</t>
  </si>
  <si>
    <t>Menominee</t>
  </si>
  <si>
    <t>5R06-055</t>
  </si>
  <si>
    <t>5R06-50226</t>
  </si>
  <si>
    <t>City of Richland Center</t>
  </si>
  <si>
    <t>Richland Center</t>
  </si>
  <si>
    <t>5R06-056</t>
  </si>
  <si>
    <t>5R06-50229</t>
  </si>
  <si>
    <t>City of Monroe</t>
  </si>
  <si>
    <t>5R06-027</t>
  </si>
  <si>
    <t>5R06-50235</t>
  </si>
  <si>
    <t>City of Black River Falls</t>
  </si>
  <si>
    <t>Black River Falls</t>
  </si>
  <si>
    <t>5R06-012</t>
  </si>
  <si>
    <t>5R06-50239</t>
  </si>
  <si>
    <t>City of Marshfield</t>
  </si>
  <si>
    <t>Marshfield</t>
  </si>
  <si>
    <t>5R06-023</t>
  </si>
  <si>
    <t>5R06-50257</t>
  </si>
  <si>
    <t>City of Viroqua</t>
  </si>
  <si>
    <t>Viroqua</t>
  </si>
  <si>
    <t>5R06-042</t>
  </si>
  <si>
    <t>5R06-50266</t>
  </si>
  <si>
    <t>Village of Plover</t>
  </si>
  <si>
    <t>Plover</t>
  </si>
  <si>
    <t>5R06-031</t>
  </si>
  <si>
    <t>5R06-50277</t>
  </si>
  <si>
    <t>Grant County</t>
  </si>
  <si>
    <t>5R06-016</t>
  </si>
  <si>
    <t>5R06-50286</t>
  </si>
  <si>
    <t>City of Ripon</t>
  </si>
  <si>
    <t>Ripon</t>
  </si>
  <si>
    <t>5R06-038</t>
  </si>
  <si>
    <t>5R06-50290</t>
  </si>
  <si>
    <t>Village of Prairie du Sac</t>
  </si>
  <si>
    <t>Prairie du Sac</t>
  </si>
  <si>
    <t>5R06-035</t>
  </si>
  <si>
    <t>5R06-50291</t>
  </si>
  <si>
    <t>Ladysmith</t>
  </si>
  <si>
    <t>5R06-006</t>
  </si>
  <si>
    <t>5R06-50295</t>
  </si>
  <si>
    <t>City of River Falls</t>
  </si>
  <si>
    <t>River Falls</t>
  </si>
  <si>
    <t>5R06-039</t>
  </si>
  <si>
    <t>5R06-50303</t>
  </si>
  <si>
    <t>Neillsville</t>
  </si>
  <si>
    <t>City of Baraboo</t>
  </si>
  <si>
    <t>Baraboo</t>
  </si>
  <si>
    <t>5R06-009</t>
  </si>
  <si>
    <t>5R06-50318</t>
  </si>
  <si>
    <t>City of Watertown</t>
  </si>
  <si>
    <t>5R06-044</t>
  </si>
  <si>
    <t>5R06-50319</t>
  </si>
  <si>
    <t>City of Waupaca</t>
  </si>
  <si>
    <t>Waupaca</t>
  </si>
  <si>
    <t>5R06-045</t>
  </si>
  <si>
    <t>5R06-50336</t>
  </si>
  <si>
    <t>City of Waupun</t>
  </si>
  <si>
    <t>Waupun</t>
  </si>
  <si>
    <t>5R06-046</t>
  </si>
  <si>
    <t>5R06-50350</t>
  </si>
  <si>
    <t>City of Stevens Point</t>
  </si>
  <si>
    <t>Stevens Point</t>
  </si>
  <si>
    <t>5R06-041</t>
  </si>
  <si>
    <t>5R06-50359</t>
  </si>
  <si>
    <t>City of New Richmond</t>
  </si>
  <si>
    <t>New Richmond</t>
  </si>
  <si>
    <t>5R06-029</t>
  </si>
  <si>
    <t>5R06-50360</t>
  </si>
  <si>
    <t>5R06-053</t>
  </si>
  <si>
    <t>5R06-50366</t>
  </si>
  <si>
    <t>City of Whitewater</t>
  </si>
  <si>
    <t>Whitewater</t>
  </si>
  <si>
    <t>5R06-048</t>
  </si>
  <si>
    <t>5R06-50375</t>
  </si>
  <si>
    <t>City of Edgerton</t>
  </si>
  <si>
    <t>Edgerton</t>
  </si>
  <si>
    <t>5R06-014</t>
  </si>
  <si>
    <t>5R06-50391</t>
  </si>
  <si>
    <t>City of Jefferson</t>
  </si>
  <si>
    <t>5R06-018</t>
  </si>
  <si>
    <t>5R06-50396</t>
  </si>
  <si>
    <t>City of Fort Atkinson</t>
  </si>
  <si>
    <t>Fort Atkinson</t>
  </si>
  <si>
    <t>5R06-015</t>
  </si>
  <si>
    <t>5R06-50400</t>
  </si>
  <si>
    <t>5R06-008</t>
  </si>
  <si>
    <t>5R06-50401</t>
  </si>
  <si>
    <t>City of Wisconsin Rapids</t>
  </si>
  <si>
    <t>Wisconsin Rapids</t>
  </si>
  <si>
    <t>5R06-049</t>
  </si>
  <si>
    <t>5R06-50405</t>
  </si>
  <si>
    <t>Clintonville Transit Commission</t>
  </si>
  <si>
    <t>Clintonville</t>
  </si>
  <si>
    <t>5R06-013</t>
  </si>
  <si>
    <t>5R06-50409</t>
  </si>
  <si>
    <t>City of Tomah</t>
  </si>
  <si>
    <t>Tomah</t>
  </si>
  <si>
    <t>5R06-062</t>
  </si>
  <si>
    <t>5R06-50418</t>
  </si>
  <si>
    <t>City of Platteville</t>
  </si>
  <si>
    <t>Platteville</t>
  </si>
  <si>
    <t>5R06-030</t>
  </si>
  <si>
    <t>5R06-50431</t>
  </si>
  <si>
    <t>County of Kenosha</t>
  </si>
  <si>
    <t>5R06-073</t>
  </si>
  <si>
    <t>5R06-50432</t>
  </si>
  <si>
    <t>City of Lake Mills</t>
  </si>
  <si>
    <t>Lake Mills</t>
  </si>
  <si>
    <t>5R06-020</t>
  </si>
  <si>
    <t>5R06-50435</t>
  </si>
  <si>
    <t>City of Manitowoc</t>
  </si>
  <si>
    <t>Manitowoc</t>
  </si>
  <si>
    <t>5R06-021</t>
  </si>
  <si>
    <t>5R06-50461</t>
  </si>
  <si>
    <t>City of Beaver Dam</t>
  </si>
  <si>
    <t>Beaver Dam</t>
  </si>
  <si>
    <t>5R06-010</t>
  </si>
  <si>
    <t>5R06-50466</t>
  </si>
  <si>
    <t>City of Portage</t>
  </si>
  <si>
    <t>5R06-032</t>
  </si>
  <si>
    <t>5R06-50470</t>
  </si>
  <si>
    <t>City of Marinette</t>
  </si>
  <si>
    <t>5R06-022</t>
  </si>
  <si>
    <t>5R06-50478</t>
  </si>
  <si>
    <t>City of Prairie du Chien</t>
  </si>
  <si>
    <t>Prairie du Chien</t>
  </si>
  <si>
    <t>5R06-034</t>
  </si>
  <si>
    <t>5R06-50482</t>
  </si>
  <si>
    <t>City of Reedsburg</t>
  </si>
  <si>
    <t>Reedsburg</t>
  </si>
  <si>
    <t>5R06-036</t>
  </si>
  <si>
    <t>5R06-50490</t>
  </si>
  <si>
    <t>City of Medford</t>
  </si>
  <si>
    <t>5R06-025</t>
  </si>
  <si>
    <t>5R06-50491</t>
  </si>
  <si>
    <t>City of Rhinelander</t>
  </si>
  <si>
    <t>Rhinelander</t>
  </si>
  <si>
    <t>5R06-037</t>
  </si>
  <si>
    <t>5R06-50500</t>
  </si>
  <si>
    <t>City of Merrill</t>
  </si>
  <si>
    <t>Merrill</t>
  </si>
  <si>
    <t>5R06-026</t>
  </si>
  <si>
    <t>5R06-50505</t>
  </si>
  <si>
    <t>City of Berlin</t>
  </si>
  <si>
    <t>5R06-011</t>
  </si>
  <si>
    <t>5R06-50506</t>
  </si>
  <si>
    <t>Hayward</t>
  </si>
  <si>
    <t>5R06-007</t>
  </si>
  <si>
    <t>5R06-50507</t>
  </si>
  <si>
    <t>City of Mauston</t>
  </si>
  <si>
    <t>Mauston</t>
  </si>
  <si>
    <t>5R06-024</t>
  </si>
  <si>
    <t>5R06-50513</t>
  </si>
  <si>
    <t>Amarillo</t>
  </si>
  <si>
    <t>Chickasaw Nation</t>
  </si>
  <si>
    <t>Ada</t>
  </si>
  <si>
    <t>6T02</t>
  </si>
  <si>
    <t>Choctaw Nation of Oklahoma</t>
  </si>
  <si>
    <t>Hugo</t>
  </si>
  <si>
    <t>6T03</t>
  </si>
  <si>
    <t>Citizen Potawatomi Nation</t>
  </si>
  <si>
    <t>Shawnee</t>
  </si>
  <si>
    <t>6T04</t>
  </si>
  <si>
    <t>Lawton</t>
  </si>
  <si>
    <t>6T05</t>
  </si>
  <si>
    <t>El Paso</t>
  </si>
  <si>
    <t>Fort Worth</t>
  </si>
  <si>
    <t>Houston</t>
  </si>
  <si>
    <t>Laredo</t>
  </si>
  <si>
    <t>Lubbock</t>
  </si>
  <si>
    <t>VIA Metropolitan Transit</t>
  </si>
  <si>
    <t>San Antonio</t>
  </si>
  <si>
    <t>Waco</t>
  </si>
  <si>
    <t>Port Arthur</t>
  </si>
  <si>
    <t>Brownsville</t>
  </si>
  <si>
    <t>Galveston</t>
  </si>
  <si>
    <t>Beaumont</t>
  </si>
  <si>
    <t>Oklahoma City</t>
  </si>
  <si>
    <t>Metropolitan Tulsa Transit Authority</t>
  </si>
  <si>
    <t>Tulsa</t>
  </si>
  <si>
    <t>Albuquerque</t>
  </si>
  <si>
    <t>Baton Rouge</t>
  </si>
  <si>
    <t>Capital Area Transit System</t>
  </si>
  <si>
    <t>Lake Charles</t>
  </si>
  <si>
    <t>Shreveport</t>
  </si>
  <si>
    <t>City of Alexandria</t>
  </si>
  <si>
    <t>New Orleans Regional Transit Authority</t>
  </si>
  <si>
    <t>New Orleans</t>
  </si>
  <si>
    <t>North Little Rock</t>
  </si>
  <si>
    <t>Pine Bluff</t>
  </si>
  <si>
    <t>Wichita Falls</t>
  </si>
  <si>
    <t>Abilene</t>
  </si>
  <si>
    <t>Las Cruces</t>
  </si>
  <si>
    <t>Corpus Christi Regional Transportation Authority</t>
  </si>
  <si>
    <t>Corpus Christi</t>
  </si>
  <si>
    <t>Dallas Area Rapid Transit</t>
  </si>
  <si>
    <t>Chalmette</t>
  </si>
  <si>
    <t>Brazos Transit District</t>
  </si>
  <si>
    <t>Bryan</t>
  </si>
  <si>
    <t>University of Arkansas, Fayetteville</t>
  </si>
  <si>
    <t>Grand Prairie</t>
  </si>
  <si>
    <t>Ozark Regional Transit</t>
  </si>
  <si>
    <t>Springdale</t>
  </si>
  <si>
    <t>Santa Fe</t>
  </si>
  <si>
    <t>Houma</t>
  </si>
  <si>
    <t>The Gulf Coast Center</t>
  </si>
  <si>
    <t>Texas City</t>
  </si>
  <si>
    <t>Fort Smith</t>
  </si>
  <si>
    <t>Gretna</t>
  </si>
  <si>
    <t>Tyler</t>
  </si>
  <si>
    <t>Lower Rio Grande Valley Development Council</t>
  </si>
  <si>
    <t>Weslaco</t>
  </si>
  <si>
    <t>Hill Country Transit District</t>
  </si>
  <si>
    <t>San Saba</t>
  </si>
  <si>
    <t>Texarkana Urban Transit District</t>
  </si>
  <si>
    <t>Texarkana</t>
  </si>
  <si>
    <t>Golden Crescent Regional Planning Commission</t>
  </si>
  <si>
    <t>Victoria</t>
  </si>
  <si>
    <t xml:space="preserve"> Norman</t>
  </si>
  <si>
    <t>Midland-Odessa Urban Transit District</t>
  </si>
  <si>
    <t>McAllen</t>
  </si>
  <si>
    <t>Farmington</t>
  </si>
  <si>
    <t>Denton County Transportation Authority</t>
  </si>
  <si>
    <t>Lewisville</t>
  </si>
  <si>
    <t>Concho Valley Transit District</t>
  </si>
  <si>
    <t>San Angelo</t>
  </si>
  <si>
    <t>Sugar Land</t>
  </si>
  <si>
    <t>Jonesboro</t>
  </si>
  <si>
    <t>Hot Springs</t>
  </si>
  <si>
    <t>Mandeville</t>
  </si>
  <si>
    <t>Rio Metro Regional Transit District</t>
  </si>
  <si>
    <t>River Parishes Transit Authority</t>
  </si>
  <si>
    <t>LaPlace</t>
  </si>
  <si>
    <t>City of Cleburne</t>
  </si>
  <si>
    <t>Cleburne</t>
  </si>
  <si>
    <t>STAR Transit</t>
  </si>
  <si>
    <t>Terrell</t>
  </si>
  <si>
    <t>Public Transit Services</t>
  </si>
  <si>
    <t>Mineral Wells</t>
  </si>
  <si>
    <t>City of Edmond</t>
  </si>
  <si>
    <t>Edmond</t>
  </si>
  <si>
    <t>City of Round Rock</t>
  </si>
  <si>
    <t>Round Rock</t>
  </si>
  <si>
    <t>Plaquemines Parish Government</t>
  </si>
  <si>
    <t>Belle Chasse</t>
  </si>
  <si>
    <t>Alamo Area Council of Governments</t>
  </si>
  <si>
    <t xml:space="preserve">San Antonio </t>
  </si>
  <si>
    <t>San Marcos Urban Transit District</t>
  </si>
  <si>
    <t>McKinney Avenue Transit Authority</t>
  </si>
  <si>
    <t>Laguna</t>
  </si>
  <si>
    <t>6T15</t>
  </si>
  <si>
    <t>Ponca City</t>
  </si>
  <si>
    <t>6T10</t>
  </si>
  <si>
    <t>Pueblo of Santa Ana</t>
  </si>
  <si>
    <t>Santa Ana Pueblo</t>
  </si>
  <si>
    <t>6T11</t>
  </si>
  <si>
    <t>Seminole Nation Public Transit</t>
  </si>
  <si>
    <t>Wewoka</t>
  </si>
  <si>
    <t>6T12</t>
  </si>
  <si>
    <t>Kiowa Tribe</t>
  </si>
  <si>
    <t>Carnegie</t>
  </si>
  <si>
    <t>6T06</t>
  </si>
  <si>
    <t>Muscogee (Creek) Nation</t>
  </si>
  <si>
    <t>Okmulgee</t>
  </si>
  <si>
    <t>6T08</t>
  </si>
  <si>
    <t>United Keetoowah Band of Cherokee Indians in Oklahoma</t>
  </si>
  <si>
    <t>Tahlequah</t>
  </si>
  <si>
    <t>6T13</t>
  </si>
  <si>
    <t>Ohkay Owingeh Pueblo</t>
  </si>
  <si>
    <t>Ohkay Owingeh</t>
  </si>
  <si>
    <t>6T09</t>
  </si>
  <si>
    <t>Concho</t>
  </si>
  <si>
    <t>6T14</t>
  </si>
  <si>
    <t>Mid-Delta Transit</t>
  </si>
  <si>
    <t>6R01-004</t>
  </si>
  <si>
    <t>6R01-60136</t>
  </si>
  <si>
    <t>6R01-007</t>
  </si>
  <si>
    <t>6R01-60140</t>
  </si>
  <si>
    <t>Eureka Springs Transit</t>
  </si>
  <si>
    <t>Eureka Springs</t>
  </si>
  <si>
    <t>6R01-003</t>
  </si>
  <si>
    <t>6R01-60161</t>
  </si>
  <si>
    <t>North Arkansas Transportation Service</t>
  </si>
  <si>
    <t>6R01-005</t>
  </si>
  <si>
    <t>6R01-60189</t>
  </si>
  <si>
    <t>North East Arkansas Transit</t>
  </si>
  <si>
    <t>6R01-019</t>
  </si>
  <si>
    <t>6R01-60204</t>
  </si>
  <si>
    <t>Benton</t>
  </si>
  <si>
    <t>6R01-002</t>
  </si>
  <si>
    <t>6R01-60246</t>
  </si>
  <si>
    <t>Black River Area Development</t>
  </si>
  <si>
    <t>Pocahontas</t>
  </si>
  <si>
    <t>6R01-001</t>
  </si>
  <si>
    <t>6R01-60250</t>
  </si>
  <si>
    <t>6R01-018</t>
  </si>
  <si>
    <t>6R01-60257</t>
  </si>
  <si>
    <t>Pointe Coupee Council on Aging</t>
  </si>
  <si>
    <t>6R02-018</t>
  </si>
  <si>
    <t>6R02-60135</t>
  </si>
  <si>
    <t>Red River Council on Aging</t>
  </si>
  <si>
    <t>Coushatta</t>
  </si>
  <si>
    <t>6R02-019</t>
  </si>
  <si>
    <t>6R02-60154</t>
  </si>
  <si>
    <t>Jefferson Davis Council on Aging</t>
  </si>
  <si>
    <t>Jennings</t>
  </si>
  <si>
    <t>6R02-014</t>
  </si>
  <si>
    <t>6R02-60163</t>
  </si>
  <si>
    <t>City of DeRidder/Beauregard Transit</t>
  </si>
  <si>
    <t>Leesville</t>
  </si>
  <si>
    <t>6R02-035</t>
  </si>
  <si>
    <t>6R02-60164</t>
  </si>
  <si>
    <t>Washington Parish Council on Aging</t>
  </si>
  <si>
    <t>Franklinton</t>
  </si>
  <si>
    <t>6R02-029</t>
  </si>
  <si>
    <t>6R02-60168</t>
  </si>
  <si>
    <t>Evangeline Council on Aging</t>
  </si>
  <si>
    <t>Ville Platte</t>
  </si>
  <si>
    <t>6R02-012</t>
  </si>
  <si>
    <t>6R02-60169</t>
  </si>
  <si>
    <t>East Feliciana Council on Aging</t>
  </si>
  <si>
    <t>6R02-011</t>
  </si>
  <si>
    <t>6R02-60180</t>
  </si>
  <si>
    <t>Webster Parish Police Jury- OCS</t>
  </si>
  <si>
    <t>Minden</t>
  </si>
  <si>
    <t>6R02-030</t>
  </si>
  <si>
    <t>6R02-60194</t>
  </si>
  <si>
    <t>St Martin Council on Aging</t>
  </si>
  <si>
    <t>Breaux Bridge</t>
  </si>
  <si>
    <t>6R02-022</t>
  </si>
  <si>
    <t>6R02-60195</t>
  </si>
  <si>
    <t>Tangipahoa Voluntary Council on Aging</t>
  </si>
  <si>
    <t>Amite</t>
  </si>
  <si>
    <t>6R02-025</t>
  </si>
  <si>
    <t>Calcasieu Office of Community Services</t>
  </si>
  <si>
    <t>6R02-006</t>
  </si>
  <si>
    <t>6R02-60198</t>
  </si>
  <si>
    <t>St Mary Community Action Committee Assoc</t>
  </si>
  <si>
    <t>6R02-023</t>
  </si>
  <si>
    <t>6R02-60199</t>
  </si>
  <si>
    <t>Livingston Council on Aging</t>
  </si>
  <si>
    <t>Denham Springs</t>
  </si>
  <si>
    <t>6R02-015</t>
  </si>
  <si>
    <t>6R02-60200</t>
  </si>
  <si>
    <t>Assumption Parish Council on Aging</t>
  </si>
  <si>
    <t>Napoleonville</t>
  </si>
  <si>
    <t>6R02-002</t>
  </si>
  <si>
    <t>6R02-60207</t>
  </si>
  <si>
    <t>Caldwell Parish Council on Aging</t>
  </si>
  <si>
    <t>6R02-007</t>
  </si>
  <si>
    <t>6R02-60209</t>
  </si>
  <si>
    <t>Vermilion Council on Aging</t>
  </si>
  <si>
    <t>Abbeville</t>
  </si>
  <si>
    <t>6R02-027</t>
  </si>
  <si>
    <t>6R02-60211</t>
  </si>
  <si>
    <t>West Ouachita Senior Center</t>
  </si>
  <si>
    <t>West Monroe</t>
  </si>
  <si>
    <t>6R02-031</t>
  </si>
  <si>
    <t>6R02-60217</t>
  </si>
  <si>
    <t>St. James Dept of Human Resource</t>
  </si>
  <si>
    <t>Convent</t>
  </si>
  <si>
    <t>6R02-020</t>
  </si>
  <si>
    <t>6R02-60222</t>
  </si>
  <si>
    <t>Humanitarian Enterprises of Lincoln Parish</t>
  </si>
  <si>
    <t xml:space="preserve">Ruston </t>
  </si>
  <si>
    <t>6R02-013</t>
  </si>
  <si>
    <t>6R02-60229</t>
  </si>
  <si>
    <t>St. Landry Parish Community Action Agency</t>
  </si>
  <si>
    <t>Opelousas</t>
  </si>
  <si>
    <t>6R02-021</t>
  </si>
  <si>
    <t>6R02-60231</t>
  </si>
  <si>
    <t>Terrebonne Council on Aging</t>
  </si>
  <si>
    <t>6R02-026</t>
  </si>
  <si>
    <t>6R02-60232</t>
  </si>
  <si>
    <t>Claiborne Parish Police Jury OCS</t>
  </si>
  <si>
    <t>6R02-009</t>
  </si>
  <si>
    <t>6R02-60234</t>
  </si>
  <si>
    <t>Cameron Council on Aging, Inc</t>
  </si>
  <si>
    <t>6R02-008</t>
  </si>
  <si>
    <t>6R02-60235</t>
  </si>
  <si>
    <t>Avoyelles Council on Aging</t>
  </si>
  <si>
    <t>Marksville</t>
  </si>
  <si>
    <t>6R02-004</t>
  </si>
  <si>
    <t>6R02-60247</t>
  </si>
  <si>
    <t>Allen Council on Aging</t>
  </si>
  <si>
    <t>Oakdale</t>
  </si>
  <si>
    <t>6R02-001</t>
  </si>
  <si>
    <t>6R02-60249</t>
  </si>
  <si>
    <t>Bienville Council on Aging</t>
  </si>
  <si>
    <t>Arcadia</t>
  </si>
  <si>
    <t>6R02-005</t>
  </si>
  <si>
    <t>6R02-60251</t>
  </si>
  <si>
    <t>Desoto Council on Aging</t>
  </si>
  <si>
    <t>6R02-010</t>
  </si>
  <si>
    <t>6R02-60261</t>
  </si>
  <si>
    <t>Vernon Council on Aging</t>
  </si>
  <si>
    <t>6R02-028</t>
  </si>
  <si>
    <t>6R02-60263</t>
  </si>
  <si>
    <t>North Central Regional Transit District</t>
  </si>
  <si>
    <t>Espanola</t>
  </si>
  <si>
    <t>6R03-031</t>
  </si>
  <si>
    <t>Village of Milan</t>
  </si>
  <si>
    <t>Milan</t>
  </si>
  <si>
    <t>6R03-024</t>
  </si>
  <si>
    <t>6R03-60148</t>
  </si>
  <si>
    <t>Silver City</t>
  </si>
  <si>
    <t>6R03-037</t>
  </si>
  <si>
    <t>6R03-60151</t>
  </si>
  <si>
    <t>City of Socorro</t>
  </si>
  <si>
    <t>Socorro</t>
  </si>
  <si>
    <t>6R03-026</t>
  </si>
  <si>
    <t>6R03-60157</t>
  </si>
  <si>
    <t>City of Roswell</t>
  </si>
  <si>
    <t>Roswell</t>
  </si>
  <si>
    <t>6R03-008</t>
  </si>
  <si>
    <t>6R03-60167</t>
  </si>
  <si>
    <t>City of Carlsbad</t>
  </si>
  <si>
    <t>6R03-027</t>
  </si>
  <si>
    <t>6R03-60184</t>
  </si>
  <si>
    <t>City of Hobbs</t>
  </si>
  <si>
    <t>6R03-005</t>
  </si>
  <si>
    <t>6R03-60190</t>
  </si>
  <si>
    <t>Zia Therapy Center, Inc.</t>
  </si>
  <si>
    <t>Alamogordo</t>
  </si>
  <si>
    <t>6R03-018</t>
  </si>
  <si>
    <t>Incorporated County of Los Alamos</t>
  </si>
  <si>
    <t>Los Alamos</t>
  </si>
  <si>
    <t>6R03-012</t>
  </si>
  <si>
    <t>6R03-60215</t>
  </si>
  <si>
    <t>Gallup</t>
  </si>
  <si>
    <t>6R03-049</t>
  </si>
  <si>
    <t>6R03-60224</t>
  </si>
  <si>
    <t>City of Clovis</t>
  </si>
  <si>
    <t>Clovis</t>
  </si>
  <si>
    <t>6R03-004</t>
  </si>
  <si>
    <t>6R03-60225</t>
  </si>
  <si>
    <t>City of Las Vegas</t>
  </si>
  <si>
    <t>Las Vegas</t>
  </si>
  <si>
    <t>6R03-006</t>
  </si>
  <si>
    <t>6R03-60236</t>
  </si>
  <si>
    <t>Town of Red River</t>
  </si>
  <si>
    <t>6R03-015</t>
  </si>
  <si>
    <t>6R03-60237</t>
  </si>
  <si>
    <t>Golden Spread Rural Frontier Coalition</t>
  </si>
  <si>
    <t>6R03-009</t>
  </si>
  <si>
    <t>6R03-60244</t>
  </si>
  <si>
    <t>City of Ruidoso Downs</t>
  </si>
  <si>
    <t>6R03-035</t>
  </si>
  <si>
    <t>6R03-60252</t>
  </si>
  <si>
    <t>Portales</t>
  </si>
  <si>
    <t>6R03-007</t>
  </si>
  <si>
    <t>6R03-60253</t>
  </si>
  <si>
    <t>United Community Action Program, Inc.</t>
  </si>
  <si>
    <t xml:space="preserve">Pawnee </t>
  </si>
  <si>
    <t>6R04-009</t>
  </si>
  <si>
    <t>6R04-60146</t>
  </si>
  <si>
    <t>Pontotoc County Public Transit Authority</t>
  </si>
  <si>
    <t>6R04-011</t>
  </si>
  <si>
    <t>6R04-60150</t>
  </si>
  <si>
    <t>OSU-Stillwater Community Transit</t>
  </si>
  <si>
    <t>Stillwater</t>
  </si>
  <si>
    <t>6R04-014</t>
  </si>
  <si>
    <t>6R04-60160</t>
  </si>
  <si>
    <t>Community Action Development Corporation</t>
  </si>
  <si>
    <t>6R04-017</t>
  </si>
  <si>
    <t>6R04-60165</t>
  </si>
  <si>
    <t>KI BOIS Community Action Foundation, Inc.</t>
  </si>
  <si>
    <t>Stigler</t>
  </si>
  <si>
    <t>6R04-010</t>
  </si>
  <si>
    <t>6R04-60172</t>
  </si>
  <si>
    <t>City of Guymon</t>
  </si>
  <si>
    <t>Guymon</t>
  </si>
  <si>
    <t>6R04-012</t>
  </si>
  <si>
    <t>6R04-60181</t>
  </si>
  <si>
    <t>Delta Community Action Foundation, Inc.</t>
  </si>
  <si>
    <t>Lindsay</t>
  </si>
  <si>
    <t>6R04-005</t>
  </si>
  <si>
    <t>6R04-60183</t>
  </si>
  <si>
    <t>Little Dixie Community Action Agency, Inc.</t>
  </si>
  <si>
    <t>6R04-002</t>
  </si>
  <si>
    <t>6R04-60191</t>
  </si>
  <si>
    <t>Town of Beaver</t>
  </si>
  <si>
    <t>Beaver</t>
  </si>
  <si>
    <t>6R04-019</t>
  </si>
  <si>
    <t>6R04-60193</t>
  </si>
  <si>
    <t>Muskogee County Public Transit Authority</t>
  </si>
  <si>
    <t>Muskogee</t>
  </si>
  <si>
    <t>6R04-015</t>
  </si>
  <si>
    <t>6R04-60203</t>
  </si>
  <si>
    <t>Inca Community Services, Inc.</t>
  </si>
  <si>
    <t>6R04-003</t>
  </si>
  <si>
    <t>6R04-60205</t>
  </si>
  <si>
    <t>Guthrie</t>
  </si>
  <si>
    <t>6R04-004</t>
  </si>
  <si>
    <t>6R04-60214</t>
  </si>
  <si>
    <t>Washita Valley Community Action Council</t>
  </si>
  <si>
    <t>6R04-001</t>
  </si>
  <si>
    <t>6R04-60220</t>
  </si>
  <si>
    <t>Northern Oklahoma Development Authority</t>
  </si>
  <si>
    <t>ENID</t>
  </si>
  <si>
    <t>6R04-007</t>
  </si>
  <si>
    <t>6R04-60226</t>
  </si>
  <si>
    <t>Enid Public Transportation Authority</t>
  </si>
  <si>
    <t>Enid</t>
  </si>
  <si>
    <t>6R04-021</t>
  </si>
  <si>
    <t>6R04-60227</t>
  </si>
  <si>
    <t>Southwest Oklahoma Community Action Group, Inc.</t>
  </si>
  <si>
    <t>Altus</t>
  </si>
  <si>
    <t>6R04-018</t>
  </si>
  <si>
    <t>6R04-60233</t>
  </si>
  <si>
    <t>Big Five Community Services, Inc.</t>
  </si>
  <si>
    <t>Durant</t>
  </si>
  <si>
    <t>6R04-008</t>
  </si>
  <si>
    <t>6R04-60258</t>
  </si>
  <si>
    <t>Central Oklahoma Community Action Agency</t>
  </si>
  <si>
    <t>6R04-013</t>
  </si>
  <si>
    <t>6R04-60259</t>
  </si>
  <si>
    <t>Grand Gateway EDA/ Pelivan</t>
  </si>
  <si>
    <t>6R04-006</t>
  </si>
  <si>
    <t>6R04-60266</t>
  </si>
  <si>
    <t>Heart of Texas Council of Governments</t>
  </si>
  <si>
    <t>6R05-030</t>
  </si>
  <si>
    <t>6R05-60142</t>
  </si>
  <si>
    <t>Rolling Plains Management Corporation / SHARP Lines</t>
  </si>
  <si>
    <t xml:space="preserve">Crowell </t>
  </si>
  <si>
    <t>6R05-008</t>
  </si>
  <si>
    <t>6R05-60143</t>
  </si>
  <si>
    <t>6R05-003</t>
  </si>
  <si>
    <t>6R05-60145</t>
  </si>
  <si>
    <t xml:space="preserve">Kingsville </t>
  </si>
  <si>
    <t>6R05-010</t>
  </si>
  <si>
    <t>6R05-60147</t>
  </si>
  <si>
    <t>City of Del Rio Transportation</t>
  </si>
  <si>
    <t>6R05-038</t>
  </si>
  <si>
    <t>6R05-60152</t>
  </si>
  <si>
    <t>6R05-004</t>
  </si>
  <si>
    <t>6R05-60155</t>
  </si>
  <si>
    <t>South Plains Community Action Association, Inc.</t>
  </si>
  <si>
    <t xml:space="preserve">Levelland </t>
  </si>
  <si>
    <t>6R05-035</t>
  </si>
  <si>
    <t>6R05-60159</t>
  </si>
  <si>
    <t>6R05-025</t>
  </si>
  <si>
    <t>6R05-60173</t>
  </si>
  <si>
    <t xml:space="preserve">Alice </t>
  </si>
  <si>
    <t>6R05-011</t>
  </si>
  <si>
    <t>6R05-60175</t>
  </si>
  <si>
    <t>Senior Center Resources and Public Transit, Inc.</t>
  </si>
  <si>
    <t>6R05-047</t>
  </si>
  <si>
    <t>6R05-60176</t>
  </si>
  <si>
    <t xml:space="preserve">El Paso </t>
  </si>
  <si>
    <t>6R05-034</t>
  </si>
  <si>
    <t>6R05-60179</t>
  </si>
  <si>
    <t>6R05-018</t>
  </si>
  <si>
    <t>6R05-60185</t>
  </si>
  <si>
    <t>6R05-029</t>
  </si>
  <si>
    <t>6R05-60186</t>
  </si>
  <si>
    <t xml:space="preserve">Amarillo </t>
  </si>
  <si>
    <t>6R05-002</t>
  </si>
  <si>
    <t>6R05-60192</t>
  </si>
  <si>
    <t>Aspermont Small Business Development Center, Inc.</t>
  </si>
  <si>
    <t>6R05-001</t>
  </si>
  <si>
    <t>6R05-60202</t>
  </si>
  <si>
    <t>6R05-031</t>
  </si>
  <si>
    <t>6R05-60238</t>
  </si>
  <si>
    <t>6R05-020</t>
  </si>
  <si>
    <t>6R05-60243</t>
  </si>
  <si>
    <t>Southwest Area Regional Transit District</t>
  </si>
  <si>
    <t>6R05-023</t>
  </si>
  <si>
    <t>6R05-60256</t>
  </si>
  <si>
    <t xml:space="preserve">Corsicana </t>
  </si>
  <si>
    <t>6R05-012</t>
  </si>
  <si>
    <t>Central Texas Rural Transit District</t>
  </si>
  <si>
    <t>6R05-005</t>
  </si>
  <si>
    <t>6R05-60262</t>
  </si>
  <si>
    <t>The Transit System, Inc.</t>
  </si>
  <si>
    <t xml:space="preserve">Glen Rose </t>
  </si>
  <si>
    <t>6R05-016</t>
  </si>
  <si>
    <t>6R05-60264</t>
  </si>
  <si>
    <t>Capital Area Rural Transportation System (CARTS - RURAL)</t>
  </si>
  <si>
    <t>6R05-66271</t>
  </si>
  <si>
    <t>Transit Authority of Omaha</t>
  </si>
  <si>
    <t>Omaha</t>
  </si>
  <si>
    <t>Winnebago Tribe of Nebraska</t>
  </si>
  <si>
    <t>Winnebago</t>
  </si>
  <si>
    <t>7T04</t>
  </si>
  <si>
    <t>Kansas City Area Transportation Authority</t>
  </si>
  <si>
    <t>Kansas City</t>
  </si>
  <si>
    <t>St. Louis</t>
  </si>
  <si>
    <t>Bettendorf</t>
  </si>
  <si>
    <t>Cedar Rapids</t>
  </si>
  <si>
    <t>Davenport</t>
  </si>
  <si>
    <t>Des Moines Area Regional Transit Authority</t>
  </si>
  <si>
    <t>Des Moines</t>
  </si>
  <si>
    <t>City of Dubuque</t>
  </si>
  <si>
    <t>Dubuque</t>
  </si>
  <si>
    <t>Sioux City</t>
  </si>
  <si>
    <t>Metropolitan Transit Authority of Black Hawk County</t>
  </si>
  <si>
    <t>Waterloo</t>
  </si>
  <si>
    <t>Topeka Metropolitan Transit Authority</t>
  </si>
  <si>
    <t>Topeka</t>
  </si>
  <si>
    <t>Wichita</t>
  </si>
  <si>
    <t>Iowa City</t>
  </si>
  <si>
    <t>University of Iowa</t>
  </si>
  <si>
    <t>Coralville</t>
  </si>
  <si>
    <t>Olathe</t>
  </si>
  <si>
    <t>Joplin</t>
  </si>
  <si>
    <t>Ames</t>
  </si>
  <si>
    <t>Jefferson City</t>
  </si>
  <si>
    <t>City of Independence</t>
  </si>
  <si>
    <t>Independence</t>
  </si>
  <si>
    <t>Lawrence</t>
  </si>
  <si>
    <t>River Bend Transit</t>
  </si>
  <si>
    <t>Cape Girardeau</t>
  </si>
  <si>
    <t>Cape Girardeau County Transit Authority</t>
  </si>
  <si>
    <t>Grand Island</t>
  </si>
  <si>
    <t>Manhattan</t>
  </si>
  <si>
    <t>Sedgwick County Transportation - Dept. on Aging</t>
  </si>
  <si>
    <t>Ponca Tribe of Nebraska</t>
  </si>
  <si>
    <t>7T01</t>
  </si>
  <si>
    <t>Prairie Band Potawatomi Nation</t>
  </si>
  <si>
    <t>Mayetta</t>
  </si>
  <si>
    <t>7T02</t>
  </si>
  <si>
    <t>Omaha Tribe Public Transit</t>
  </si>
  <si>
    <t>Macy</t>
  </si>
  <si>
    <t>Iowa Northland Regional Council of Governments</t>
  </si>
  <si>
    <t>7R01-007</t>
  </si>
  <si>
    <t>7R01-70064</t>
  </si>
  <si>
    <t>Heart of Iowa Regional Transit Agency</t>
  </si>
  <si>
    <t>7R01-011</t>
  </si>
  <si>
    <t>7R01-70066</t>
  </si>
  <si>
    <t>Marshalltown Municipal Transit</t>
  </si>
  <si>
    <t>Marshalltown</t>
  </si>
  <si>
    <t>7R01-020</t>
  </si>
  <si>
    <t>7R01-70092</t>
  </si>
  <si>
    <t>City of Muscatine</t>
  </si>
  <si>
    <t>Muscatine</t>
  </si>
  <si>
    <t>7R01-022</t>
  </si>
  <si>
    <t>7R01-70101</t>
  </si>
  <si>
    <t>Doger Area Rapids Transit, City of Fort Dodge</t>
  </si>
  <si>
    <t>Fort Dodge</t>
  </si>
  <si>
    <t>7R01-019</t>
  </si>
  <si>
    <t>7R01-70108</t>
  </si>
  <si>
    <t>Burlington Urban Service</t>
  </si>
  <si>
    <t xml:space="preserve">Burlington </t>
  </si>
  <si>
    <t>7R01-017</t>
  </si>
  <si>
    <t>7R01-70111</t>
  </si>
  <si>
    <t>Ottumwa</t>
  </si>
  <si>
    <t>7R01-023</t>
  </si>
  <si>
    <t>7R01-70118</t>
  </si>
  <si>
    <t>Siouxland Regional Transit System</t>
  </si>
  <si>
    <t>7R01-004</t>
  </si>
  <si>
    <t>7R01-70129</t>
  </si>
  <si>
    <t>Delaware, Dubuque &amp; Jackson County Regional Transi</t>
  </si>
  <si>
    <t>7R01-008</t>
  </si>
  <si>
    <t>7R01-70136</t>
  </si>
  <si>
    <t>Clinton Municipal Transit Administration</t>
  </si>
  <si>
    <t>7R01-018</t>
  </si>
  <si>
    <t>7R01-70173</t>
  </si>
  <si>
    <t>North Iowa Area Council of Governments</t>
  </si>
  <si>
    <t>Mason City</t>
  </si>
  <si>
    <t>7R01-002</t>
  </si>
  <si>
    <t>7R01-70185</t>
  </si>
  <si>
    <t>Northeast Iowa Community Action Corporation</t>
  </si>
  <si>
    <t>Decorah</t>
  </si>
  <si>
    <t>7R01-001</t>
  </si>
  <si>
    <t>7R01-70195</t>
  </si>
  <si>
    <t>West Burlington</t>
  </si>
  <si>
    <t>7R01-016</t>
  </si>
  <si>
    <t>7R01-70217</t>
  </si>
  <si>
    <t>Region Six Planning Commission/PeopleRides</t>
  </si>
  <si>
    <t>7R01-006</t>
  </si>
  <si>
    <t>7R01-70219</t>
  </si>
  <si>
    <t>Southern Iowa Trolley</t>
  </si>
  <si>
    <t>Creston</t>
  </si>
  <si>
    <t>7R01-014</t>
  </si>
  <si>
    <t>7R01-70221</t>
  </si>
  <si>
    <t>Region XII Council of Governments/WITS</t>
  </si>
  <si>
    <t>Carroll</t>
  </si>
  <si>
    <t>7R01-012</t>
  </si>
  <si>
    <t>7R01-70224</t>
  </si>
  <si>
    <t>Regional Transit Authority/RIDES</t>
  </si>
  <si>
    <t>Spencer</t>
  </si>
  <si>
    <t>7R01-003</t>
  </si>
  <si>
    <t>7R01-70240</t>
  </si>
  <si>
    <t>10-15 Regional Transit Agency</t>
  </si>
  <si>
    <t>7R01-015</t>
  </si>
  <si>
    <t>7R01-70242</t>
  </si>
  <si>
    <t>MIDAS Council of Governments</t>
  </si>
  <si>
    <t>7R01-005</t>
  </si>
  <si>
    <t>7R01-70256</t>
  </si>
  <si>
    <t>Southwest Iowa Planning Council /SW Iowa Transit</t>
  </si>
  <si>
    <t>Atlantic</t>
  </si>
  <si>
    <t>7R01-013</t>
  </si>
  <si>
    <t>7R01-70258</t>
  </si>
  <si>
    <t>City of Mason City</t>
  </si>
  <si>
    <t>7R01-021</t>
  </si>
  <si>
    <t>7R01-70260</t>
  </si>
  <si>
    <t>Developmental Services of Northwest Kansas, Inc.</t>
  </si>
  <si>
    <t>Hays</t>
  </si>
  <si>
    <t>7R02-001</t>
  </si>
  <si>
    <t>7R02-70060</t>
  </si>
  <si>
    <t>Thomas County</t>
  </si>
  <si>
    <t>Colby</t>
  </si>
  <si>
    <t>7R02-050</t>
  </si>
  <si>
    <t>7R02-70062</t>
  </si>
  <si>
    <t>Concordia Senior Citizen Center</t>
  </si>
  <si>
    <t>Concordia</t>
  </si>
  <si>
    <t>7R02-044</t>
  </si>
  <si>
    <t>7R02-70068</t>
  </si>
  <si>
    <t>Finney County Committee on Aging, Inc.</t>
  </si>
  <si>
    <t>7R02-095</t>
  </si>
  <si>
    <t>7R02-70070</t>
  </si>
  <si>
    <t>Morris County Transportation (formerly Morris Co Senior Citizens</t>
  </si>
  <si>
    <t>Council Grove</t>
  </si>
  <si>
    <t>7R02-024</t>
  </si>
  <si>
    <t>7R02-70072</t>
  </si>
  <si>
    <t>Southeast Kansas Community Action Program</t>
  </si>
  <si>
    <t>Girard</t>
  </si>
  <si>
    <t>7R02-068</t>
  </si>
  <si>
    <t>7R02-70078</t>
  </si>
  <si>
    <t>City of Abilene</t>
  </si>
  <si>
    <t>7R02-043</t>
  </si>
  <si>
    <t>7R02-70080</t>
  </si>
  <si>
    <t>Norton County Senior Citizens</t>
  </si>
  <si>
    <t>Norton</t>
  </si>
  <si>
    <t>7R02-048</t>
  </si>
  <si>
    <t>7R02-70084</t>
  </si>
  <si>
    <t>Rush County Public Transportation</t>
  </si>
  <si>
    <t>7R02-092</t>
  </si>
  <si>
    <t>7R02-70086</t>
  </si>
  <si>
    <t>Lincoln County Public Transportation</t>
  </si>
  <si>
    <t>7R02-040</t>
  </si>
  <si>
    <t>7R02-70087</t>
  </si>
  <si>
    <t>Rooks County Transportation Service</t>
  </si>
  <si>
    <t>Plainville</t>
  </si>
  <si>
    <t>7R02-054</t>
  </si>
  <si>
    <t>7R02-70088</t>
  </si>
  <si>
    <t>City of Bonner Springs</t>
  </si>
  <si>
    <t>Bonner Springs</t>
  </si>
  <si>
    <t>7R02-002</t>
  </si>
  <si>
    <t>7R02-70089</t>
  </si>
  <si>
    <t>City of Wakeeney Transportation Bus</t>
  </si>
  <si>
    <t>Wakeeney</t>
  </si>
  <si>
    <t>7R02-045</t>
  </si>
  <si>
    <t>7R02-70094</t>
  </si>
  <si>
    <t>Linn County</t>
  </si>
  <si>
    <t>Mound City</t>
  </si>
  <si>
    <t>7R02-062</t>
  </si>
  <si>
    <t>7R02-70096</t>
  </si>
  <si>
    <t>Decatur County Transportation Bus</t>
  </si>
  <si>
    <t>Oberlin</t>
  </si>
  <si>
    <t>7R02-119</t>
  </si>
  <si>
    <t>7R02-70102</t>
  </si>
  <si>
    <t>Jefferson County Service Organization</t>
  </si>
  <si>
    <t>Oskaloosa</t>
  </si>
  <si>
    <t>7R02-008</t>
  </si>
  <si>
    <t>7R02-70103</t>
  </si>
  <si>
    <t>City of Smith Center</t>
  </si>
  <si>
    <t>Smith Center</t>
  </si>
  <si>
    <t>7R02-121</t>
  </si>
  <si>
    <t>7R02-70105</t>
  </si>
  <si>
    <t>Osage County Council on Aging</t>
  </si>
  <si>
    <t>Osage City</t>
  </si>
  <si>
    <t>7R02-023</t>
  </si>
  <si>
    <t>7R02-70109</t>
  </si>
  <si>
    <t>Hoisington Commission on Aging/City of Hoisington</t>
  </si>
  <si>
    <t>Hoisington</t>
  </si>
  <si>
    <t>7R02-088</t>
  </si>
  <si>
    <t>7R02-70115</t>
  </si>
  <si>
    <t>Herington Hilltop Community Center</t>
  </si>
  <si>
    <t>Herington</t>
  </si>
  <si>
    <t>7R02-035</t>
  </si>
  <si>
    <t>7R02-70120</t>
  </si>
  <si>
    <t>Pottawatomie County</t>
  </si>
  <si>
    <t>Westmoreland</t>
  </si>
  <si>
    <t>7R02-019</t>
  </si>
  <si>
    <t>7R02-70122</t>
  </si>
  <si>
    <t>City of Great Bend/Commission on Aging</t>
  </si>
  <si>
    <t>Great Bend</t>
  </si>
  <si>
    <t>7R02-087</t>
  </si>
  <si>
    <t>7R02-70123</t>
  </si>
  <si>
    <t>Doniphan County</t>
  </si>
  <si>
    <t>7R02-011</t>
  </si>
  <si>
    <t>7R02-70132</t>
  </si>
  <si>
    <t>Sunflower Diversified Services</t>
  </si>
  <si>
    <t>7R02-094</t>
  </si>
  <si>
    <t>7R02-70137</t>
  </si>
  <si>
    <t>City of Dodge City</t>
  </si>
  <si>
    <t>Dodge City</t>
  </si>
  <si>
    <t>7R02-097</t>
  </si>
  <si>
    <t>7R02-70139</t>
  </si>
  <si>
    <t>Pratt County RSVP</t>
  </si>
  <si>
    <t>Pratt</t>
  </si>
  <si>
    <t>7R02-091</t>
  </si>
  <si>
    <t>7R02-70141</t>
  </si>
  <si>
    <t>Doniphan County Services and Workskills</t>
  </si>
  <si>
    <t>Elwood</t>
  </si>
  <si>
    <t>7R02-012</t>
  </si>
  <si>
    <t>7R02-70142</t>
  </si>
  <si>
    <t>Chase County</t>
  </si>
  <si>
    <t>Cottonwood Falls</t>
  </si>
  <si>
    <t>7R02-025</t>
  </si>
  <si>
    <t>7R02-70144</t>
  </si>
  <si>
    <t>OCCK, Inc.</t>
  </si>
  <si>
    <t>Salina</t>
  </si>
  <si>
    <t>7R02-033</t>
  </si>
  <si>
    <t>7R02-70145</t>
  </si>
  <si>
    <t>Ottawa County Transportation</t>
  </si>
  <si>
    <t>7R02-031</t>
  </si>
  <si>
    <t>7R02-70146</t>
  </si>
  <si>
    <t>Elk County</t>
  </si>
  <si>
    <t>7R02-073</t>
  </si>
  <si>
    <t>7R02-70158</t>
  </si>
  <si>
    <t>Paola Senior Citizen Center, Inc.</t>
  </si>
  <si>
    <t>Paola</t>
  </si>
  <si>
    <t>7R02-061</t>
  </si>
  <si>
    <t>7R02-70163</t>
  </si>
  <si>
    <t>Ellsworth County Council on Aging</t>
  </si>
  <si>
    <t>7R02-038</t>
  </si>
  <si>
    <t>7R02-70167</t>
  </si>
  <si>
    <t>City of Wilson</t>
  </si>
  <si>
    <t>7R02-039</t>
  </si>
  <si>
    <t>7R02-70171</t>
  </si>
  <si>
    <t>City of Paola/Lakemary Center</t>
  </si>
  <si>
    <t>7R02-058</t>
  </si>
  <si>
    <t>7R02-70178</t>
  </si>
  <si>
    <t>McPherson County Council on Aging</t>
  </si>
  <si>
    <t>McPherson</t>
  </si>
  <si>
    <t>7R02-029</t>
  </si>
  <si>
    <t>7R02-70179</t>
  </si>
  <si>
    <t>Reno County Public Transportation</t>
  </si>
  <si>
    <t>Hutchinson</t>
  </si>
  <si>
    <t>7R02-085</t>
  </si>
  <si>
    <t>7R02-70180</t>
  </si>
  <si>
    <t>Louisburg Area Senior Citizens, Inc.</t>
  </si>
  <si>
    <t>7R02-060</t>
  </si>
  <si>
    <t>7R02-70184</t>
  </si>
  <si>
    <t>Greenwood County Council on Aging</t>
  </si>
  <si>
    <t>7R02-071</t>
  </si>
  <si>
    <t>7R02-70186</t>
  </si>
  <si>
    <t>Twin Rivers Developmental Supports, Inc.</t>
  </si>
  <si>
    <t>Arkansas City</t>
  </si>
  <si>
    <t>7R02-072</t>
  </si>
  <si>
    <t>7R02-70187</t>
  </si>
  <si>
    <t>City of Phillipsburg</t>
  </si>
  <si>
    <t>Phillipsburg</t>
  </si>
  <si>
    <t>7R02-047</t>
  </si>
  <si>
    <t>7R02-70191</t>
  </si>
  <si>
    <t>Republic County Transportation</t>
  </si>
  <si>
    <t>Belleville</t>
  </si>
  <si>
    <t>7R02-030</t>
  </si>
  <si>
    <t>7R02-70196</t>
  </si>
  <si>
    <t>Lane County Transportation</t>
  </si>
  <si>
    <t>Dighton</t>
  </si>
  <si>
    <t>7R02-102</t>
  </si>
  <si>
    <t>7R02-70197</t>
  </si>
  <si>
    <t>Logan County Hospital</t>
  </si>
  <si>
    <t>Oakley</t>
  </si>
  <si>
    <t>7R02-051</t>
  </si>
  <si>
    <t>7R02-70199</t>
  </si>
  <si>
    <t>Independence, Inc.</t>
  </si>
  <si>
    <t>7R02-007</t>
  </si>
  <si>
    <t>7R02-70201</t>
  </si>
  <si>
    <t>Anderson County Council on Aging</t>
  </si>
  <si>
    <t>Garnett</t>
  </si>
  <si>
    <t>7R02-056</t>
  </si>
  <si>
    <t>7R02-70204</t>
  </si>
  <si>
    <t>Kingman County Council on Aging</t>
  </si>
  <si>
    <t>7R02-080</t>
  </si>
  <si>
    <t>7R02-70206</t>
  </si>
  <si>
    <t>Marshall County Agency on Aging</t>
  </si>
  <si>
    <t>Marysville</t>
  </si>
  <si>
    <t>7R02-015</t>
  </si>
  <si>
    <t>7R02-70208</t>
  </si>
  <si>
    <t>Four County Mental Health, Inc.</t>
  </si>
  <si>
    <t>7R02-124</t>
  </si>
  <si>
    <t>7R02-70209</t>
  </si>
  <si>
    <t>Rice County Council on Aging</t>
  </si>
  <si>
    <t>7R02-084</t>
  </si>
  <si>
    <t>7R02-70210</t>
  </si>
  <si>
    <t>Nemaha County Transit</t>
  </si>
  <si>
    <t>7R02-009</t>
  </si>
  <si>
    <t>7R02-70213</t>
  </si>
  <si>
    <t>City of Goodland</t>
  </si>
  <si>
    <t>Goodland</t>
  </si>
  <si>
    <t>7R02-049</t>
  </si>
  <si>
    <t>7R02-70215</t>
  </si>
  <si>
    <t>Wabaunsee County General Public Transportation</t>
  </si>
  <si>
    <t>7R02-026</t>
  </si>
  <si>
    <t>7R02-70218</t>
  </si>
  <si>
    <t>Coffey County Transportation</t>
  </si>
  <si>
    <t>7R02-059</t>
  </si>
  <si>
    <t>7R02-70222</t>
  </si>
  <si>
    <t>Franklin County Aging Services</t>
  </si>
  <si>
    <t>7R02-057</t>
  </si>
  <si>
    <t>7R02-70225</t>
  </si>
  <si>
    <t>Class LTD</t>
  </si>
  <si>
    <t>7R02-065</t>
  </si>
  <si>
    <t>7R02-70226</t>
  </si>
  <si>
    <t>City of Liberal</t>
  </si>
  <si>
    <t>Liberal</t>
  </si>
  <si>
    <t>7R02-125</t>
  </si>
  <si>
    <t>7R02-70227</t>
  </si>
  <si>
    <t>Harper County Department on Aging</t>
  </si>
  <si>
    <t>7R02-083</t>
  </si>
  <si>
    <t>7R02-70228</t>
  </si>
  <si>
    <t>Cowley County Council on Aging, Inc.</t>
  </si>
  <si>
    <t>7R02-075</t>
  </si>
  <si>
    <t>7R02-70235</t>
  </si>
  <si>
    <t>Harvey County Department on Aging</t>
  </si>
  <si>
    <t>Newton</t>
  </si>
  <si>
    <t>7R02-077</t>
  </si>
  <si>
    <t>7R02-70238</t>
  </si>
  <si>
    <t>City of Russell</t>
  </si>
  <si>
    <t>Russell</t>
  </si>
  <si>
    <t>7R02-053</t>
  </si>
  <si>
    <t>7R02-70241</t>
  </si>
  <si>
    <t>Community Senior Service Center</t>
  </si>
  <si>
    <t>Osawatomie</t>
  </si>
  <si>
    <t>7R02-055</t>
  </si>
  <si>
    <t>7R02-70245</t>
  </si>
  <si>
    <t>Lyon County Area Transportation</t>
  </si>
  <si>
    <t>Emporia</t>
  </si>
  <si>
    <t>7R02-022</t>
  </si>
  <si>
    <t>7R02-70248</t>
  </si>
  <si>
    <t>Clay County Task Force</t>
  </si>
  <si>
    <t>7R02-020</t>
  </si>
  <si>
    <t>7R02-70250</t>
  </si>
  <si>
    <t>Solomon Valley Transportation, Inc.</t>
  </si>
  <si>
    <t>7R02-032</t>
  </si>
  <si>
    <t>7R02-70255</t>
  </si>
  <si>
    <t>Futures Unlimited</t>
  </si>
  <si>
    <t>7R02-082</t>
  </si>
  <si>
    <t>7R02-70259</t>
  </si>
  <si>
    <t>City of Kingman</t>
  </si>
  <si>
    <t>7R02-081</t>
  </si>
  <si>
    <t>7R02-70266</t>
  </si>
  <si>
    <t>Project Concern</t>
  </si>
  <si>
    <t>Atchinson</t>
  </si>
  <si>
    <t>7R02-120</t>
  </si>
  <si>
    <t>7R02-70267</t>
  </si>
  <si>
    <t>Gove County Medical Center</t>
  </si>
  <si>
    <t>Quinter</t>
  </si>
  <si>
    <t>7R02-052</t>
  </si>
  <si>
    <t>7R02-70268</t>
  </si>
  <si>
    <t>Atwood</t>
  </si>
  <si>
    <t>7R02-77076</t>
  </si>
  <si>
    <t>Dunklin County Transit Service, Inc.</t>
  </si>
  <si>
    <t>Malden</t>
  </si>
  <si>
    <t>7R03-007</t>
  </si>
  <si>
    <t>7R03-70063</t>
  </si>
  <si>
    <t>City of Bloomfield</t>
  </si>
  <si>
    <t>7R03-001</t>
  </si>
  <si>
    <t>7R03-70067</t>
  </si>
  <si>
    <t>City of Mount Vernon</t>
  </si>
  <si>
    <t>7R03-005</t>
  </si>
  <si>
    <t>7R03-70085</t>
  </si>
  <si>
    <t>Stoddard County Transit Services, Inc.</t>
  </si>
  <si>
    <t>Dexter</t>
  </si>
  <si>
    <t>7R03-020</t>
  </si>
  <si>
    <t>7R03-70090</t>
  </si>
  <si>
    <t>Southeast Missouri Transportation, Inc.</t>
  </si>
  <si>
    <t>7R03-029</t>
  </si>
  <si>
    <t>7R03-70091</t>
  </si>
  <si>
    <t>Licking Bridge Builders Senior Center</t>
  </si>
  <si>
    <t xml:space="preserve">Licking </t>
  </si>
  <si>
    <t>7R03-008</t>
  </si>
  <si>
    <t>7R03-70099</t>
  </si>
  <si>
    <t>Ray County Transportation, Inc.</t>
  </si>
  <si>
    <t>7R03-024</t>
  </si>
  <si>
    <t>7R03-70106</t>
  </si>
  <si>
    <t>Ripley County Transit, Inc.</t>
  </si>
  <si>
    <t>Doniphan</t>
  </si>
  <si>
    <t>7R03-010</t>
  </si>
  <si>
    <t>7R03-70114</t>
  </si>
  <si>
    <t>OATS, Inc.</t>
  </si>
  <si>
    <t>7R03-017</t>
  </si>
  <si>
    <t>7R03-70133</t>
  </si>
  <si>
    <t>City of Nevada</t>
  </si>
  <si>
    <t>Nevada</t>
  </si>
  <si>
    <t>7R03-016</t>
  </si>
  <si>
    <t>7R03-70134</t>
  </si>
  <si>
    <t>Mississippi County Transit System, Inc.</t>
  </si>
  <si>
    <t>East Prairie</t>
  </si>
  <si>
    <t>7R03-009</t>
  </si>
  <si>
    <t>7R03-70140</t>
  </si>
  <si>
    <t>City of New Madrid</t>
  </si>
  <si>
    <t>New Madrid</t>
  </si>
  <si>
    <t>7R03-030</t>
  </si>
  <si>
    <t>7R03-70147</t>
  </si>
  <si>
    <t>City of Carthage</t>
  </si>
  <si>
    <t>7R03-002</t>
  </si>
  <si>
    <t>7R03-70152</t>
  </si>
  <si>
    <t>City of West Plains</t>
  </si>
  <si>
    <t>7R03-006</t>
  </si>
  <si>
    <t>7R03-70155</t>
  </si>
  <si>
    <t>City of Excelsior Springs</t>
  </si>
  <si>
    <t>Excelsior Springs</t>
  </si>
  <si>
    <t>7R03-027</t>
  </si>
  <si>
    <t>7R03-70162</t>
  </si>
  <si>
    <t>City of Houston</t>
  </si>
  <si>
    <t>7R03-003</t>
  </si>
  <si>
    <t>7R03-70165</t>
  </si>
  <si>
    <t>Scott County Transit System, Inc.</t>
  </si>
  <si>
    <t>Sikeston</t>
  </si>
  <si>
    <t>7R03-018</t>
  </si>
  <si>
    <t>7R03-70168</t>
  </si>
  <si>
    <t>City of El Dorado Springs</t>
  </si>
  <si>
    <t>El Dorado Springs</t>
  </si>
  <si>
    <t>7R03-013</t>
  </si>
  <si>
    <t>7R03-70177</t>
  </si>
  <si>
    <t>City of Clinton</t>
  </si>
  <si>
    <t>7R03-012</t>
  </si>
  <si>
    <t>7R03-70189</t>
  </si>
  <si>
    <t>City of Lamar</t>
  </si>
  <si>
    <t>Lamar</t>
  </si>
  <si>
    <t>7R03-004</t>
  </si>
  <si>
    <t>7R03-70211</t>
  </si>
  <si>
    <t>Macon Area Chamber of Commerce</t>
  </si>
  <si>
    <t>7R03-014</t>
  </si>
  <si>
    <t>7R03-70257</t>
  </si>
  <si>
    <t>SERVE, Inc.</t>
  </si>
  <si>
    <t>7R03-019</t>
  </si>
  <si>
    <t>7R03-70263</t>
  </si>
  <si>
    <t>Sheridan County Public Transit</t>
  </si>
  <si>
    <t>Chadron</t>
  </si>
  <si>
    <t>7R04-054</t>
  </si>
  <si>
    <t>7R04-70058</t>
  </si>
  <si>
    <t>Schuyler</t>
  </si>
  <si>
    <t>7R04-012</t>
  </si>
  <si>
    <t>7R04-70069</t>
  </si>
  <si>
    <t>7R04-011</t>
  </si>
  <si>
    <t>7R04-70073</t>
  </si>
  <si>
    <t>7R04-010</t>
  </si>
  <si>
    <t>7R04-70074</t>
  </si>
  <si>
    <t>Blue River AAA</t>
  </si>
  <si>
    <t>Beatrice</t>
  </si>
  <si>
    <t>7R04-023</t>
  </si>
  <si>
    <t>7R04-70076</t>
  </si>
  <si>
    <t>7R04-025</t>
  </si>
  <si>
    <t>7R04-70079</t>
  </si>
  <si>
    <t>Mid-Nebraska Community Action</t>
  </si>
  <si>
    <t>Kearney</t>
  </si>
  <si>
    <t>7R04-005</t>
  </si>
  <si>
    <t>7R04-70081</t>
  </si>
  <si>
    <t>Fullerton Area Senior Center</t>
  </si>
  <si>
    <t>Fullerton</t>
  </si>
  <si>
    <t>7R04-042</t>
  </si>
  <si>
    <t>7R04-70095</t>
  </si>
  <si>
    <t>Guide Rock</t>
  </si>
  <si>
    <t>7R04-059</t>
  </si>
  <si>
    <t>7R04-70098</t>
  </si>
  <si>
    <t>Hitch &amp; Hay Public Transit</t>
  </si>
  <si>
    <t>Stratton</t>
  </si>
  <si>
    <t>7R04-029</t>
  </si>
  <si>
    <t>7R04-70100</t>
  </si>
  <si>
    <t>Southeast Nebraska Community Action Partnership</t>
  </si>
  <si>
    <t>Humboldt</t>
  </si>
  <si>
    <t>Box Butte Co</t>
  </si>
  <si>
    <t>Alliance</t>
  </si>
  <si>
    <t>7R04-004</t>
  </si>
  <si>
    <t>7R04-70107</t>
  </si>
  <si>
    <t>Chappell Senior Center</t>
  </si>
  <si>
    <t>Chappell</t>
  </si>
  <si>
    <t>7R04-017</t>
  </si>
  <si>
    <t>7R04-70110</t>
  </si>
  <si>
    <t>7R04-048</t>
  </si>
  <si>
    <t>7R04-70112</t>
  </si>
  <si>
    <t>Commmunity Memorial Health Center Burwell</t>
  </si>
  <si>
    <t>Burwell</t>
  </si>
  <si>
    <t>7R04-024</t>
  </si>
  <si>
    <t>7R04-70113</t>
  </si>
  <si>
    <t>City of Broken Bow</t>
  </si>
  <si>
    <t>Broken Bow</t>
  </si>
  <si>
    <t>7R04-013</t>
  </si>
  <si>
    <t>7R04-70119</t>
  </si>
  <si>
    <t>Butler County Senior Service Program</t>
  </si>
  <si>
    <t>David City</t>
  </si>
  <si>
    <t>7R04-007</t>
  </si>
  <si>
    <t>7R04-70121</t>
  </si>
  <si>
    <t>Oakland Heights</t>
  </si>
  <si>
    <t>7R04-006</t>
  </si>
  <si>
    <t>7R04-70124</t>
  </si>
  <si>
    <t>Neligh</t>
  </si>
  <si>
    <t>7R04-003</t>
  </si>
  <si>
    <t>7R04-70125</t>
  </si>
  <si>
    <t>Perkins County Public Transit</t>
  </si>
  <si>
    <t>Grant</t>
  </si>
  <si>
    <t>7R04-044</t>
  </si>
  <si>
    <t>7R04-70126</t>
  </si>
  <si>
    <t>Ogallala Transit System</t>
  </si>
  <si>
    <t>Ogallala</t>
  </si>
  <si>
    <t>7R04-034</t>
  </si>
  <si>
    <t>7R04-70127</t>
  </si>
  <si>
    <t>Imperial</t>
  </si>
  <si>
    <t>7R04-009</t>
  </si>
  <si>
    <t>7R04-70128</t>
  </si>
  <si>
    <t>Valley County Hospital</t>
  </si>
  <si>
    <t>Ord</t>
  </si>
  <si>
    <t>7R04-056</t>
  </si>
  <si>
    <t>7R04-70130</t>
  </si>
  <si>
    <t>Hooker Co</t>
  </si>
  <si>
    <t>Mullen</t>
  </si>
  <si>
    <t>7R04-032</t>
  </si>
  <si>
    <t>7R04-70143</t>
  </si>
  <si>
    <t>Saline County Area Transit</t>
  </si>
  <si>
    <t>Western</t>
  </si>
  <si>
    <t>7R04-050</t>
  </si>
  <si>
    <t>7R04-70148</t>
  </si>
  <si>
    <t>City of North Platte</t>
  </si>
  <si>
    <t>North Platte</t>
  </si>
  <si>
    <t>7R04-038</t>
  </si>
  <si>
    <t>7R04-70153</t>
  </si>
  <si>
    <t>Norfolk</t>
  </si>
  <si>
    <t>7R04-039</t>
  </si>
  <si>
    <t>7R04-70156</t>
  </si>
  <si>
    <t>Webster County Public Transit</t>
  </si>
  <si>
    <t>Red Cloud</t>
  </si>
  <si>
    <t>7R04-058</t>
  </si>
  <si>
    <t>7R04-70159</t>
  </si>
  <si>
    <t>7R04-018</t>
  </si>
  <si>
    <t>7R04-70160</t>
  </si>
  <si>
    <t>Lancaster Co Rural Transit</t>
  </si>
  <si>
    <t>7R04-037</t>
  </si>
  <si>
    <t>7R04-70164</t>
  </si>
  <si>
    <t>City Of Tecumseh</t>
  </si>
  <si>
    <t>Tecumseh</t>
  </si>
  <si>
    <t>7R04-033</t>
  </si>
  <si>
    <t>7R04-70181</t>
  </si>
  <si>
    <t>Phelps County Senior Citizen</t>
  </si>
  <si>
    <t>Holdrege</t>
  </si>
  <si>
    <t>7R04-045</t>
  </si>
  <si>
    <t>7R04-70182</t>
  </si>
  <si>
    <t>Gering</t>
  </si>
  <si>
    <t>7R04-052</t>
  </si>
  <si>
    <t>7R04-70183</t>
  </si>
  <si>
    <t>Loup City</t>
  </si>
  <si>
    <t>7R04-055</t>
  </si>
  <si>
    <t>7R04-70192</t>
  </si>
  <si>
    <t>City of Plainview Handivan</t>
  </si>
  <si>
    <t>7R04-063</t>
  </si>
  <si>
    <t>7R04-70193</t>
  </si>
  <si>
    <t>Cambridge Memorial Hospital</t>
  </si>
  <si>
    <t>7R04-022</t>
  </si>
  <si>
    <t>7R04-70194</t>
  </si>
  <si>
    <t>Harlan Co. Public Transit</t>
  </si>
  <si>
    <t>7R04-028</t>
  </si>
  <si>
    <t>7R04-70198</t>
  </si>
  <si>
    <t>Kimball/Banner Extension Service</t>
  </si>
  <si>
    <t>Kimball</t>
  </si>
  <si>
    <t>7R04-035</t>
  </si>
  <si>
    <t>7R04-70200</t>
  </si>
  <si>
    <t>Wolf Memorial Good Samaritan Center</t>
  </si>
  <si>
    <t>7R04-002</t>
  </si>
  <si>
    <t>7R04-70202</t>
  </si>
  <si>
    <t>Morrill County Handi Bus</t>
  </si>
  <si>
    <t>7R04-041</t>
  </si>
  <si>
    <t>7R04-70203</t>
  </si>
  <si>
    <t>Fillmore County</t>
  </si>
  <si>
    <t>Geneva</t>
  </si>
  <si>
    <t>7R04-021</t>
  </si>
  <si>
    <t>7R04-70205</t>
  </si>
  <si>
    <t>Cedar County Transit</t>
  </si>
  <si>
    <t>Wynot</t>
  </si>
  <si>
    <t>7R04-008</t>
  </si>
  <si>
    <t>7R04-70212</t>
  </si>
  <si>
    <t>City of Columbus Transit</t>
  </si>
  <si>
    <t>7R04-046</t>
  </si>
  <si>
    <t>7R04-70214</t>
  </si>
  <si>
    <t>Avera Creighton Hospital</t>
  </si>
  <si>
    <t>Creighton</t>
  </si>
  <si>
    <t>7R04-036</t>
  </si>
  <si>
    <t>7R04-70216</t>
  </si>
  <si>
    <t>Avera St.Anthony's Hospital</t>
  </si>
  <si>
    <t>O Neill</t>
  </si>
  <si>
    <t>7R04-031</t>
  </si>
  <si>
    <t>7R04-70220</t>
  </si>
  <si>
    <t>Senior Information Center York</t>
  </si>
  <si>
    <t>7R04-060</t>
  </si>
  <si>
    <t>7R04-70223</t>
  </si>
  <si>
    <t>City Of McCook Public Transit</t>
  </si>
  <si>
    <t>McCook</t>
  </si>
  <si>
    <t>7R04-047</t>
  </si>
  <si>
    <t>7R04-70232</t>
  </si>
  <si>
    <t>Wayne</t>
  </si>
  <si>
    <t>7R04-057</t>
  </si>
  <si>
    <t>7R04-70233</t>
  </si>
  <si>
    <t>Central City</t>
  </si>
  <si>
    <t>7R04-040</t>
  </si>
  <si>
    <t>7R04-70234</t>
  </si>
  <si>
    <t>City of Benkelman</t>
  </si>
  <si>
    <t>Benkelman</t>
  </si>
  <si>
    <t>7R04-020</t>
  </si>
  <si>
    <t>7R04-70244</t>
  </si>
  <si>
    <t>Seward County Handibus</t>
  </si>
  <si>
    <t>Seward</t>
  </si>
  <si>
    <t>7R04-053</t>
  </si>
  <si>
    <t>7R04-70246</t>
  </si>
  <si>
    <t>Crawford</t>
  </si>
  <si>
    <t>7R04-014</t>
  </si>
  <si>
    <t>7R04-70247</t>
  </si>
  <si>
    <t>Saunders County Transportation</t>
  </si>
  <si>
    <t>Wahoo</t>
  </si>
  <si>
    <t>7R04-051</t>
  </si>
  <si>
    <t>7R04-70253</t>
  </si>
  <si>
    <t>7R04-015</t>
  </si>
  <si>
    <t>7R04-70265</t>
  </si>
  <si>
    <t>Utah Transit Authority</t>
  </si>
  <si>
    <t>Salt Lake City</t>
  </si>
  <si>
    <t>Su Tran LLC dba: Sioux Area Metro</t>
  </si>
  <si>
    <t>Sioux Falls</t>
  </si>
  <si>
    <t>Fargo</t>
  </si>
  <si>
    <t>Billings</t>
  </si>
  <si>
    <t>Colorado Springs</t>
  </si>
  <si>
    <t>Denver Regional Transportation District</t>
  </si>
  <si>
    <t>Denver</t>
  </si>
  <si>
    <t>Pueblo</t>
  </si>
  <si>
    <t>Cities Area Transit</t>
  </si>
  <si>
    <t>Grand Forks</t>
  </si>
  <si>
    <t>Missoula Urban Transportation District</t>
  </si>
  <si>
    <t>Missoula</t>
  </si>
  <si>
    <t>Greeley</t>
  </si>
  <si>
    <t>Fort Collins</t>
  </si>
  <si>
    <t>Great Falls Transit District</t>
  </si>
  <si>
    <t>Great Falls</t>
  </si>
  <si>
    <t>Casper</t>
  </si>
  <si>
    <t>Rapid City</t>
  </si>
  <si>
    <t>Grand Junction</t>
  </si>
  <si>
    <t>Ignacio</t>
  </si>
  <si>
    <t xml:space="preserve">Poplar </t>
  </si>
  <si>
    <t>8T18</t>
  </si>
  <si>
    <t>Bis-Man Transit Board</t>
  </si>
  <si>
    <t>Bismarck</t>
  </si>
  <si>
    <t>Cheyenne</t>
  </si>
  <si>
    <t>Loveland</t>
  </si>
  <si>
    <t>City of St. George</t>
  </si>
  <si>
    <t>St. George</t>
  </si>
  <si>
    <t>Cache Valley Transit District</t>
  </si>
  <si>
    <t>Belcourt</t>
  </si>
  <si>
    <t>Trenton Indian Service Area Aging Program</t>
  </si>
  <si>
    <t>8R03-019</t>
  </si>
  <si>
    <t>Northern Cheyenne Tribe</t>
  </si>
  <si>
    <t>Lame Deer</t>
  </si>
  <si>
    <t>8T07</t>
  </si>
  <si>
    <t>Oglala Sioux Tribe</t>
  </si>
  <si>
    <t>Pine Ridge</t>
  </si>
  <si>
    <t>8T08</t>
  </si>
  <si>
    <t>Spirit Lake Tribe</t>
  </si>
  <si>
    <t>Fort Totten</t>
  </si>
  <si>
    <t>8T11</t>
  </si>
  <si>
    <t>Confederated Salish and Kootenai Tribes</t>
  </si>
  <si>
    <t>Pablo</t>
  </si>
  <si>
    <t>8T04</t>
  </si>
  <si>
    <t>Standing Rock Public Transportation</t>
  </si>
  <si>
    <t>Fort Yates</t>
  </si>
  <si>
    <t>8T12</t>
  </si>
  <si>
    <t>Turtle Mountain Band of Chippewa Indian</t>
  </si>
  <si>
    <t>8T13</t>
  </si>
  <si>
    <t>Browning</t>
  </si>
  <si>
    <t>8T01</t>
  </si>
  <si>
    <t>Cheyenne River Sioux Tribe</t>
  </si>
  <si>
    <t>Eagle Butte</t>
  </si>
  <si>
    <t>8T02</t>
  </si>
  <si>
    <t>Chippewa Cree Tribe</t>
  </si>
  <si>
    <t>Box Elder</t>
  </si>
  <si>
    <t>8T03</t>
  </si>
  <si>
    <t>Fort Belknap Indian Community</t>
  </si>
  <si>
    <t>Harlem</t>
  </si>
  <si>
    <t>8T05</t>
  </si>
  <si>
    <t>Lower Brule Sioux Tribe</t>
  </si>
  <si>
    <t>Lower Brule</t>
  </si>
  <si>
    <t>8T06</t>
  </si>
  <si>
    <t>Rosebud Sioux Tribe</t>
  </si>
  <si>
    <t xml:space="preserve">Rosebud </t>
  </si>
  <si>
    <t>8T09</t>
  </si>
  <si>
    <t>Crow Tribe of Indians</t>
  </si>
  <si>
    <t>Crow Agency</t>
  </si>
  <si>
    <t>8T14</t>
  </si>
  <si>
    <t>Yankton Sioux Tribe</t>
  </si>
  <si>
    <t>Wagner</t>
  </si>
  <si>
    <t>8T16</t>
  </si>
  <si>
    <t>Ute Tribe</t>
  </si>
  <si>
    <t>Fort Duchesne</t>
  </si>
  <si>
    <t>8T19</t>
  </si>
  <si>
    <t>Prowers County</t>
  </si>
  <si>
    <t>8R01-012</t>
  </si>
  <si>
    <t>8R01-80115</t>
  </si>
  <si>
    <t>Westcliffe</t>
  </si>
  <si>
    <t>8R01-036</t>
  </si>
  <si>
    <t>8R01-80118</t>
  </si>
  <si>
    <t>Gunnison Valley Transportation Authority</t>
  </si>
  <si>
    <t>Crested Butte</t>
  </si>
  <si>
    <t>8R01-040</t>
  </si>
  <si>
    <t>8R01-80150</t>
  </si>
  <si>
    <t>Eagle County Regional Transportation Authority</t>
  </si>
  <si>
    <t>8R01-001</t>
  </si>
  <si>
    <t>8R01-80155</t>
  </si>
  <si>
    <t>Mountain Express</t>
  </si>
  <si>
    <t>8R01-009</t>
  </si>
  <si>
    <t>8R01-80159</t>
  </si>
  <si>
    <t>Breckenridge</t>
  </si>
  <si>
    <t>8R01-021</t>
  </si>
  <si>
    <t>8R01-80161</t>
  </si>
  <si>
    <t>East Central Council of Local Governments</t>
  </si>
  <si>
    <t>8R01-006</t>
  </si>
  <si>
    <t>8R01-80162</t>
  </si>
  <si>
    <t>Dolores County Senior Services</t>
  </si>
  <si>
    <t>8R01-048</t>
  </si>
  <si>
    <t>8R01-80168</t>
  </si>
  <si>
    <t>Town of Breckenridge</t>
  </si>
  <si>
    <t>8R01-003</t>
  </si>
  <si>
    <t>8R01-80170</t>
  </si>
  <si>
    <t>Steamboat Springs</t>
  </si>
  <si>
    <t>8R01-020</t>
  </si>
  <si>
    <t>8R01-80186</t>
  </si>
  <si>
    <t>8R01-050</t>
  </si>
  <si>
    <t>8R01-80189</t>
  </si>
  <si>
    <t>Cortez</t>
  </si>
  <si>
    <t>8R01-025</t>
  </si>
  <si>
    <t>8R01-80201</t>
  </si>
  <si>
    <t>City of Durango</t>
  </si>
  <si>
    <t>Durango</t>
  </si>
  <si>
    <t>8R01-005</t>
  </si>
  <si>
    <t>8R01-80206</t>
  </si>
  <si>
    <t>Northeast Colorado Association of Local Government</t>
  </si>
  <si>
    <t>Fort Morgan</t>
  </si>
  <si>
    <t>8R01-011</t>
  </si>
  <si>
    <t>8R01-80221</t>
  </si>
  <si>
    <t>City of La Junta</t>
  </si>
  <si>
    <t>La Junta</t>
  </si>
  <si>
    <t>8R01-008</t>
  </si>
  <si>
    <t>8R01-80225</t>
  </si>
  <si>
    <t>Trinidad</t>
  </si>
  <si>
    <t>8R01-017</t>
  </si>
  <si>
    <t>8R01-80227</t>
  </si>
  <si>
    <t>Salida</t>
  </si>
  <si>
    <t>8R01-035</t>
  </si>
  <si>
    <t>8R01-80237</t>
  </si>
  <si>
    <t>Town of Mountain Village</t>
  </si>
  <si>
    <t>Mountain Village</t>
  </si>
  <si>
    <t>8R01-053</t>
  </si>
  <si>
    <t>8R01-80256</t>
  </si>
  <si>
    <t>Glenwood Springs</t>
  </si>
  <si>
    <t>8R01-007</t>
  </si>
  <si>
    <t>8R01-80258</t>
  </si>
  <si>
    <t>Town of Snowmass Village</t>
  </si>
  <si>
    <t>Snowmass Village</t>
  </si>
  <si>
    <t>8R01-015</t>
  </si>
  <si>
    <t>8R01-80263</t>
  </si>
  <si>
    <t>8R01-016</t>
  </si>
  <si>
    <t>8R01-80267</t>
  </si>
  <si>
    <t>8R01-047</t>
  </si>
  <si>
    <t>8R01-80274</t>
  </si>
  <si>
    <t>City of Cripple Creek</t>
  </si>
  <si>
    <t>Cripple Creek</t>
  </si>
  <si>
    <t>8R01-058</t>
  </si>
  <si>
    <t>8R01-80275</t>
  </si>
  <si>
    <t>Boulder</t>
  </si>
  <si>
    <t>8R01-019</t>
  </si>
  <si>
    <t>8R01-80285</t>
  </si>
  <si>
    <t>Roaring Fork Transportation Authority</t>
  </si>
  <si>
    <t>8R01-013</t>
  </si>
  <si>
    <t>8R01-80289</t>
  </si>
  <si>
    <t>Seniors' Resource Center, Inc</t>
  </si>
  <si>
    <t>8R01-014</t>
  </si>
  <si>
    <t>Montrose County Seniors</t>
  </si>
  <si>
    <t>Montrose</t>
  </si>
  <si>
    <t>8R01-88215</t>
  </si>
  <si>
    <t>Garfield County Council on Aging</t>
  </si>
  <si>
    <t>Jordan</t>
  </si>
  <si>
    <t>8R02-012</t>
  </si>
  <si>
    <t>8R02-80117</t>
  </si>
  <si>
    <t>Liberty County Council on Aging</t>
  </si>
  <si>
    <t>8R02-015</t>
  </si>
  <si>
    <t>8R02-80134</t>
  </si>
  <si>
    <t>Carter County</t>
  </si>
  <si>
    <t>8R02-033</t>
  </si>
  <si>
    <t>8R02-80135</t>
  </si>
  <si>
    <t>Helena Area Transit Service</t>
  </si>
  <si>
    <t>Helena</t>
  </si>
  <si>
    <t>8R02-002</t>
  </si>
  <si>
    <t>8R02-80137</t>
  </si>
  <si>
    <t>Rosebud Community Hospital</t>
  </si>
  <si>
    <t>Forsyth</t>
  </si>
  <si>
    <t>8R02-036</t>
  </si>
  <si>
    <t>8R02-80139</t>
  </si>
  <si>
    <t>Ravalli County Council on Aging</t>
  </si>
  <si>
    <t>8R02-008</t>
  </si>
  <si>
    <t>8R02-80142</t>
  </si>
  <si>
    <t>Liberty Place, Inc.</t>
  </si>
  <si>
    <t>8R02-042</t>
  </si>
  <si>
    <t>8R02-80144</t>
  </si>
  <si>
    <t>Sanders County Council on Aging</t>
  </si>
  <si>
    <t>8R02-016</t>
  </si>
  <si>
    <t>8R02-80164</t>
  </si>
  <si>
    <t>Urban Transportation District of Dawson County</t>
  </si>
  <si>
    <t>Glendive</t>
  </si>
  <si>
    <t>8R02-009</t>
  </si>
  <si>
    <t>8R02-80166</t>
  </si>
  <si>
    <t>Powder River County</t>
  </si>
  <si>
    <t>8R02-017</t>
  </si>
  <si>
    <t>8R02-80167</t>
  </si>
  <si>
    <t>Toole County</t>
  </si>
  <si>
    <t>8R02-031</t>
  </si>
  <si>
    <t>8R02-80169</t>
  </si>
  <si>
    <t>Lincoln County Transportation Service, Inc.</t>
  </si>
  <si>
    <t>Libby</t>
  </si>
  <si>
    <t>8R02-011</t>
  </si>
  <si>
    <t>8R02-80172</t>
  </si>
  <si>
    <t>Mineral County Pioneer Council, Inc.</t>
  </si>
  <si>
    <t>Superior</t>
  </si>
  <si>
    <t>8R02-029</t>
  </si>
  <si>
    <t>8R02-80173</t>
  </si>
  <si>
    <t>Butte Silver Bow Transit</t>
  </si>
  <si>
    <t>Butte</t>
  </si>
  <si>
    <t>8R02-001</t>
  </si>
  <si>
    <t>8R02-80174</t>
  </si>
  <si>
    <t>Valley County Transit</t>
  </si>
  <si>
    <t>8R02-006</t>
  </si>
  <si>
    <t>8R02-80183</t>
  </si>
  <si>
    <t>Lake County Council on Aging</t>
  </si>
  <si>
    <t>Ronan</t>
  </si>
  <si>
    <t>8R02-027</t>
  </si>
  <si>
    <t>8R02-80184</t>
  </si>
  <si>
    <t>Missoula Ravalli Transportation Management Association</t>
  </si>
  <si>
    <t>8R02-018</t>
  </si>
  <si>
    <t>8R02-80200</t>
  </si>
  <si>
    <t>Opportunity Link</t>
  </si>
  <si>
    <t>Havre</t>
  </si>
  <si>
    <t>8R02-035</t>
  </si>
  <si>
    <t>8R02-80204</t>
  </si>
  <si>
    <t>Daniels Memorial Healthcare Foundation</t>
  </si>
  <si>
    <t>Scobey</t>
  </si>
  <si>
    <t>8R02-024</t>
  </si>
  <si>
    <t>8R02-80205</t>
  </si>
  <si>
    <t>Flathead Area IX Agency on Aging</t>
  </si>
  <si>
    <t>Kalispell</t>
  </si>
  <si>
    <t>8R02-005</t>
  </si>
  <si>
    <t>8R02-80220</t>
  </si>
  <si>
    <t>Phillips Transit Authority</t>
  </si>
  <si>
    <t>Malta</t>
  </si>
  <si>
    <t>8R02-010</t>
  </si>
  <si>
    <t>8R02-80224</t>
  </si>
  <si>
    <t>Human Resource Development Council District IX, Inc.</t>
  </si>
  <si>
    <t>Bozeman</t>
  </si>
  <si>
    <t>8R02-021</t>
  </si>
  <si>
    <t>8R02-80235</t>
  </si>
  <si>
    <t>Fergus County Council on Aging</t>
  </si>
  <si>
    <t>8R02-007</t>
  </si>
  <si>
    <t>8R02-80236</t>
  </si>
  <si>
    <t>Plentywood</t>
  </si>
  <si>
    <t>8R02-025</t>
  </si>
  <si>
    <t>8R02-80254</t>
  </si>
  <si>
    <t>Big Sky Transportation District</t>
  </si>
  <si>
    <t>Big Sky</t>
  </si>
  <si>
    <t>8R02-019</t>
  </si>
  <si>
    <t>8R02-80255</t>
  </si>
  <si>
    <t>8R02-013</t>
  </si>
  <si>
    <t>8R02-80259</t>
  </si>
  <si>
    <t>City of Laurel</t>
  </si>
  <si>
    <t>Laurel</t>
  </si>
  <si>
    <t>8R02-043</t>
  </si>
  <si>
    <t>8R02-80262</t>
  </si>
  <si>
    <t>West Yellowstone Foundation, Inc.</t>
  </si>
  <si>
    <t>West Yellowstone</t>
  </si>
  <si>
    <t>8R02-032</t>
  </si>
  <si>
    <t>8R02-80269</t>
  </si>
  <si>
    <t>Dickinson</t>
  </si>
  <si>
    <t>8R03-001</t>
  </si>
  <si>
    <t>8R03-80114</t>
  </si>
  <si>
    <t>Devils Lake</t>
  </si>
  <si>
    <t>8R03-040</t>
  </si>
  <si>
    <t>8R03-80122</t>
  </si>
  <si>
    <t>James River Senior Citizens Center, Inc.</t>
  </si>
  <si>
    <t>8R03-007</t>
  </si>
  <si>
    <t>8R03-80124</t>
  </si>
  <si>
    <t>South Central Adult Services</t>
  </si>
  <si>
    <t>Valley City</t>
  </si>
  <si>
    <t>8R03-016</t>
  </si>
  <si>
    <t>8R03-80125</t>
  </si>
  <si>
    <t>Pembina County Meals and Transportation</t>
  </si>
  <si>
    <t>Drayton</t>
  </si>
  <si>
    <t>8R03-014</t>
  </si>
  <si>
    <t>8R03-80129</t>
  </si>
  <si>
    <t>Nutrition United</t>
  </si>
  <si>
    <t>Rolla</t>
  </si>
  <si>
    <t>8R03-043</t>
  </si>
  <si>
    <t>8R03-80152</t>
  </si>
  <si>
    <t>Williston</t>
  </si>
  <si>
    <t>8R03-022</t>
  </si>
  <si>
    <t>8R03-80160</t>
  </si>
  <si>
    <t>Kenmare Wheels &amp; Meals</t>
  </si>
  <si>
    <t>Kenmare</t>
  </si>
  <si>
    <t>8R03-027</t>
  </si>
  <si>
    <t>8R03-80196</t>
  </si>
  <si>
    <t>Steele</t>
  </si>
  <si>
    <t>8R03-008</t>
  </si>
  <si>
    <t>8R03-80228</t>
  </si>
  <si>
    <t>Cavalier County Senior Meals &amp; Services</t>
  </si>
  <si>
    <t>Langdon</t>
  </si>
  <si>
    <t>8R03-038</t>
  </si>
  <si>
    <t>8R03-80233</t>
  </si>
  <si>
    <t>West River Transit</t>
  </si>
  <si>
    <t>8R03-021</t>
  </si>
  <si>
    <t>8R03-80238</t>
  </si>
  <si>
    <t>Benson County Transportation</t>
  </si>
  <si>
    <t>8R03-036</t>
  </si>
  <si>
    <t>8R03-80249</t>
  </si>
  <si>
    <t>8R03-012</t>
  </si>
  <si>
    <t>8R03-80250</t>
  </si>
  <si>
    <t>Can-Do Transportation</t>
  </si>
  <si>
    <t>8R03-037</t>
  </si>
  <si>
    <t>8R03-80261</t>
  </si>
  <si>
    <t>Southwest Transportation Services</t>
  </si>
  <si>
    <t>Bowman</t>
  </si>
  <si>
    <t>8R03-017</t>
  </si>
  <si>
    <t>8R03-80268</t>
  </si>
  <si>
    <t>Golden Valley/Billings County Council On Aging</t>
  </si>
  <si>
    <t>Beach</t>
  </si>
  <si>
    <t>8R03-002</t>
  </si>
  <si>
    <t>8R03-80270</t>
  </si>
  <si>
    <t>Hazen Busing Project</t>
  </si>
  <si>
    <t>Hazen</t>
  </si>
  <si>
    <t>8R03-035</t>
  </si>
  <si>
    <t>8R03-80290</t>
  </si>
  <si>
    <t>Park River</t>
  </si>
  <si>
    <t>8R03-018</t>
  </si>
  <si>
    <t>8R03-80296</t>
  </si>
  <si>
    <t>Souris Basin Transit</t>
  </si>
  <si>
    <t>Minot</t>
  </si>
  <si>
    <t>8R03-015</t>
  </si>
  <si>
    <t>8R03-80302</t>
  </si>
  <si>
    <t>8R03-010</t>
  </si>
  <si>
    <t>8R03-80303</t>
  </si>
  <si>
    <t>Vermillion</t>
  </si>
  <si>
    <t>8R04-018</t>
  </si>
  <si>
    <t>8R04-80112</t>
  </si>
  <si>
    <t>City of Mitchell - Palace Transit</t>
  </si>
  <si>
    <t>8R04-009</t>
  </si>
  <si>
    <t>8R04-80116</t>
  </si>
  <si>
    <t>City of Aberdeen - Aberdeen Ride Line</t>
  </si>
  <si>
    <t>8R04-001</t>
  </si>
  <si>
    <t>8R04-80126</t>
  </si>
  <si>
    <t>People's Transit</t>
  </si>
  <si>
    <t>Huron</t>
  </si>
  <si>
    <t>8R04-010</t>
  </si>
  <si>
    <t>8R04-80153</t>
  </si>
  <si>
    <t>City of Brandon - Brandon City Transit</t>
  </si>
  <si>
    <t>8R04-005</t>
  </si>
  <si>
    <t>8R04-80154</t>
  </si>
  <si>
    <t>City of Dell Rapids - Dell Rapids Transit</t>
  </si>
  <si>
    <t>8R04-007</t>
  </si>
  <si>
    <t>8R04-80158</t>
  </si>
  <si>
    <t>CCTS d/b/a River Cities Transit</t>
  </si>
  <si>
    <t>Pierre</t>
  </si>
  <si>
    <t>8R04-011</t>
  </si>
  <si>
    <t>8R04-80171</t>
  </si>
  <si>
    <t>Rural Office of Community Services</t>
  </si>
  <si>
    <t>Lake Andes</t>
  </si>
  <si>
    <t>8R04-012</t>
  </si>
  <si>
    <t>8R04-80182</t>
  </si>
  <si>
    <t>Brookings Area Transit Authority</t>
  </si>
  <si>
    <t>Brookings</t>
  </si>
  <si>
    <t>8R04-003</t>
  </si>
  <si>
    <t>8R04-80187</t>
  </si>
  <si>
    <t>East Dakota Transit, Inc.</t>
  </si>
  <si>
    <t>8R04-008</t>
  </si>
  <si>
    <t>8R04-80190</t>
  </si>
  <si>
    <t>Arrow Transit</t>
  </si>
  <si>
    <t>Lemmon</t>
  </si>
  <si>
    <t>8R04-002</t>
  </si>
  <si>
    <t>8R04-80191</t>
  </si>
  <si>
    <t>Groton Community Transit, Inc.</t>
  </si>
  <si>
    <t>Groton</t>
  </si>
  <si>
    <t>8R04-025</t>
  </si>
  <si>
    <t>8R04-80232</t>
  </si>
  <si>
    <t>Watertown Area Transit</t>
  </si>
  <si>
    <t>8R04-019</t>
  </si>
  <si>
    <t>8R04-80244</t>
  </si>
  <si>
    <t>West River Transit Authority, Inc.</t>
  </si>
  <si>
    <t>Spearfish</t>
  </si>
  <si>
    <t>8R04-020</t>
  </si>
  <si>
    <t>8R04-80253</t>
  </si>
  <si>
    <t>Yankton Transit, Inc.</t>
  </si>
  <si>
    <t>Yankton</t>
  </si>
  <si>
    <t>8R04-021</t>
  </si>
  <si>
    <t>8R04-80271</t>
  </si>
  <si>
    <t>Inter-Lakes Community Action</t>
  </si>
  <si>
    <t>8R04-006</t>
  </si>
  <si>
    <t>8R04-80282</t>
  </si>
  <si>
    <t>Spink County Public Transit</t>
  </si>
  <si>
    <t>Redfield</t>
  </si>
  <si>
    <t>8R04-016</t>
  </si>
  <si>
    <t>8R04-80297</t>
  </si>
  <si>
    <t>Community Transit, Inc.</t>
  </si>
  <si>
    <t>Sisseton</t>
  </si>
  <si>
    <t>8R04-004</t>
  </si>
  <si>
    <t>8R04-80300</t>
  </si>
  <si>
    <t>South Big Horn Senior Citizens, Inc.</t>
  </si>
  <si>
    <t>Greybull</t>
  </si>
  <si>
    <t>8R05-035</t>
  </si>
  <si>
    <t>8R05-80120</t>
  </si>
  <si>
    <t>Fremont County Association of Governments</t>
  </si>
  <si>
    <t>Riverton</t>
  </si>
  <si>
    <t>8R05-008</t>
  </si>
  <si>
    <t>8R05-80121</t>
  </si>
  <si>
    <t>University of Wyoming</t>
  </si>
  <si>
    <t>Laramie</t>
  </si>
  <si>
    <t>8R05-006</t>
  </si>
  <si>
    <t>8R05-80140</t>
  </si>
  <si>
    <t>Buffalo Senior Center Inc</t>
  </si>
  <si>
    <t>8R05-023</t>
  </si>
  <si>
    <t>8R05-80151</t>
  </si>
  <si>
    <t>Campbell County Senior Citizens Association Inc</t>
  </si>
  <si>
    <t>Gillette</t>
  </si>
  <si>
    <t>8R05-003</t>
  </si>
  <si>
    <t>8R05-80163</t>
  </si>
  <si>
    <t>Riverton Senior Center</t>
  </si>
  <si>
    <t>8R05-007</t>
  </si>
  <si>
    <t>8R05-80185</t>
  </si>
  <si>
    <t>8R05-010</t>
  </si>
  <si>
    <t>8R05-80188</t>
  </si>
  <si>
    <t>Senior Citizens Council</t>
  </si>
  <si>
    <t>Sheridan</t>
  </si>
  <si>
    <t>8R05-011</t>
  </si>
  <si>
    <t>8R05-80193</t>
  </si>
  <si>
    <t>Converse County Aging Services</t>
  </si>
  <si>
    <t>8R05-024</t>
  </si>
  <si>
    <t>8R05-80216</t>
  </si>
  <si>
    <t>Sweetwater Transit Authority Resources</t>
  </si>
  <si>
    <t>Rock Springs</t>
  </si>
  <si>
    <t>8R05-009</t>
  </si>
  <si>
    <t>8R05-80218</t>
  </si>
  <si>
    <t>Lander Senior Citizens Center, Inc.</t>
  </si>
  <si>
    <t>8R05-040</t>
  </si>
  <si>
    <t>8R05-80223</t>
  </si>
  <si>
    <t>Goshen County Senior Friendship Center</t>
  </si>
  <si>
    <t>8R05-004</t>
  </si>
  <si>
    <t>8R05-80287</t>
  </si>
  <si>
    <t>Weston County Senior Services</t>
  </si>
  <si>
    <t>8R05-027</t>
  </si>
  <si>
    <t>8R05-80288</t>
  </si>
  <si>
    <t>Cedar Area Transportation Service</t>
  </si>
  <si>
    <t xml:space="preserve">Cedar City </t>
  </si>
  <si>
    <t>8R06-004</t>
  </si>
  <si>
    <t>8R06-80248</t>
  </si>
  <si>
    <t>Roosevelt</t>
  </si>
  <si>
    <t>8R06-005</t>
  </si>
  <si>
    <t>8R06-80260</t>
  </si>
  <si>
    <t>Park City Municipal Corporation</t>
  </si>
  <si>
    <t>Park City</t>
  </si>
  <si>
    <t>8R06-001</t>
  </si>
  <si>
    <t>8R06-80284</t>
  </si>
  <si>
    <t>Regional Transportation Commission of Washoe County</t>
  </si>
  <si>
    <t>Reno</t>
  </si>
  <si>
    <t>Honolulu</t>
  </si>
  <si>
    <t>San Francisco Bay Area Rapid Transit District</t>
  </si>
  <si>
    <t>Golden Empire Transit District</t>
  </si>
  <si>
    <t>Bakersfield</t>
  </si>
  <si>
    <t>Navajo Nation</t>
  </si>
  <si>
    <t>Window Rock</t>
  </si>
  <si>
    <t>9T05</t>
  </si>
  <si>
    <t>Santa Cruz Metropolitan Transit District</t>
  </si>
  <si>
    <t>Santa Cruz</t>
  </si>
  <si>
    <t>Modesto</t>
  </si>
  <si>
    <t>Santa Monica</t>
  </si>
  <si>
    <t>San Mateo County Transit District</t>
  </si>
  <si>
    <t>San Carlos</t>
  </si>
  <si>
    <t>Torrance</t>
  </si>
  <si>
    <t>Reno-Sparks Indian Colony</t>
  </si>
  <si>
    <t>9T11</t>
  </si>
  <si>
    <t>San Joaquin Regional Transit District</t>
  </si>
  <si>
    <t>Stockton</t>
  </si>
  <si>
    <t>Santa Clara Valley Transportation Authority</t>
  </si>
  <si>
    <t>San Jose</t>
  </si>
  <si>
    <t>San Francisco</t>
  </si>
  <si>
    <t>Golden Gate Bridge, Highway and Transportation District</t>
  </si>
  <si>
    <t>City of Santa Rosa</t>
  </si>
  <si>
    <t>Santa Rosa</t>
  </si>
  <si>
    <t>Sacramento Regional Transit District</t>
  </si>
  <si>
    <t>Sacramento</t>
  </si>
  <si>
    <t>Santa Barbara Metropolitan Transit District</t>
  </si>
  <si>
    <t>Santa Barbara</t>
  </si>
  <si>
    <t>Long Beach Transit</t>
  </si>
  <si>
    <t>La Mirada</t>
  </si>
  <si>
    <t>San Diego Metropolitan Transit System</t>
  </si>
  <si>
    <t>San Diego</t>
  </si>
  <si>
    <t>Fresno</t>
  </si>
  <si>
    <t>Omnitrans</t>
  </si>
  <si>
    <t>San Bernardino</t>
  </si>
  <si>
    <t>North County Transit District</t>
  </si>
  <si>
    <t>Oceanside</t>
  </si>
  <si>
    <t>Riverside Transit Agency</t>
  </si>
  <si>
    <t>Riverside</t>
  </si>
  <si>
    <t>Phoenix</t>
  </si>
  <si>
    <t xml:space="preserve">Tucson   </t>
  </si>
  <si>
    <t>Glendale</t>
  </si>
  <si>
    <t>Gold Coast Transit</t>
  </si>
  <si>
    <t>Oxnard</t>
  </si>
  <si>
    <t>Orange County Transportation Authority</t>
  </si>
  <si>
    <t>Orange</t>
  </si>
  <si>
    <t>Culver City</t>
  </si>
  <si>
    <t>Montebello</t>
  </si>
  <si>
    <t>Gardena</t>
  </si>
  <si>
    <t>Commerce</t>
  </si>
  <si>
    <t>Regional Transportation Commission of Southern Nevada</t>
  </si>
  <si>
    <t>Simi Valley</t>
  </si>
  <si>
    <t>City of Corona</t>
  </si>
  <si>
    <t>Corona</t>
  </si>
  <si>
    <t>Yuba-Sutter Transit Authority</t>
  </si>
  <si>
    <t>Monterey-Salinas Transit</t>
  </si>
  <si>
    <t>Monterey</t>
  </si>
  <si>
    <t>SunLine Transit Agency</t>
  </si>
  <si>
    <t>Thousand Palms</t>
  </si>
  <si>
    <t>Santa Maria</t>
  </si>
  <si>
    <t>Napa</t>
  </si>
  <si>
    <t>Yolo County Transportation District</t>
  </si>
  <si>
    <t>Woodland</t>
  </si>
  <si>
    <t>Visalia</t>
  </si>
  <si>
    <t>Fairfield</t>
  </si>
  <si>
    <t>Redding Area Bus Authority</t>
  </si>
  <si>
    <t>Redding</t>
  </si>
  <si>
    <t>San Diego Association of Governments</t>
  </si>
  <si>
    <t>Laguna Beach</t>
  </si>
  <si>
    <t>Antelope Valley Transit Authority</t>
  </si>
  <si>
    <t>Scottsdale</t>
  </si>
  <si>
    <t>Regional Public Transportation Authority, dba: Valley Metro</t>
  </si>
  <si>
    <t>Davis</t>
  </si>
  <si>
    <t>Livermore / Amador Valley Transit Authority</t>
  </si>
  <si>
    <t>Livermore</t>
  </si>
  <si>
    <t>West Covina</t>
  </si>
  <si>
    <t>Los Angeles</t>
  </si>
  <si>
    <t>Victor Valley Transit Authority</t>
  </si>
  <si>
    <t>Hesperia</t>
  </si>
  <si>
    <t>Lompoc</t>
  </si>
  <si>
    <t>City of Vacaville</t>
  </si>
  <si>
    <t>Vacaville</t>
  </si>
  <si>
    <t>City of San Luis Obispo</t>
  </si>
  <si>
    <t>San Luis Obispo</t>
  </si>
  <si>
    <t>El Monte</t>
  </si>
  <si>
    <t>Western Contra Costa Transit Authority</t>
  </si>
  <si>
    <t>Pinole</t>
  </si>
  <si>
    <t>Union City</t>
  </si>
  <si>
    <t>The Eastern Contra Costa Transit Authority</t>
  </si>
  <si>
    <t>Antioch</t>
  </si>
  <si>
    <t>Camarillo</t>
  </si>
  <si>
    <t>Ventura</t>
  </si>
  <si>
    <t>Thousand Oaks</t>
  </si>
  <si>
    <t>Roseville</t>
  </si>
  <si>
    <t>Santa Clarita</t>
  </si>
  <si>
    <t>Merced</t>
  </si>
  <si>
    <t>Altamont Corridor Express</t>
  </si>
  <si>
    <t>Oro Valley</t>
  </si>
  <si>
    <t>Atascadero</t>
  </si>
  <si>
    <t>City of Tracy</t>
  </si>
  <si>
    <t>Tracy</t>
  </si>
  <si>
    <t>City of Porterville</t>
  </si>
  <si>
    <t>Porterville</t>
  </si>
  <si>
    <t>City of Madera</t>
  </si>
  <si>
    <t>Madera</t>
  </si>
  <si>
    <t>Kings County Area Public Transit Agency</t>
  </si>
  <si>
    <t>Hanford</t>
  </si>
  <si>
    <t>City of Turlock</t>
  </si>
  <si>
    <t>Turlock</t>
  </si>
  <si>
    <t>City of Elk Grove</t>
  </si>
  <si>
    <t>Elk Grove</t>
  </si>
  <si>
    <t>San Luis Obispo Regional Transit Authority</t>
  </si>
  <si>
    <t>Butte County Association of Governments</t>
  </si>
  <si>
    <t>Chico</t>
  </si>
  <si>
    <t>Valley Metro Rail, Inc.</t>
  </si>
  <si>
    <t>Anaheim Transportation Network</t>
  </si>
  <si>
    <t>Anaheim</t>
  </si>
  <si>
    <t>City of Petaluma</t>
  </si>
  <si>
    <t>Petaluma</t>
  </si>
  <si>
    <t>Redondo Beach</t>
  </si>
  <si>
    <t>Carson Area Metropolitan Planning Organization</t>
  </si>
  <si>
    <t>Carson City</t>
  </si>
  <si>
    <t>Manteca</t>
  </si>
  <si>
    <t>Northern Arizona Intergovernmental Public Transportation Authority</t>
  </si>
  <si>
    <t>Flagstaff</t>
  </si>
  <si>
    <t>City of Folsom</t>
  </si>
  <si>
    <t>Folsom</t>
  </si>
  <si>
    <t>Imperial County Transportation Commission</t>
  </si>
  <si>
    <t>El Centro</t>
  </si>
  <si>
    <t>Tucson</t>
  </si>
  <si>
    <t>El Dorado County Transit Authority</t>
  </si>
  <si>
    <t>Diamond Springs</t>
  </si>
  <si>
    <t>California Vanpool Authority</t>
  </si>
  <si>
    <t>Solano County Transit</t>
  </si>
  <si>
    <t>Vallejo</t>
  </si>
  <si>
    <t>Yuma County Intergovernmental Public Transportation Authority</t>
  </si>
  <si>
    <t>Yuma</t>
  </si>
  <si>
    <t>San Rafael</t>
  </si>
  <si>
    <t>City of Delano</t>
  </si>
  <si>
    <t>Delano</t>
  </si>
  <si>
    <t>Sierra Vista</t>
  </si>
  <si>
    <t>Wailuku</t>
  </si>
  <si>
    <t>Goleta</t>
  </si>
  <si>
    <t>Tulare</t>
  </si>
  <si>
    <t>Susanville Indian Rancheria</t>
  </si>
  <si>
    <t>Susanville</t>
  </si>
  <si>
    <t>9T08</t>
  </si>
  <si>
    <t>Yurok Tribe</t>
  </si>
  <si>
    <t>Klamath</t>
  </si>
  <si>
    <t>9T09</t>
  </si>
  <si>
    <t>San Carlos Apache Tribe</t>
  </si>
  <si>
    <t>Peridot</t>
  </si>
  <si>
    <t>9T07</t>
  </si>
  <si>
    <t>Blue Lake Rancheria</t>
  </si>
  <si>
    <t>Blue Lake</t>
  </si>
  <si>
    <t>9T02</t>
  </si>
  <si>
    <t>Havasupai Tribe</t>
  </si>
  <si>
    <t>Supai</t>
  </si>
  <si>
    <t>9T10</t>
  </si>
  <si>
    <t>Chemehuevi Indian Tribe</t>
  </si>
  <si>
    <t xml:space="preserve">Havasu Lake </t>
  </si>
  <si>
    <t>9T27</t>
  </si>
  <si>
    <t>Fallon</t>
  </si>
  <si>
    <t>Yavapai-Apache Nation</t>
  </si>
  <si>
    <t>Camp Verde</t>
  </si>
  <si>
    <t>9T14</t>
  </si>
  <si>
    <t>Kaibab Band of Paiute Indians</t>
  </si>
  <si>
    <t>Fredonia</t>
  </si>
  <si>
    <t>9T16</t>
  </si>
  <si>
    <t>Morongo Band of Mission Indians</t>
  </si>
  <si>
    <t>Banning</t>
  </si>
  <si>
    <t>9T20</t>
  </si>
  <si>
    <t>North Fork Rancheria of Mono Indians of California</t>
  </si>
  <si>
    <t>North Fork</t>
  </si>
  <si>
    <t>9T21</t>
  </si>
  <si>
    <t>9T23</t>
  </si>
  <si>
    <t>Kykotsmovi</t>
  </si>
  <si>
    <t>9T24</t>
  </si>
  <si>
    <t>Elko Band Council</t>
  </si>
  <si>
    <t>Elko</t>
  </si>
  <si>
    <t>9T29</t>
  </si>
  <si>
    <t>Show Low</t>
  </si>
  <si>
    <t>9R01-003</t>
  </si>
  <si>
    <t>9R01-91001</t>
  </si>
  <si>
    <t>City of Cottonwood</t>
  </si>
  <si>
    <t>Cottonwood</t>
  </si>
  <si>
    <t>9R01-009</t>
  </si>
  <si>
    <t>9R01-91010</t>
  </si>
  <si>
    <t>Helping Hands Agency, Inc.</t>
  </si>
  <si>
    <t>Page</t>
  </si>
  <si>
    <t>9R01-017</t>
  </si>
  <si>
    <t>9R01-91016</t>
  </si>
  <si>
    <t>Bullhead City</t>
  </si>
  <si>
    <t>9R01-011</t>
  </si>
  <si>
    <t>9R01-91037</t>
  </si>
  <si>
    <t>City of Douglas</t>
  </si>
  <si>
    <t>9R01-038</t>
  </si>
  <si>
    <t>9R01-91052</t>
  </si>
  <si>
    <t>9R01-013</t>
  </si>
  <si>
    <t>9R01-91069</t>
  </si>
  <si>
    <t>9R01-007</t>
  </si>
  <si>
    <t>9R01-91075</t>
  </si>
  <si>
    <t>Coolidge</t>
  </si>
  <si>
    <t>9R01-005</t>
  </si>
  <si>
    <t>9R01-91096</t>
  </si>
  <si>
    <t>City of Maricopa</t>
  </si>
  <si>
    <t>Maricopa</t>
  </si>
  <si>
    <t>9R01-021</t>
  </si>
  <si>
    <t>9R01-91106</t>
  </si>
  <si>
    <t>City of Benson</t>
  </si>
  <si>
    <t>9R01-029</t>
  </si>
  <si>
    <t>9R01-91114</t>
  </si>
  <si>
    <t>City of Bisbee</t>
  </si>
  <si>
    <t>Bisbee</t>
  </si>
  <si>
    <t>9R01-001</t>
  </si>
  <si>
    <t>9R01-91121</t>
  </si>
  <si>
    <t>Regional Transportation Authority of Pima County</t>
  </si>
  <si>
    <t>9R01-033</t>
  </si>
  <si>
    <t>9R01-91122</t>
  </si>
  <si>
    <t>Yavapai Regional Transit</t>
  </si>
  <si>
    <t>Chino Valley</t>
  </si>
  <si>
    <t>9R01-99419</t>
  </si>
  <si>
    <t>County of Sacramento Municipal Services Agency Department of Transportation</t>
  </si>
  <si>
    <t>9R02-109</t>
  </si>
  <si>
    <t>9R02-90216</t>
  </si>
  <si>
    <t>Amador Regional Transit System</t>
  </si>
  <si>
    <t>9R02-018</t>
  </si>
  <si>
    <t>9R02-91000</t>
  </si>
  <si>
    <t>City of Corcoran</t>
  </si>
  <si>
    <t>Corcoran</t>
  </si>
  <si>
    <t>9R02-059</t>
  </si>
  <si>
    <t>9R02-91002</t>
  </si>
  <si>
    <t>Madera County</t>
  </si>
  <si>
    <t>9R02-062</t>
  </si>
  <si>
    <t>9R02-91005</t>
  </si>
  <si>
    <t>Ridgecrest</t>
  </si>
  <si>
    <t>9R02-051</t>
  </si>
  <si>
    <t>9R02-91006</t>
  </si>
  <si>
    <t>Fresno County Rural Transit Agency</t>
  </si>
  <si>
    <t>9R02-025</t>
  </si>
  <si>
    <t>9R02-91007</t>
  </si>
  <si>
    <t>Modoc Transportation Agency</t>
  </si>
  <si>
    <t>Alturas</t>
  </si>
  <si>
    <t>9R02-048</t>
  </si>
  <si>
    <t>9R02-91008</t>
  </si>
  <si>
    <t>San Benito County LTA</t>
  </si>
  <si>
    <t>Hollister</t>
  </si>
  <si>
    <t>9R02-013</t>
  </si>
  <si>
    <t>9R02-91009</t>
  </si>
  <si>
    <t>Big Bear Lake</t>
  </si>
  <si>
    <t>9R02-050</t>
  </si>
  <si>
    <t>9R02-91012</t>
  </si>
  <si>
    <t>Rio Vista</t>
  </si>
  <si>
    <t>9R02-032</t>
  </si>
  <si>
    <t>9R02-91014</t>
  </si>
  <si>
    <t>City of Arcata</t>
  </si>
  <si>
    <t>Arcata</t>
  </si>
  <si>
    <t>9R02-108</t>
  </si>
  <si>
    <t>9R02-91018</t>
  </si>
  <si>
    <t>Needles</t>
  </si>
  <si>
    <t>9R02-063</t>
  </si>
  <si>
    <t>9R02-91020</t>
  </si>
  <si>
    <t>City of Arvin</t>
  </si>
  <si>
    <t>Arvin</t>
  </si>
  <si>
    <t>9R02-056</t>
  </si>
  <si>
    <t>9R02-91027</t>
  </si>
  <si>
    <t>City of Solvang</t>
  </si>
  <si>
    <t>Solvang</t>
  </si>
  <si>
    <t>9R02-039</t>
  </si>
  <si>
    <t>9R02-91028</t>
  </si>
  <si>
    <t>City of Auburn</t>
  </si>
  <si>
    <t>9R02-143</t>
  </si>
  <si>
    <t>9R02-91032</t>
  </si>
  <si>
    <t>Trinity County</t>
  </si>
  <si>
    <t>Weaverville</t>
  </si>
  <si>
    <t>9R02-022</t>
  </si>
  <si>
    <t>9R02-91035</t>
  </si>
  <si>
    <t>Humboldt Transit Authority</t>
  </si>
  <si>
    <t>9R02-016</t>
  </si>
  <si>
    <t>9R02-91036</t>
  </si>
  <si>
    <t>Sierra County Transportation Commission</t>
  </si>
  <si>
    <t>Downieville</t>
  </si>
  <si>
    <t>9R02-052</t>
  </si>
  <si>
    <t>9R02-91038</t>
  </si>
  <si>
    <t>CIty of Dinuba</t>
  </si>
  <si>
    <t>Dinuba</t>
  </si>
  <si>
    <t>9R02-060</t>
  </si>
  <si>
    <t>9R02-91040</t>
  </si>
  <si>
    <t>9R02-006</t>
  </si>
  <si>
    <t>9R02-91041</t>
  </si>
  <si>
    <t>City of Guadalupe</t>
  </si>
  <si>
    <t>GUADALUPE</t>
  </si>
  <si>
    <t>9R02-042</t>
  </si>
  <si>
    <t>9R02-91043</t>
  </si>
  <si>
    <t>Yreka</t>
  </si>
  <si>
    <t>9R02-017</t>
  </si>
  <si>
    <t>9R02-91048</t>
  </si>
  <si>
    <t>Lake Transit Authority</t>
  </si>
  <si>
    <t>9R02-001</t>
  </si>
  <si>
    <t>9R02-91053</t>
  </si>
  <si>
    <t>Tulare County Area Transit</t>
  </si>
  <si>
    <t>9R02-008</t>
  </si>
  <si>
    <t>9R02-91055</t>
  </si>
  <si>
    <t>Tuolumne County Transit</t>
  </si>
  <si>
    <t>Sonora</t>
  </si>
  <si>
    <t>9R02-035</t>
  </si>
  <si>
    <t>9R02-91057</t>
  </si>
  <si>
    <t>City of Ojai</t>
  </si>
  <si>
    <t>Ojai</t>
  </si>
  <si>
    <t>9R02-004</t>
  </si>
  <si>
    <t>9R02-91058</t>
  </si>
  <si>
    <t>Kern Regional Transit</t>
  </si>
  <si>
    <t>9R02-037</t>
  </si>
  <si>
    <t>9R02-91059</t>
  </si>
  <si>
    <t>Eastern Sierra Transit Authority</t>
  </si>
  <si>
    <t>Bishop</t>
  </si>
  <si>
    <t>9R02-098</t>
  </si>
  <si>
    <t>9R02-91062</t>
  </si>
  <si>
    <t>San Andreas</t>
  </si>
  <si>
    <t>9R02-007</t>
  </si>
  <si>
    <t>9R02-91063</t>
  </si>
  <si>
    <t>City of Taft</t>
  </si>
  <si>
    <t>Taft</t>
  </si>
  <si>
    <t>9R02-010</t>
  </si>
  <si>
    <t>9R02-91066</t>
  </si>
  <si>
    <t>City of Chowchilla</t>
  </si>
  <si>
    <t>Chowchilla</t>
  </si>
  <si>
    <t>9R02-058</t>
  </si>
  <si>
    <t>9R02-91071</t>
  </si>
  <si>
    <t>City of Tehachapi</t>
  </si>
  <si>
    <t>Tehachapi</t>
  </si>
  <si>
    <t>9R02-014</t>
  </si>
  <si>
    <t>9R02-91074</t>
  </si>
  <si>
    <t>City of Escalon</t>
  </si>
  <si>
    <t>Escalon</t>
  </si>
  <si>
    <t>9R02-061</t>
  </si>
  <si>
    <t>9R02-91078</t>
  </si>
  <si>
    <t>City of Woodlake</t>
  </si>
  <si>
    <t>Woodlake</t>
  </si>
  <si>
    <t>9R02-033</t>
  </si>
  <si>
    <t>9R02-91079</t>
  </si>
  <si>
    <t>Mariposa County Transit</t>
  </si>
  <si>
    <t>Mariposa</t>
  </si>
  <si>
    <t>9R02-094</t>
  </si>
  <si>
    <t>9R02-91082</t>
  </si>
  <si>
    <t>Glenn Transit Service</t>
  </si>
  <si>
    <t>Willows</t>
  </si>
  <si>
    <t>9R02-009</t>
  </si>
  <si>
    <t>9R02-91088</t>
  </si>
  <si>
    <t>Tehama County</t>
  </si>
  <si>
    <t>Gerber</t>
  </si>
  <si>
    <t>9R02-027</t>
  </si>
  <si>
    <t>9R02-91089</t>
  </si>
  <si>
    <t>Morongo Basin Transit Authority</t>
  </si>
  <si>
    <t>Joshua Tree</t>
  </si>
  <si>
    <t>9R02-049</t>
  </si>
  <si>
    <t>9R02-91090</t>
  </si>
  <si>
    <t>Tahoe Transportation District</t>
  </si>
  <si>
    <t>Zephyr Cove</t>
  </si>
  <si>
    <t>9R02-137</t>
  </si>
  <si>
    <t>Nevada County Transit Services</t>
  </si>
  <si>
    <t>Nevada City</t>
  </si>
  <si>
    <t>9R02-012</t>
  </si>
  <si>
    <t>9R02-91095</t>
  </si>
  <si>
    <t>Redwood Coast Transit Authority</t>
  </si>
  <si>
    <t>9R02-002</t>
  </si>
  <si>
    <t>9R02-91097</t>
  </si>
  <si>
    <t>Town of Truckee</t>
  </si>
  <si>
    <t>Truckee</t>
  </si>
  <si>
    <t>9R02-054</t>
  </si>
  <si>
    <t>9R02-91101</t>
  </si>
  <si>
    <t>Colusa County Transit Agency</t>
  </si>
  <si>
    <t>Colusa</t>
  </si>
  <si>
    <t>9R02-034</t>
  </si>
  <si>
    <t>9R02-91112</t>
  </si>
  <si>
    <t>Alpine County Local Transportation Commission</t>
  </si>
  <si>
    <t>Markleeville</t>
  </si>
  <si>
    <t>9R02-055</t>
  </si>
  <si>
    <t>9R02-91116</t>
  </si>
  <si>
    <t>Plumas County Transportation Commission</t>
  </si>
  <si>
    <t>9R02-005</t>
  </si>
  <si>
    <t>9R02-91119</t>
  </si>
  <si>
    <t>City of Shafter</t>
  </si>
  <si>
    <t>Shafter</t>
  </si>
  <si>
    <t>9R02-029</t>
  </si>
  <si>
    <t>9R02-91120</t>
  </si>
  <si>
    <t>Wasco, City of</t>
  </si>
  <si>
    <t>Wasco</t>
  </si>
  <si>
    <t>9R02-028</t>
  </si>
  <si>
    <t>9R02-99426</t>
  </si>
  <si>
    <t>County of Kaua'i - Transportation Agency</t>
  </si>
  <si>
    <t>Lihue</t>
  </si>
  <si>
    <t>9R03-004</t>
  </si>
  <si>
    <t>9R03-90237</t>
  </si>
  <si>
    <t>County of Hawaii Mass Transit Agency</t>
  </si>
  <si>
    <t>Hilo</t>
  </si>
  <si>
    <t>9R03-002</t>
  </si>
  <si>
    <t>9R03-91080</t>
  </si>
  <si>
    <t>Lincoln County Transportation</t>
  </si>
  <si>
    <t>9R04-005</t>
  </si>
  <si>
    <t>9R04-91022</t>
  </si>
  <si>
    <t>Winnemucca</t>
  </si>
  <si>
    <t>9R04-017</t>
  </si>
  <si>
    <t>9R04-91023</t>
  </si>
  <si>
    <t>Nye County Senior Nutrition</t>
  </si>
  <si>
    <t>9R04-010</t>
  </si>
  <si>
    <t>9R04-91029</t>
  </si>
  <si>
    <t>Elko County</t>
  </si>
  <si>
    <t>9R04-032</t>
  </si>
  <si>
    <t>9R04-91061</t>
  </si>
  <si>
    <t>9R04-006</t>
  </si>
  <si>
    <t>9R04-91064</t>
  </si>
  <si>
    <t>SNTC-Laughlin</t>
  </si>
  <si>
    <t>Laughlin</t>
  </si>
  <si>
    <t>9R04-036</t>
  </si>
  <si>
    <t>9R04-91072</t>
  </si>
  <si>
    <t>White Pine - Ely Bus</t>
  </si>
  <si>
    <t>Ely</t>
  </si>
  <si>
    <t>9R04-033</t>
  </si>
  <si>
    <t>9R04-91099</t>
  </si>
  <si>
    <t>9R04-035</t>
  </si>
  <si>
    <t>9R04-91100</t>
  </si>
  <si>
    <t>9R04-002</t>
  </si>
  <si>
    <t>9R04-91103</t>
  </si>
  <si>
    <t>SNTC-Mesquite</t>
  </si>
  <si>
    <t>9R04-037</t>
  </si>
  <si>
    <t>9R04-91107</t>
  </si>
  <si>
    <t>Lyon County Human Services</t>
  </si>
  <si>
    <t>9R04-012</t>
  </si>
  <si>
    <t>9R04-91113</t>
  </si>
  <si>
    <t>Hagatna</t>
  </si>
  <si>
    <t>GU</t>
  </si>
  <si>
    <t>9R05-001</t>
  </si>
  <si>
    <t>9R05-90999</t>
  </si>
  <si>
    <t>MP</t>
  </si>
  <si>
    <t>Recovery Ratio</t>
  </si>
  <si>
    <t>The average fare collected per passenger.</t>
  </si>
  <si>
    <t>The proportion of operating expenses that are paid for by fare revenues.</t>
  </si>
  <si>
    <t>The average number of passengers to board a vehicle/passenger car in one hour of service.</t>
  </si>
  <si>
    <t>The average cost to operate one vehicle/passenger car for one hour of passenger service.</t>
  </si>
  <si>
    <t>The average cost to transport one passenger one mile.</t>
  </si>
  <si>
    <t>The average cost to transport one passenger from the beginning of her trip to the end.</t>
  </si>
  <si>
    <t>The number of passengers who boarded public transportation vehicles. Passengers are counted each time they board a vehicle no matter how many vehicles they use to travel from their origin to their destination.</t>
  </si>
  <si>
    <t>The sum of the distances ridden by all passengers during the entire Fiscal Year.</t>
  </si>
  <si>
    <t>The miles that vehicles (or passenger cars, for rail service) travel while in revenue service. Vehicle revenue miles exclude deadhead, operator training, maintenance testing, and school bus and charter services.</t>
  </si>
  <si>
    <t>enter bins here</t>
  </si>
  <si>
    <t>Include questionable data</t>
  </si>
  <si>
    <t>Exclude questionable data</t>
  </si>
  <si>
    <t>Fare Revenues per Unlinked Passenger Trip Questionable</t>
  </si>
  <si>
    <t>Fare Revenues per Total Operating Expense (Recovery Ratio) Questionable</t>
  </si>
  <si>
    <t>Cost per Hour Questionable</t>
  </si>
  <si>
    <t>Passengers per Hour Questionable</t>
  </si>
  <si>
    <t>Cost per Passenger Questionable</t>
  </si>
  <si>
    <t>Cost per Passenger Mile Questionable</t>
  </si>
  <si>
    <t>Fare Revenues Earned Questionable</t>
  </si>
  <si>
    <t>Total Operating Expenses Questionable</t>
  </si>
  <si>
    <t>Unlinked Passenger Trips Questionable</t>
  </si>
  <si>
    <t>Vehicle Revenue Hours Questionable</t>
  </si>
  <si>
    <t>Passenger Miles Questionable</t>
  </si>
  <si>
    <t>Vehicle Revenue Miles Questionable</t>
  </si>
  <si>
    <t>Any data questionable?</t>
  </si>
  <si>
    <t>Data from all reporting agencies</t>
  </si>
  <si>
    <t>Data from Full Reporting agencies only</t>
  </si>
  <si>
    <t>By Mode/Type of Service</t>
  </si>
  <si>
    <t>Type</t>
  </si>
  <si>
    <t>Description</t>
  </si>
  <si>
    <t>By Agency Size (Vehicles)</t>
  </si>
  <si>
    <t>By State</t>
  </si>
  <si>
    <t>Abbreviation</t>
  </si>
  <si>
    <t>Alaska</t>
  </si>
  <si>
    <t>Alabama</t>
  </si>
  <si>
    <t>Arkansas</t>
  </si>
  <si>
    <t>AS</t>
  </si>
  <si>
    <t>American Samoa</t>
  </si>
  <si>
    <t>Arizona</t>
  </si>
  <si>
    <t>California</t>
  </si>
  <si>
    <t>Colorado</t>
  </si>
  <si>
    <t>Connecticut</t>
  </si>
  <si>
    <t>District of Columbia</t>
  </si>
  <si>
    <t>Florida</t>
  </si>
  <si>
    <t>Georgia</t>
  </si>
  <si>
    <t>Guam</t>
  </si>
  <si>
    <t>Hawaii</t>
  </si>
  <si>
    <t>Iowa</t>
  </si>
  <si>
    <t>Idaho</t>
  </si>
  <si>
    <t>Illinois</t>
  </si>
  <si>
    <t>Kansas</t>
  </si>
  <si>
    <t>Kentucky</t>
  </si>
  <si>
    <t>Lousiana</t>
  </si>
  <si>
    <t>Massachusetts</t>
  </si>
  <si>
    <t>Maryland</t>
  </si>
  <si>
    <t>Maine</t>
  </si>
  <si>
    <t>Michigan</t>
  </si>
  <si>
    <t>Minnesota</t>
  </si>
  <si>
    <t>Missouri</t>
  </si>
  <si>
    <t>Northern Marianas</t>
  </si>
  <si>
    <t>Mississippi</t>
  </si>
  <si>
    <t>Montana</t>
  </si>
  <si>
    <t>North Carolina</t>
  </si>
  <si>
    <t>North Dakota</t>
  </si>
  <si>
    <t>Nebraska</t>
  </si>
  <si>
    <t>New Hampshire</t>
  </si>
  <si>
    <t>New Jersey</t>
  </si>
  <si>
    <t>New Mexico</t>
  </si>
  <si>
    <t>Ohio</t>
  </si>
  <si>
    <t>Oklahoma</t>
  </si>
  <si>
    <t>Oregon</t>
  </si>
  <si>
    <t>Pennsylvania</t>
  </si>
  <si>
    <t>Puerto Rico</t>
  </si>
  <si>
    <t>Rhode Island</t>
  </si>
  <si>
    <t>South Carolina</t>
  </si>
  <si>
    <t>South Dakota</t>
  </si>
  <si>
    <t>Tennessee</t>
  </si>
  <si>
    <t>Texas</t>
  </si>
  <si>
    <t>Utah</t>
  </si>
  <si>
    <t>Virgin Islands</t>
  </si>
  <si>
    <t>Vermont</t>
  </si>
  <si>
    <t>Wisconsin</t>
  </si>
  <si>
    <t>West Virginia</t>
  </si>
  <si>
    <t>Wyoming</t>
  </si>
  <si>
    <t>By Urbanized Area Size</t>
  </si>
  <si>
    <t>Hide questionable data tags</t>
  </si>
  <si>
    <t>Show questionable data tags</t>
  </si>
  <si>
    <t>Primary UZA
 Population</t>
  </si>
  <si>
    <t>Cost per
 Hour</t>
  </si>
  <si>
    <t>Aerial Tramway - Directly Operated</t>
  </si>
  <si>
    <t>Advance Transit, Inc. NH</t>
  </si>
  <si>
    <t>Wilder</t>
  </si>
  <si>
    <t>1R04-001</t>
  </si>
  <si>
    <t>1R04-10137</t>
  </si>
  <si>
    <t>1R06-10137</t>
  </si>
  <si>
    <t>Catskill</t>
  </si>
  <si>
    <t>2R02-029</t>
  </si>
  <si>
    <t>2R02-20931</t>
  </si>
  <si>
    <t>County of Niagara</t>
  </si>
  <si>
    <t>Lockport</t>
  </si>
  <si>
    <t>2R02-031</t>
  </si>
  <si>
    <t>2R02-20957</t>
  </si>
  <si>
    <t>Iberville Sheriff's Office</t>
  </si>
  <si>
    <t>Plaquemine</t>
  </si>
  <si>
    <t>6R02-66267</t>
  </si>
  <si>
    <t>Madison Voluntary Council on Aging</t>
  </si>
  <si>
    <t>Tallulah</t>
  </si>
  <si>
    <t>6R02-66268</t>
  </si>
  <si>
    <t>East Central Iowa Council of Governments</t>
  </si>
  <si>
    <t>7R01-010</t>
  </si>
  <si>
    <t>7R01-70138</t>
  </si>
  <si>
    <t>Column1</t>
  </si>
  <si>
    <t>Column2</t>
  </si>
  <si>
    <t>To bring up the accessible control panel, press ctrl + a. Some screen reading functionality will not work while the sheet is protected. To unprotect the sheet press alt h o p and enter the password ntd.</t>
  </si>
  <si>
    <t>A transit mode comprised of passenger vans or small buses operating with fixed routes but no fixed schedules in Puerto Rico. Publicos (PB) are a privately owned and operated public transit service which is market oriented and unsubsidized, but regulated through a public service commission, state or local government. Publicos (PB) are operated under franchise agreements, fares are regulated by route and there are special insurance requirements. Vehicle capacity varies from 8 to 24, and the vehicles may be owned or leased by the operator.</t>
  </si>
  <si>
    <t>Snoqualmie Indian Tribe</t>
  </si>
  <si>
    <t>Snoqualmie</t>
  </si>
  <si>
    <t>0T15</t>
  </si>
  <si>
    <t>City of Driggs</t>
  </si>
  <si>
    <t>Driggs</t>
  </si>
  <si>
    <t>0R01-00402</t>
  </si>
  <si>
    <t>Lemhi Ride</t>
  </si>
  <si>
    <t>0R01-00403</t>
  </si>
  <si>
    <t>Shoshone County</t>
  </si>
  <si>
    <t>0R01-00404</t>
  </si>
  <si>
    <t>0R01-80188</t>
  </si>
  <si>
    <t>Okanogan Transit</t>
  </si>
  <si>
    <t>0R03-00405</t>
  </si>
  <si>
    <t>Smith6 LLC (Provide-A-Ride)</t>
  </si>
  <si>
    <t>0R03-00406</t>
  </si>
  <si>
    <t>Town of Bedford</t>
  </si>
  <si>
    <t>Bedford</t>
  </si>
  <si>
    <t>City of Beverly</t>
  </si>
  <si>
    <t>Beverly</t>
  </si>
  <si>
    <t>City of Burlington</t>
  </si>
  <si>
    <t>Town of Lexington</t>
  </si>
  <si>
    <t>Mission Hill Link, Inc.</t>
  </si>
  <si>
    <t>Woods Hole, Martha's Vineyard and Nantucket Steamship Authority</t>
  </si>
  <si>
    <t>Woods Hole</t>
  </si>
  <si>
    <t>The Mashpee Wampanoag Tribe</t>
  </si>
  <si>
    <t>Mashpee</t>
  </si>
  <si>
    <t>Mashantucket Pequot Tribal Nation</t>
  </si>
  <si>
    <t>Mashantucket</t>
  </si>
  <si>
    <t>1T03</t>
  </si>
  <si>
    <t>Aroostook Regional Transportation Systems, Inc.</t>
  </si>
  <si>
    <t>City of Bath</t>
  </si>
  <si>
    <t>Kennebec Valley Community Action Program</t>
  </si>
  <si>
    <t>Isle au Haut Boat Services</t>
  </si>
  <si>
    <t>Waldo Community Action Partners</t>
  </si>
  <si>
    <t>Somerville</t>
  </si>
  <si>
    <t>Orange County</t>
  </si>
  <si>
    <t>A&amp;C Bus Corporation &amp; Montgomery &amp; Westside Owners Association</t>
  </si>
  <si>
    <t>Broadway Bus Corporation</t>
  </si>
  <si>
    <t>Bayonne</t>
  </si>
  <si>
    <t>Saddle River Trail, Inc.</t>
  </si>
  <si>
    <t>Wallington</t>
  </si>
  <si>
    <t>New York City Economic Development Corporation</t>
  </si>
  <si>
    <t>Chenango County</t>
  </si>
  <si>
    <t>Clinton County</t>
  </si>
  <si>
    <t>Oswego County</t>
  </si>
  <si>
    <t>Oswego</t>
  </si>
  <si>
    <t>Schuyler County</t>
  </si>
  <si>
    <t>Allegany County</t>
  </si>
  <si>
    <t>Belmont</t>
  </si>
  <si>
    <t>Montgomery County</t>
  </si>
  <si>
    <t>Fonda</t>
  </si>
  <si>
    <t>Cortland County</t>
  </si>
  <si>
    <t>Chautauqua County</t>
  </si>
  <si>
    <t>Oneida County</t>
  </si>
  <si>
    <t>Utica</t>
  </si>
  <si>
    <t>St Lawrence County</t>
  </si>
  <si>
    <t>DDOT - Progressive Transportation Services Administration</t>
  </si>
  <si>
    <t>Suffolk</t>
  </si>
  <si>
    <t>New River Transit Authority</t>
  </si>
  <si>
    <t>Beckley</t>
  </si>
  <si>
    <t>City of Radford</t>
  </si>
  <si>
    <t>Radford</t>
  </si>
  <si>
    <t>Airport Corridor Transportation Association</t>
  </si>
  <si>
    <t>St. Clair</t>
  </si>
  <si>
    <t>City of Danville Mass Transit System</t>
  </si>
  <si>
    <t>3R06-30069</t>
  </si>
  <si>
    <t>City of Coconut Creek</t>
  </si>
  <si>
    <t>Coconut Creek</t>
  </si>
  <si>
    <t>Deerfield Beach</t>
  </si>
  <si>
    <t>City of Lighthouse Point</t>
  </si>
  <si>
    <t>Lighthouse Point</t>
  </si>
  <si>
    <t>Miramar</t>
  </si>
  <si>
    <t>Spartanburg Regional Health Services, Inc.</t>
  </si>
  <si>
    <t>City of Tamarac</t>
  </si>
  <si>
    <t>Taramac</t>
  </si>
  <si>
    <t>Tri-County Community Council, Inc</t>
  </si>
  <si>
    <t>4R02-018</t>
  </si>
  <si>
    <t>4R02-41186</t>
  </si>
  <si>
    <t>DeSoto County Board of County Commissioners</t>
  </si>
  <si>
    <t>4R02-039</t>
  </si>
  <si>
    <t>4R02-41194</t>
  </si>
  <si>
    <t>Central Florida Regional Planning Council</t>
  </si>
  <si>
    <t>4R02-44938</t>
  </si>
  <si>
    <t>Waycross</t>
  </si>
  <si>
    <t>Fort Valley</t>
  </si>
  <si>
    <t>Cordele</t>
  </si>
  <si>
    <t>Hawkinsville</t>
  </si>
  <si>
    <t>Quitman</t>
  </si>
  <si>
    <t>Ellijay</t>
  </si>
  <si>
    <t>Blue Ridge</t>
  </si>
  <si>
    <t xml:space="preserve">Hiawassee					</t>
  </si>
  <si>
    <t>Ashburn</t>
  </si>
  <si>
    <t>McRae</t>
  </si>
  <si>
    <t>Blackshear</t>
  </si>
  <si>
    <t>Evans</t>
  </si>
  <si>
    <t>Ft Gaines</t>
  </si>
  <si>
    <t>Calhoun</t>
  </si>
  <si>
    <t>University of Minnesota Transit</t>
  </si>
  <si>
    <t>City of Plymouth</t>
  </si>
  <si>
    <t>City of Maple Grove</t>
  </si>
  <si>
    <t>Maple Grove</t>
  </si>
  <si>
    <t>SouthWest Transit</t>
  </si>
  <si>
    <t>Eden Prairie</t>
  </si>
  <si>
    <t>Minnesota Valley Transit Authority</t>
  </si>
  <si>
    <t>Lac Courte Oreilles Band of Ojibwe</t>
  </si>
  <si>
    <t>5T02</t>
  </si>
  <si>
    <t>Marshall County</t>
  </si>
  <si>
    <t>Lacon</t>
  </si>
  <si>
    <t>5R01-55313</t>
  </si>
  <si>
    <t>Kosciusko Area Bus Service</t>
  </si>
  <si>
    <t>Monroe County Rural Transit</t>
  </si>
  <si>
    <t>Southern Indiana Transit System</t>
  </si>
  <si>
    <t>New Castle Community Transit System</t>
  </si>
  <si>
    <t>Huntington County Council on Aging</t>
  </si>
  <si>
    <t>VanGo</t>
  </si>
  <si>
    <t>Noble Co. Council on Aging</t>
  </si>
  <si>
    <t>Wabash County Transit</t>
  </si>
  <si>
    <t>White County Public Transit</t>
  </si>
  <si>
    <t>Y Miami Go</t>
  </si>
  <si>
    <t>Central Community Transit</t>
  </si>
  <si>
    <t>Wilmar</t>
  </si>
  <si>
    <t>5R04-55314</t>
  </si>
  <si>
    <t>Transportation Resources For Independent People of Sandusky (TRIPS)</t>
  </si>
  <si>
    <t>City of Conroe</t>
  </si>
  <si>
    <t>Conroe</t>
  </si>
  <si>
    <t>The Woodlands Township</t>
  </si>
  <si>
    <t>The Woodlands</t>
  </si>
  <si>
    <t>St. Helena Council on Aging</t>
  </si>
  <si>
    <t>6R02-66273</t>
  </si>
  <si>
    <t>City of Portales</t>
  </si>
  <si>
    <t>MAGB Transportation, Inc.</t>
  </si>
  <si>
    <t>6R04-66274</t>
  </si>
  <si>
    <t>McLennan County</t>
  </si>
  <si>
    <t>6R05-66276</t>
  </si>
  <si>
    <t>Calhoun County Senior Citizens</t>
  </si>
  <si>
    <t>Port Lavaca</t>
  </si>
  <si>
    <t>6R05-66277</t>
  </si>
  <si>
    <t>Friends of Elder Citizens-Jackson and Matagorda</t>
  </si>
  <si>
    <t>Palacios</t>
  </si>
  <si>
    <t>6R05-66278</t>
  </si>
  <si>
    <t>Gonzalez County Senior Citizens Association</t>
  </si>
  <si>
    <t>Gonzales</t>
  </si>
  <si>
    <t>6R05-66279</t>
  </si>
  <si>
    <t>Lavaca County</t>
  </si>
  <si>
    <t>Hallettsville</t>
  </si>
  <si>
    <t>6R05-66280</t>
  </si>
  <si>
    <t>Goliad County</t>
  </si>
  <si>
    <t>6R05-66281</t>
  </si>
  <si>
    <t>Niobrara</t>
  </si>
  <si>
    <t>Garden County</t>
  </si>
  <si>
    <t>7R04-77078</t>
  </si>
  <si>
    <t>Shoshone and Arapaho Tribes DOT</t>
  </si>
  <si>
    <t>Fort Washakie</t>
  </si>
  <si>
    <t>8T15</t>
  </si>
  <si>
    <t>Summit County</t>
  </si>
  <si>
    <t>City of Dillon</t>
  </si>
  <si>
    <t>DIllon</t>
  </si>
  <si>
    <t>8R02-88216</t>
  </si>
  <si>
    <t>8R02-88217</t>
  </si>
  <si>
    <t>Powell County Public Transportation</t>
  </si>
  <si>
    <t>8R02-88218</t>
  </si>
  <si>
    <t>8R04-88220</t>
  </si>
  <si>
    <t>Eppson Center for Seniors</t>
  </si>
  <si>
    <t>8R05-005</t>
  </si>
  <si>
    <t>8R05-80252</t>
  </si>
  <si>
    <t>Cody Council on Aging, Inc.</t>
  </si>
  <si>
    <t>Cody</t>
  </si>
  <si>
    <t>8R05-054</t>
  </si>
  <si>
    <t>8R05-80264</t>
  </si>
  <si>
    <t>Star Valley Senior Citizens, Inc</t>
  </si>
  <si>
    <t>Afton</t>
  </si>
  <si>
    <t>8R05-029</t>
  </si>
  <si>
    <t>8R05-80294</t>
  </si>
  <si>
    <t>Powell Senior Citizens Ago-Go, Inc.</t>
  </si>
  <si>
    <t>Powell</t>
  </si>
  <si>
    <t>8R05-88219</t>
  </si>
  <si>
    <t>Alameda-Contra Costa Transit District</t>
  </si>
  <si>
    <t>Napa Valley Transportation Authority</t>
  </si>
  <si>
    <t>Pyramid Lake Paiute Tribe</t>
  </si>
  <si>
    <t>Nixon</t>
  </si>
  <si>
    <t>9T31</t>
  </si>
  <si>
    <t>Peach Springs</t>
  </si>
  <si>
    <t>TR16</t>
  </si>
  <si>
    <t>Mendocino Transit Authority</t>
  </si>
  <si>
    <t>9R02-047</t>
  </si>
  <si>
    <t>9R02-91047</t>
  </si>
  <si>
    <t>9R02-068</t>
  </si>
  <si>
    <t>9R02-91093</t>
  </si>
  <si>
    <t>Lassen Transit Service Agency</t>
  </si>
  <si>
    <t>9R02-021</t>
  </si>
  <si>
    <t>9R02-91098</t>
  </si>
  <si>
    <t>City of McFarland</t>
  </si>
  <si>
    <t>McFarland</t>
  </si>
  <si>
    <t>9R02-024</t>
  </si>
  <si>
    <t>9R02-91110</t>
  </si>
  <si>
    <t>Esmeralda County</t>
  </si>
  <si>
    <t>Goldfield</t>
  </si>
  <si>
    <t>9R04-99429</t>
  </si>
  <si>
    <t>Pahrump Senior Center, Inc.</t>
  </si>
  <si>
    <t>Pahrump</t>
  </si>
  <si>
    <t>9R04-99430</t>
  </si>
  <si>
    <t>Port of Administration Authority</t>
  </si>
  <si>
    <t>Pago Pago</t>
  </si>
  <si>
    <t>9R06-001</t>
  </si>
  <si>
    <t>9R06-91004</t>
  </si>
  <si>
    <t>Baker</t>
  </si>
  <si>
    <t>Deer Lodge</t>
  </si>
  <si>
    <t>Legacy NTD ID</t>
  </si>
  <si>
    <t>NTD ID</t>
  </si>
  <si>
    <t>Lyndonville</t>
  </si>
  <si>
    <t>Vermont Association for the Blind and Visually Impaired</t>
  </si>
  <si>
    <t>La Verne</t>
  </si>
  <si>
    <t>Via Mobility Services</t>
  </si>
  <si>
    <t>3R03-018</t>
  </si>
  <si>
    <t>Pomona Valley Transportation Authority</t>
  </si>
  <si>
    <t>City of Glendale</t>
  </si>
  <si>
    <t>City of Winter Park</t>
  </si>
  <si>
    <t>Winter Park</t>
  </si>
  <si>
    <t>8R01-88225</t>
  </si>
  <si>
    <t>Pima Association of Governments</t>
  </si>
  <si>
    <t>City of Pasadena</t>
  </si>
  <si>
    <t>Pasadena</t>
  </si>
  <si>
    <t>Palos Verdes Peninsula Transit Authority</t>
  </si>
  <si>
    <t>Palos Verdes Peninsula</t>
  </si>
  <si>
    <t>Shelby County Government</t>
  </si>
  <si>
    <t>Sussex County Transit</t>
  </si>
  <si>
    <t>Monmouth County Division of Transportation</t>
  </si>
  <si>
    <t>Otsego County</t>
  </si>
  <si>
    <t>2R02-20998</t>
  </si>
  <si>
    <t>Salem County</t>
  </si>
  <si>
    <t>City of Avalon</t>
  </si>
  <si>
    <t>Avalon</t>
  </si>
  <si>
    <t>City of Alhambra</t>
  </si>
  <si>
    <t>Alhambra</t>
  </si>
  <si>
    <t>Texoma Area Paratransit System, Inc</t>
  </si>
  <si>
    <t>Sherman</t>
  </si>
  <si>
    <t>City of Inglewood</t>
  </si>
  <si>
    <t>Inglewood</t>
  </si>
  <si>
    <t>City of Downey</t>
  </si>
  <si>
    <t>Downey</t>
  </si>
  <si>
    <t>Boone County Commissioners</t>
  </si>
  <si>
    <t>City of Cerritos</t>
  </si>
  <si>
    <t>Cerritos</t>
  </si>
  <si>
    <t>City of Carson</t>
  </si>
  <si>
    <t>Carson</t>
  </si>
  <si>
    <t>4R07-40235</t>
  </si>
  <si>
    <t>City of South Gate</t>
  </si>
  <si>
    <t>South Gate</t>
  </si>
  <si>
    <t>Lower Chattahoochee Regional Transit Authority</t>
  </si>
  <si>
    <t>Salamanca</t>
  </si>
  <si>
    <t>City of Burbank</t>
  </si>
  <si>
    <t>Burbank</t>
  </si>
  <si>
    <t>City of Glendora</t>
  </si>
  <si>
    <t>Glendora</t>
  </si>
  <si>
    <t>Coos County Area Transit</t>
  </si>
  <si>
    <t>Los Angeles County Department of Public Works - East L.A.</t>
  </si>
  <si>
    <t>City of Calabasas</t>
  </si>
  <si>
    <t>Calabasas</t>
  </si>
  <si>
    <t>Yosemite Area Regional Transportation System</t>
  </si>
  <si>
    <t>9R02-019</t>
  </si>
  <si>
    <t>9R02-91070</t>
  </si>
  <si>
    <t>Malheur Council on Aging and Community Services</t>
  </si>
  <si>
    <t>Ontario</t>
  </si>
  <si>
    <t>City of Whittier</t>
  </si>
  <si>
    <t>Whittier</t>
  </si>
  <si>
    <t>Jersey County</t>
  </si>
  <si>
    <t>Jerseyville</t>
  </si>
  <si>
    <t>5R01-55316</t>
  </si>
  <si>
    <t>City of Margate</t>
  </si>
  <si>
    <t>Margate</t>
  </si>
  <si>
    <t>Rehabilitation Enterprises of North Eastern Wyoming (RENEW)</t>
  </si>
  <si>
    <t>8R05-045</t>
  </si>
  <si>
    <t>8R05-80293</t>
  </si>
  <si>
    <t>Marshall County Commissioners</t>
  </si>
  <si>
    <t>Western Carolina Community Action</t>
  </si>
  <si>
    <t>4R06-105</t>
  </si>
  <si>
    <t>4R06-40984</t>
  </si>
  <si>
    <t>Center for Pan Asian Community Services, Inc.</t>
  </si>
  <si>
    <t>Chamblee</t>
  </si>
  <si>
    <t>City of Malibu</t>
  </si>
  <si>
    <t>Malibu</t>
  </si>
  <si>
    <t>City of Bell</t>
  </si>
  <si>
    <t>Bell</t>
  </si>
  <si>
    <t>City of West Hollywood</t>
  </si>
  <si>
    <t>West Hollywood</t>
  </si>
  <si>
    <t>City of Monterey Park</t>
  </si>
  <si>
    <t>Monterey Park</t>
  </si>
  <si>
    <t>Faribault-Martin Counties Joint Powers</t>
  </si>
  <si>
    <t>5R04-55320</t>
  </si>
  <si>
    <t>Los Angeles County Department of Public Works - Whittier</t>
  </si>
  <si>
    <t>5R06-55319</t>
  </si>
  <si>
    <t>City of Monrovia</t>
  </si>
  <si>
    <t>Monrovia</t>
  </si>
  <si>
    <t>Steuben County Commissioners</t>
  </si>
  <si>
    <t>Baldwin Park</t>
  </si>
  <si>
    <t>City of West Covina</t>
  </si>
  <si>
    <t>Sangamon County</t>
  </si>
  <si>
    <t>5R01-55307</t>
  </si>
  <si>
    <t>Compton</t>
  </si>
  <si>
    <t>City of Pembroke Pines</t>
  </si>
  <si>
    <t>Pembrokes Pines</t>
  </si>
  <si>
    <t>Lower Savannah COG</t>
  </si>
  <si>
    <t>City of Lauderhill</t>
  </si>
  <si>
    <t>Lauderhill</t>
  </si>
  <si>
    <t>American Samoa Government Dept. of Public Works</t>
  </si>
  <si>
    <t>9R06-99434</t>
  </si>
  <si>
    <t>City of Bell Gardens</t>
  </si>
  <si>
    <t>Bell Gardens</t>
  </si>
  <si>
    <t>Fannin County</t>
  </si>
  <si>
    <t>City of Azusa</t>
  </si>
  <si>
    <t>Azusa</t>
  </si>
  <si>
    <t>County of Ventura</t>
  </si>
  <si>
    <t>City of Cudahy</t>
  </si>
  <si>
    <t>Cudahy</t>
  </si>
  <si>
    <t>City of Agoura Hills</t>
  </si>
  <si>
    <t>Agoura Hills</t>
  </si>
  <si>
    <t>Leprechaun Lines, Inc.</t>
  </si>
  <si>
    <t>Selkirks-Pend Oreille Transit Authority (SPOT)</t>
  </si>
  <si>
    <t>Ponderay</t>
  </si>
  <si>
    <t>Madison County Council of Governments</t>
  </si>
  <si>
    <t>City of Rosemead</t>
  </si>
  <si>
    <t>Rosemead</t>
  </si>
  <si>
    <t>City of Artesia</t>
  </si>
  <si>
    <t>Artesia</t>
  </si>
  <si>
    <t>Washington County Commissioners</t>
  </si>
  <si>
    <t>5R05-55324</t>
  </si>
  <si>
    <t>City of South Pasadena</t>
  </si>
  <si>
    <t>South Pasadena</t>
  </si>
  <si>
    <t>Rendezvous Pointe</t>
  </si>
  <si>
    <t>Pinedale</t>
  </si>
  <si>
    <t>8R05-043</t>
  </si>
  <si>
    <t>8R05-80301</t>
  </si>
  <si>
    <t>Pioneer Resources - Muskegon</t>
  </si>
  <si>
    <t>Muskegon</t>
  </si>
  <si>
    <t>5R03-55323</t>
  </si>
  <si>
    <t>Ben HIll</t>
  </si>
  <si>
    <t>Fitzgerald</t>
  </si>
  <si>
    <t>4R03-44937</t>
  </si>
  <si>
    <t>San Luis Obispo Council of Governments</t>
  </si>
  <si>
    <t>Blackfeet Nation Transit Department</t>
  </si>
  <si>
    <t>Rush County Commissioners</t>
  </si>
  <si>
    <t>Town of Davie</t>
  </si>
  <si>
    <t>Davie</t>
  </si>
  <si>
    <t>City of Beverly Hills</t>
  </si>
  <si>
    <t>Beverly Hills</t>
  </si>
  <si>
    <t>Manhattan Beach</t>
  </si>
  <si>
    <t>City of Covina</t>
  </si>
  <si>
    <t>Covina</t>
  </si>
  <si>
    <t>Los Angeles County Department of Public Works - South Whittier</t>
  </si>
  <si>
    <t>City of Pompano Beach</t>
  </si>
  <si>
    <t>Town of Telluride</t>
  </si>
  <si>
    <t>Telluride</t>
  </si>
  <si>
    <t>8R01-88226</t>
  </si>
  <si>
    <t>City of Hallandale Beach</t>
  </si>
  <si>
    <t>Hallandale Beach</t>
  </si>
  <si>
    <t>City of Bellflower</t>
  </si>
  <si>
    <t>Bellflower</t>
  </si>
  <si>
    <t>City of Maywood</t>
  </si>
  <si>
    <t>Maywood</t>
  </si>
  <si>
    <t>Columbia County-NY</t>
  </si>
  <si>
    <t>Hudson</t>
  </si>
  <si>
    <t>2R02-20999</t>
  </si>
  <si>
    <t>City of Lynwood</t>
  </si>
  <si>
    <t>Lynwood</t>
  </si>
  <si>
    <t>Washakie County Senior Citizens Center</t>
  </si>
  <si>
    <t>Worland</t>
  </si>
  <si>
    <t>8R05-88224</t>
  </si>
  <si>
    <t>City of California City</t>
  </si>
  <si>
    <t>California City</t>
  </si>
  <si>
    <t>9R02-097</t>
  </si>
  <si>
    <t>9R02-91111</t>
  </si>
  <si>
    <t>Municipality of Catano</t>
  </si>
  <si>
    <t>Catano</t>
  </si>
  <si>
    <t>Los Angeles County Dept. of Public Works - Willowbrook et al.</t>
  </si>
  <si>
    <t>Douglas County (Illinois)</t>
  </si>
  <si>
    <t>Tuscola</t>
  </si>
  <si>
    <t>5R01-55315</t>
  </si>
  <si>
    <t>City of Hollywood</t>
  </si>
  <si>
    <t>Hollywood</t>
  </si>
  <si>
    <t>Zuni Pueblo</t>
  </si>
  <si>
    <t>Zuni</t>
  </si>
  <si>
    <t>6T22</t>
  </si>
  <si>
    <t>City of Pico Rivera</t>
  </si>
  <si>
    <t>Pico Rivera</t>
  </si>
  <si>
    <t>Herkimer County</t>
  </si>
  <si>
    <t>Herkimer</t>
  </si>
  <si>
    <t>2R02-005</t>
  </si>
  <si>
    <t>2R02-20989</t>
  </si>
  <si>
    <t>Southwest Sublette County Pioneers, Inc.</t>
  </si>
  <si>
    <t>Big Piney</t>
  </si>
  <si>
    <t>8R05-030</t>
  </si>
  <si>
    <t>8R05-80265</t>
  </si>
  <si>
    <t>Western-Washtenaw Area Value Express</t>
  </si>
  <si>
    <t>Chelsea</t>
  </si>
  <si>
    <t>5R03-55322</t>
  </si>
  <si>
    <t>City of Santa Fe Springs</t>
  </si>
  <si>
    <t>Santa Fe Springs</t>
  </si>
  <si>
    <t>City of Lawndale</t>
  </si>
  <si>
    <t>Lawndale</t>
  </si>
  <si>
    <t>City of Dania Beach</t>
  </si>
  <si>
    <t>Dania Beach</t>
  </si>
  <si>
    <t>Los Angeles County Dept. of Public Works - Florence-Firestone</t>
  </si>
  <si>
    <t>The Looper Group, Inc.</t>
  </si>
  <si>
    <t>City of Duarte</t>
  </si>
  <si>
    <t>Duarte</t>
  </si>
  <si>
    <t>City of Lauderdale Lakes</t>
  </si>
  <si>
    <t>Lauderdale Lakes</t>
  </si>
  <si>
    <t>City of Moorpark</t>
  </si>
  <si>
    <t>Moorpark</t>
  </si>
  <si>
    <t>Los Angeles County Dept. of Public Works - Willowbrook Shuttle</t>
  </si>
  <si>
    <t>Peoples Express</t>
  </si>
  <si>
    <t>Whitmore Lake</t>
  </si>
  <si>
    <t>5R03-55321</t>
  </si>
  <si>
    <t>City of Coral Springs</t>
  </si>
  <si>
    <t>Coral Springs</t>
  </si>
  <si>
    <t>Wildrose Public Transportation</t>
  </si>
  <si>
    <t>Wildrose</t>
  </si>
  <si>
    <t>8R03-88222</t>
  </si>
  <si>
    <t>City of West Park</t>
  </si>
  <si>
    <t>West Park</t>
  </si>
  <si>
    <t>Los Angeles County Dept. of Public Works - Lennox Shuttle</t>
  </si>
  <si>
    <t>Los Angeles County Dept. of Public Works - Athens Shuttle Service</t>
  </si>
  <si>
    <t>Town of Lauderdale-By-The-Sea</t>
  </si>
  <si>
    <t>Lauderdale-By-The-Sea</t>
  </si>
  <si>
    <t>Los Angeles County Department of Public Works - East Valinda</t>
  </si>
  <si>
    <t>Brantley County</t>
  </si>
  <si>
    <t>Nahunta</t>
  </si>
  <si>
    <t>4R03-44936</t>
  </si>
  <si>
    <t>Town of Hillsboro Beach</t>
  </si>
  <si>
    <t>Hillsboro Beach</t>
  </si>
  <si>
    <t>City of Mitchell</t>
  </si>
  <si>
    <t>Nome Eskimo Community</t>
  </si>
  <si>
    <t>Nome</t>
  </si>
  <si>
    <t>0T41</t>
  </si>
  <si>
    <t>Los Angeles County Department of Public Works - Avocado Heights</t>
  </si>
  <si>
    <t>Northeast Kansas Area Agency on Aging</t>
  </si>
  <si>
    <t>Hiawatha</t>
  </si>
  <si>
    <t>7R02-77079</t>
  </si>
  <si>
    <t>Los Angeles County Dept. of Public Works - King Medical Center Shuttle Service</t>
  </si>
  <si>
    <t>Utuado</t>
  </si>
  <si>
    <t>1R05-006</t>
  </si>
  <si>
    <t>4R09-40991</t>
  </si>
  <si>
    <t>Meeteetse Recreation District</t>
  </si>
  <si>
    <t>Meeteetse</t>
  </si>
  <si>
    <t>8R05-042</t>
  </si>
  <si>
    <t>8R05-80222</t>
  </si>
  <si>
    <t xml:space="preserve">Lamesa </t>
  </si>
  <si>
    <t>Ft. Myers</t>
  </si>
  <si>
    <t>Coleman</t>
  </si>
  <si>
    <t>Big Cabin</t>
  </si>
  <si>
    <t>Atoka</t>
  </si>
  <si>
    <t>Helena West Helena</t>
  </si>
  <si>
    <t xml:space="preserve">Uvalde </t>
  </si>
  <si>
    <t>Kilgore</t>
  </si>
  <si>
    <t>Demopolis</t>
  </si>
  <si>
    <t>Bonifay</t>
  </si>
  <si>
    <t>Urbanna</t>
  </si>
  <si>
    <t>Cedar Bluff</t>
  </si>
  <si>
    <t>St. Helens</t>
  </si>
  <si>
    <t>Ketchum</t>
  </si>
  <si>
    <t>Fairview</t>
  </si>
  <si>
    <t>Palatka</t>
  </si>
  <si>
    <t>Monon</t>
  </si>
  <si>
    <t xml:space="preserve">Columbus </t>
  </si>
  <si>
    <t>Carlsbad</t>
  </si>
  <si>
    <t>St. Johns</t>
  </si>
  <si>
    <t>Clarksburg</t>
  </si>
  <si>
    <t>PRUDENVILLE</t>
  </si>
  <si>
    <t>Idlewild</t>
  </si>
  <si>
    <t>Towson</t>
  </si>
  <si>
    <t>Ludington</t>
  </si>
  <si>
    <t>Kalkaska</t>
  </si>
  <si>
    <t xml:space="preserve">Del Rio </t>
  </si>
  <si>
    <t>Gardnerville</t>
  </si>
  <si>
    <t>Fernandina Beach</t>
  </si>
  <si>
    <t>Boyne City</t>
  </si>
  <si>
    <t>Nantucket</t>
  </si>
  <si>
    <t xml:space="preserve">Beaumont </t>
  </si>
  <si>
    <t>Lillington</t>
  </si>
  <si>
    <t>Mt. Morris</t>
  </si>
  <si>
    <t>VINCINNES</t>
  </si>
  <si>
    <t xml:space="preserve">Aspermont </t>
  </si>
  <si>
    <t xml:space="preserve">Greenville </t>
  </si>
  <si>
    <t>Hamlin</t>
  </si>
  <si>
    <t>Sturgeon Bay</t>
  </si>
  <si>
    <t>Cortland</t>
  </si>
  <si>
    <t>Munising</t>
  </si>
  <si>
    <t>Morrison</t>
  </si>
  <si>
    <t>Tonopah</t>
  </si>
  <si>
    <t>Corydon</t>
  </si>
  <si>
    <t>Blountstown</t>
  </si>
  <si>
    <t>Chardon</t>
  </si>
  <si>
    <t>Live Oak</t>
  </si>
  <si>
    <t>Hornell</t>
  </si>
  <si>
    <t>Twin Falls</t>
  </si>
  <si>
    <t xml:space="preserve">Laredo </t>
  </si>
  <si>
    <t>Jesup</t>
  </si>
  <si>
    <t>Kingman</t>
  </si>
  <si>
    <t>New Roads</t>
  </si>
  <si>
    <t>Cottage Grove</t>
  </si>
  <si>
    <t>Chickasha</t>
  </si>
  <si>
    <t>Gold Beach</t>
  </si>
  <si>
    <t>Bronson</t>
  </si>
  <si>
    <t>Cassopolis</t>
  </si>
  <si>
    <t>Brookville</t>
  </si>
  <si>
    <t>The Dalles</t>
  </si>
  <si>
    <t>Portage</t>
  </si>
  <si>
    <t>Grantsville</t>
  </si>
  <si>
    <t>FRANKFORT</t>
  </si>
  <si>
    <t>Newcastle</t>
  </si>
  <si>
    <t>Rockingham</t>
  </si>
  <si>
    <t>Key West</t>
  </si>
  <si>
    <t>Peru</t>
  </si>
  <si>
    <t>Canby</t>
  </si>
  <si>
    <t>Hobbs</t>
  </si>
  <si>
    <t>Ionia</t>
  </si>
  <si>
    <t>Mora</t>
  </si>
  <si>
    <t>Blackstone</t>
  </si>
  <si>
    <t>Wellington</t>
  </si>
  <si>
    <t xml:space="preserve">South Padre Island </t>
  </si>
  <si>
    <t>Clayton</t>
  </si>
  <si>
    <t>Colville</t>
  </si>
  <si>
    <t>Adel</t>
  </si>
  <si>
    <t>Winfield</t>
  </si>
  <si>
    <t>Silver Springs</t>
  </si>
  <si>
    <t>Thomson</t>
  </si>
  <si>
    <t>Ruidoso Downs</t>
  </si>
  <si>
    <t>Newnan</t>
  </si>
  <si>
    <t>Molalla</t>
  </si>
  <si>
    <t>Red River</t>
  </si>
  <si>
    <t>Anthony</t>
  </si>
  <si>
    <t>Lander</t>
  </si>
  <si>
    <t>Buchanan</t>
  </si>
  <si>
    <t>Maddock</t>
  </si>
  <si>
    <t>West Plains</t>
  </si>
  <si>
    <t>Howard</t>
  </si>
  <si>
    <t>Goliad</t>
  </si>
  <si>
    <t>Panaca</t>
  </si>
  <si>
    <t>Port Jervis</t>
  </si>
  <si>
    <t>Summerville</t>
  </si>
  <si>
    <t>Louisburg</t>
  </si>
  <si>
    <t>Irwinton</t>
  </si>
  <si>
    <t>Hillsdale</t>
  </si>
  <si>
    <t>Cochran</t>
  </si>
  <si>
    <t>Kingaman</t>
  </si>
  <si>
    <t>Wallace</t>
  </si>
  <si>
    <t>LaCrosse</t>
  </si>
  <si>
    <t>Blairsville</t>
  </si>
  <si>
    <t>Jeffersonville</t>
  </si>
  <si>
    <t>Milledgeville</t>
  </si>
  <si>
    <t>Dowagiac</t>
  </si>
  <si>
    <t>Alamo</t>
  </si>
  <si>
    <t>Clarkesville</t>
  </si>
  <si>
    <t>McVille</t>
  </si>
  <si>
    <t>Salmon</t>
  </si>
  <si>
    <t xml:space="preserve">Hartford </t>
  </si>
  <si>
    <t>Millen</t>
  </si>
  <si>
    <t>Clay Center</t>
  </si>
  <si>
    <t>Under</t>
  </si>
  <si>
    <t>Fare Revenues per Total Operating Expense (RecOvery Ratio)</t>
  </si>
  <si>
    <t>Los Angeles County Metropolitan Transportation Authority , dba: Metro</t>
  </si>
  <si>
    <t>King County Department of Metro Transit, dba: King County Metro</t>
  </si>
  <si>
    <t xml:space="preserve">Metropolitan Transit Authority of Harris County, Texas </t>
  </si>
  <si>
    <t>Puerto Rico Highway and Transportation Authority - Público</t>
  </si>
  <si>
    <t>County of Miami-Dade , dba: Transportation &amp; Public Work</t>
  </si>
  <si>
    <t xml:space="preserve">Access Services  </t>
  </si>
  <si>
    <t>Northeast Illinois Regional Commuter Railroad Corporation, dba: Metra</t>
  </si>
  <si>
    <t>City and County of San Francisco, dba: San Francisco Municipal Transportation Agency</t>
  </si>
  <si>
    <t xml:space="preserve">Metro Transit </t>
  </si>
  <si>
    <t>City and County of Honolulu, dba: City &amp; County of Honolulu DTS</t>
  </si>
  <si>
    <t>Capital Metropolitan Transportation Authority, dba: Capital Metro</t>
  </si>
  <si>
    <t>City of Phoenix Public Transit Department , dba: Valley Metro</t>
  </si>
  <si>
    <t>Broward County Board of County Commissioners, dba: Broward County Transit Division</t>
  </si>
  <si>
    <t>Bi-State Development Agency of the Missouri-Illinois Metropolitan District, dba: d.b.a. (St. Louis) Metro</t>
  </si>
  <si>
    <t>Board of County Commissioners, Palm Beach County, dba: Palm Tran, Inc.</t>
  </si>
  <si>
    <t>Enterprise Rideshare - Michigan</t>
  </si>
  <si>
    <t>Milwaukee County, dba: Milwaukee County Transit System</t>
  </si>
  <si>
    <t>City of Charlotte North Carolina, dba: Charlotte Area Transit System</t>
  </si>
  <si>
    <t>Transportation District Commission of Hampton Roads, dba: Hampton Roads Transit</t>
  </si>
  <si>
    <t>Central Puget Sound Regional Transit Authority, dba: Sound Transit</t>
  </si>
  <si>
    <t>City of Los Angeles, dba: City of Los Angeles Department of Transportation</t>
  </si>
  <si>
    <t>Southwest Ohio Regional Transit Authority, dba: Metro / Access</t>
  </si>
  <si>
    <t>Westchester County, dba: The Bee-Line System</t>
  </si>
  <si>
    <t>White Plains</t>
  </si>
  <si>
    <t>City of Tucson</t>
  </si>
  <si>
    <t>County of Nassau, dba: Nassau Inter County Express</t>
  </si>
  <si>
    <t>City of Detroit , dba: Detroit Department of Transportation</t>
  </si>
  <si>
    <t>Montgomery County, Maryland, dba: Ride On, Montgomery County Transit</t>
  </si>
  <si>
    <t>Fort Worth Transportation Authority, dba: Trinity Metro</t>
  </si>
  <si>
    <t>Suffolk County , dba: Dept of Public Works - Transportation Division</t>
  </si>
  <si>
    <t>City of Raleigh, dba: GoRaleigh</t>
  </si>
  <si>
    <t>Salem Area Mass Transit District, dba: Salem-Keizer Transit</t>
  </si>
  <si>
    <t>City of Madison</t>
  </si>
  <si>
    <t>Central Pennsylvania Transportation Authority</t>
  </si>
  <si>
    <t>Regional Transit Service - Monroe County, dba: RTS Monroe (MB) and RTS Access (DR)</t>
  </si>
  <si>
    <t>Fairfax County, VA, dba: Fairfax Connector Bus System</t>
  </si>
  <si>
    <t xml:space="preserve">Mass Transportation Authority </t>
  </si>
  <si>
    <t>Central New York Regional Transportation Authority, dba: New York Regional Transportation Authority</t>
  </si>
  <si>
    <t>Central Arkansas Development Council, dba: South Central Arkansas Transit</t>
  </si>
  <si>
    <t xml:space="preserve">METRO Regional Transit Authority </t>
  </si>
  <si>
    <t>Southern California Regional Rail Authority, dba: Metrolink</t>
  </si>
  <si>
    <t>City of Albuquerque Transit Department, dba: ABQRIDE</t>
  </si>
  <si>
    <t>City of El Paso, dba: Sun Metro</t>
  </si>
  <si>
    <t>South Central Transit Authority</t>
  </si>
  <si>
    <t>City of Colorado Springs, dba: Mountain Metropolitan Transit</t>
  </si>
  <si>
    <t>City of Santa Monica, dba: Big Blue Bus</t>
  </si>
  <si>
    <t>Fredericktown</t>
  </si>
  <si>
    <t>Municipality of Anchorage, dba: Public Transportation</t>
  </si>
  <si>
    <t>City of Gainesville, FL, dba: Regional Transit System</t>
  </si>
  <si>
    <t>City of Fresno, dba: Fresno Area Express</t>
  </si>
  <si>
    <t>City of Memphis, dba: Memphis Area Transit Authority</t>
  </si>
  <si>
    <t>Peninsula Corridor Joint Powers Board, dba: Caltrain</t>
  </si>
  <si>
    <t>Central Contra Costa Transit Authority, dba: COUNTY CONNECTION</t>
  </si>
  <si>
    <t>Research Triangle Regional Public Transportation Authority, dba: GoTriangle</t>
  </si>
  <si>
    <t>Brevard Board of County Commissioners, dba: Space Coast Area Transit</t>
  </si>
  <si>
    <t>Cumberland Dauphin-Harrisburg Transit Authority, dba: Capital Area Transit</t>
  </si>
  <si>
    <t>Tampa Bay Area Regional Transit Authority</t>
  </si>
  <si>
    <t>Georgia State Road and Tollway Authority</t>
  </si>
  <si>
    <t>Lee County, dba: Lee County Transit</t>
  </si>
  <si>
    <t>Prince George's County, Maryland, dba: Prince George's County Transit</t>
  </si>
  <si>
    <t>Area Agency on Aging of Southeast Arkansas , dba: Southeast Arkansas Transportation</t>
  </si>
  <si>
    <t>City of Montebello, dba: Montebello Bus Lines</t>
  </si>
  <si>
    <t xml:space="preserve">City of Alexandria </t>
  </si>
  <si>
    <t>Southeast Vermont Transit, Inc</t>
  </si>
  <si>
    <t>Johnson County Kansas, dba: Johnson County Transit</t>
  </si>
  <si>
    <t xml:space="preserve">West Texas Opportunities, Inc. </t>
  </si>
  <si>
    <t xml:space="preserve">Mecklenburg County </t>
  </si>
  <si>
    <t>Cobb County, dba: CobbLinc</t>
  </si>
  <si>
    <t>Enterprise - Denver</t>
  </si>
  <si>
    <t>City of Lubbock, dba: CITIBUS</t>
  </si>
  <si>
    <t>Town of Chapel Hill, dba: Chapel Hill Transit</t>
  </si>
  <si>
    <t>City of Durham, dba: GoDurham</t>
  </si>
  <si>
    <t>Loudoun County, dba: Loudoun County Transit</t>
  </si>
  <si>
    <t>City of Santa Clarita, dba: Santa Clarita Transit</t>
  </si>
  <si>
    <t>Southern Indiana Development Commission, dba: SIDC Ride Solution</t>
  </si>
  <si>
    <t>Southwest  Human Resource Agency</t>
  </si>
  <si>
    <t>Sarasota County , dba: Sarasota County Area Transit</t>
  </si>
  <si>
    <t>Arlington County, Virginia, dba: Arlington Transit</t>
  </si>
  <si>
    <t xml:space="preserve">Upper-Cumberland Human Resource Agency </t>
  </si>
  <si>
    <t>City of Greensboro , dba: Greensboro Transit Authority</t>
  </si>
  <si>
    <t>North Charleston</t>
  </si>
  <si>
    <t>Ames Transit Agency, dba: CyRide</t>
  </si>
  <si>
    <t xml:space="preserve">El Paso County </t>
  </si>
  <si>
    <t>Tri-Valley Transit Inc</t>
  </si>
  <si>
    <t>Westmoreland County , dba: Westmoreland County Transit Authority</t>
  </si>
  <si>
    <t>Pasco County Board of County Commissioners, dba: Pasco County Public Transportation</t>
  </si>
  <si>
    <t xml:space="preserve">City of Torrance, dba: Torrance Transit System </t>
  </si>
  <si>
    <t>Ada County Highway District, dba: ACHD Commuteride</t>
  </si>
  <si>
    <t>Boise</t>
  </si>
  <si>
    <t>City of Tallahassee, dba: StarMetro</t>
  </si>
  <si>
    <t>City of Lincoln, dba: StarTran</t>
  </si>
  <si>
    <t>County of Maui</t>
  </si>
  <si>
    <t>Green Mountain Transit Authority</t>
  </si>
  <si>
    <t>City of Knoxville, dba: Knoxville Area Transit</t>
  </si>
  <si>
    <t>Central Oklahoma Transportation and Parking Authority, dba: EMBARK</t>
  </si>
  <si>
    <t xml:space="preserve">Panhandle Community Services </t>
  </si>
  <si>
    <t>City of Appleton, dba: Valley Transit</t>
  </si>
  <si>
    <t>Gwinnett County Board of Commissioners, dba: Gwinnett County Transit</t>
  </si>
  <si>
    <t>Central Arkansas Transit Authority, dba: Rock Region METRO</t>
  </si>
  <si>
    <t>County of Rockland , dba: Public Transportation - Transport of Rockland</t>
  </si>
  <si>
    <t>Washington County Transportation Authority, dba: Freedom Transit</t>
  </si>
  <si>
    <t>Bergen County, dba: Bergen County Community Transportation</t>
  </si>
  <si>
    <t>Port Imperial Ferry Corporation, dba: NY Waterway</t>
  </si>
  <si>
    <t>Central County Transportation Authority</t>
  </si>
  <si>
    <t>City of Winston Salem, dba: Winston-Salem Transit Authority</t>
  </si>
  <si>
    <t>Somerset County, dba: Somerset County Transportation</t>
  </si>
  <si>
    <t>Ms Coast Transportation Authority, dba: Coast Transit Authority</t>
  </si>
  <si>
    <t>Middlesex County</t>
  </si>
  <si>
    <t>City of Wichita , dba: Wichita Transit</t>
  </si>
  <si>
    <t>County of Sonoma , dba: Sonoma County Transit</t>
  </si>
  <si>
    <t>Central Midlands Regional Transportation Authority, dba: The COMET</t>
  </si>
  <si>
    <t>Escambia County Board of County Commissioners, FL, dba: Escambia County Area Transit Authority</t>
  </si>
  <si>
    <t xml:space="preserve">Lakeland Area Mass Transit District </t>
  </si>
  <si>
    <t>City of Modesto , dba: Modesto Area Express</t>
  </si>
  <si>
    <t>Traverse City</t>
  </si>
  <si>
    <t>Wake County, dba: Wake County DSS</t>
  </si>
  <si>
    <t>University of Georgia, dba: University of Georgia Transit System</t>
  </si>
  <si>
    <t xml:space="preserve">Rural Economic Assistance League, Inc. </t>
  </si>
  <si>
    <t>Springfield Mass Transit District, dba: Sangamon Mass Transit District</t>
  </si>
  <si>
    <t>City of Shreveport, dba: Shreveport Area Transit System</t>
  </si>
  <si>
    <t>County of Howard</t>
  </si>
  <si>
    <t>City of Yakima, dba: Yakima Transit</t>
  </si>
  <si>
    <t>City of Rochester, Minnesota, dba: Rochester Public Transit</t>
  </si>
  <si>
    <t>City of Kenosha, dba: Kenosha Area Transit</t>
  </si>
  <si>
    <t>San Joaquin Council</t>
  </si>
  <si>
    <t>City of Everett, dba: EVERETT TRANSIT SYSTEM</t>
  </si>
  <si>
    <t>St. Cloud Metropolitan Transit Commission, dba: Metro Bus</t>
  </si>
  <si>
    <t>Broome County, dba: Department of Transportation/BC Transit</t>
  </si>
  <si>
    <t>North Front Range Transportation and Air Quality Planning Council, dba: North Front Range MPO / VanGo</t>
  </si>
  <si>
    <t>City of Fort Collins, dba: Transfort</t>
  </si>
  <si>
    <t xml:space="preserve">Trans-Bridge Lines, Inc. </t>
  </si>
  <si>
    <t>Transit Joint Powers Authority for Merced County, dba: Merced The Bus</t>
  </si>
  <si>
    <t>Laredo Transit Management, Inc., dba: El Metro</t>
  </si>
  <si>
    <t>United Community Action Partnership, Inc.</t>
  </si>
  <si>
    <t>5R04-55326</t>
  </si>
  <si>
    <t>County of Douglas, dba: Connect Douglas</t>
  </si>
  <si>
    <t>City of Eau Claire, dba: Eau Claire Transit</t>
  </si>
  <si>
    <t>City of Gardena, dba: GTrans</t>
  </si>
  <si>
    <t>Western Piedmont Regional Transit Authority , dba: dba: Greenway Public Transportation</t>
  </si>
  <si>
    <t>Riverside County Transportation Commission</t>
  </si>
  <si>
    <t>Dutchess County, dba: Dutchess County Public Transit</t>
  </si>
  <si>
    <t>Collier County, dba: Collier Area Transit</t>
  </si>
  <si>
    <t>Town of Blacksburg, dba: Blacksburg Transit</t>
  </si>
  <si>
    <t>Endless Mountains Transportation Authority, dba: BeST Transit</t>
  </si>
  <si>
    <t>City of Culver City, dba: Culver City Municipal Bus Lines</t>
  </si>
  <si>
    <t>Jefferson Parish, dba: Jefferson Transit</t>
  </si>
  <si>
    <t>City of Mobile, dba: THE WAVE TRANSIT SYSTEM</t>
  </si>
  <si>
    <t xml:space="preserve">Ark-Tex Council of Governments </t>
  </si>
  <si>
    <t>Ventura County Transportation Commission</t>
  </si>
  <si>
    <t>Monroe County Transportation  Authority</t>
  </si>
  <si>
    <t>Staten Island Rapid Transit Operating Authority, dba:  MTA Staten Island Railway</t>
  </si>
  <si>
    <t>Fort Bend County, Texas, dba: Fort Bend County Public Transportation</t>
  </si>
  <si>
    <t>City of Arlington, dba: Handitran</t>
  </si>
  <si>
    <t>Cape Fear Public Transportation Authority, dba: Wave Transit</t>
  </si>
  <si>
    <t>Manatee County Board of County Commissioners, dba: Manatee County Area Transit</t>
  </si>
  <si>
    <t>City of Fairfield, California, dba: Fairfield and Suisun Transit</t>
  </si>
  <si>
    <t>Board of  Clermont County Commissioners, dba: Clermont Transportation Connection</t>
  </si>
  <si>
    <t>Okaloosa County Board of County Commissioners, dba: Emerald Coast Rider</t>
  </si>
  <si>
    <t xml:space="preserve">Housatonic Area Regional Transit </t>
  </si>
  <si>
    <t>Anne Arundel County, dba: County Agency</t>
  </si>
  <si>
    <t xml:space="preserve">Downeast Transportation, Inc. </t>
  </si>
  <si>
    <t>City of Waukesha , dba: Waukesha Metro Transit</t>
  </si>
  <si>
    <t>Greene County Transit Board, dba: Greene CATS Public Transit</t>
  </si>
  <si>
    <t>Marion County Senior Services, dba: Marion Transit</t>
  </si>
  <si>
    <t>4R02-030</t>
  </si>
  <si>
    <t>4R02-41080</t>
  </si>
  <si>
    <t xml:space="preserve">East Texas Council of Governments </t>
  </si>
  <si>
    <t>City of Fayetteville, dba: Fayetteville Area System of Transit</t>
  </si>
  <si>
    <t>City of Visalia  , dba: Visalia Transit</t>
  </si>
  <si>
    <t>City of Racine, Wisconsin, dba: RYDE</t>
  </si>
  <si>
    <t>Texas State University</t>
  </si>
  <si>
    <t>San Marcos</t>
  </si>
  <si>
    <t>Baldwin County Commission, dba: Baldwin Regional Area Transit System</t>
  </si>
  <si>
    <t>Robertsdale</t>
  </si>
  <si>
    <t>Lake County Board of County Commissioners, dba: LakeXpress</t>
  </si>
  <si>
    <t>City of Santa Fe, dba: Santa Fe Trails</t>
  </si>
  <si>
    <t>County of Placer, dba: Placer County Department of Public Works</t>
  </si>
  <si>
    <t>North Central Alabama Regional Council of Governments, dba: NARCOG Regional Transit Agency</t>
  </si>
  <si>
    <t>Logan County Historical Society, dba: First Capital Trolley</t>
  </si>
  <si>
    <t>City of Columbia, dba: Go COMO</t>
  </si>
  <si>
    <t>City of Rome , dba: City of Rome Transit Department</t>
  </si>
  <si>
    <t>City of Fargo, dba: Metropolitan Area Transit</t>
  </si>
  <si>
    <t>Columbiana County/Community Action Rural Transit System</t>
  </si>
  <si>
    <t>Metropolitan Evansville Transit System, dba: METS</t>
  </si>
  <si>
    <t>Frederick County, Maryland, dba: TransIT Services of Frederick County</t>
  </si>
  <si>
    <t>Knoxville-Knox County Community Action Committee, dba: Knox County CAC Transit</t>
  </si>
  <si>
    <t>University of California, Davis, dba: Unitrans</t>
  </si>
  <si>
    <t>City of Cedar Rapids, dba: Cedar Rapids Transit</t>
  </si>
  <si>
    <t>North Carolina State University</t>
  </si>
  <si>
    <t>Licking County, Ohio, dba: Licking County Transit Board</t>
  </si>
  <si>
    <t>City of Green Bay, dba: Green Bay Metro</t>
  </si>
  <si>
    <t>Altoona Metro Transit, dba: AMTRAN</t>
  </si>
  <si>
    <t>Council on Aging of St. Lucie, Inc., dba: Community Transit</t>
  </si>
  <si>
    <t>County of Washington, dba: Washington County Transit</t>
  </si>
  <si>
    <t xml:space="preserve">Ozaukee County , dba: Ozaukee County Transit Services </t>
  </si>
  <si>
    <t xml:space="preserve">Shelby County </t>
  </si>
  <si>
    <t>Glencoe</t>
  </si>
  <si>
    <t>Buncombe County, dba: Mountain Mobility</t>
  </si>
  <si>
    <t>City of Huntsville, Alabama, dba: Department of Parking &amp; Public Transit</t>
  </si>
  <si>
    <t>City of Waco, dba: Waco Transit System, Inc.</t>
  </si>
  <si>
    <t>County of Fayette, dba: Fayette Area Coordinated Transportation</t>
  </si>
  <si>
    <t>City of Billings, dba: Metropolitan Transit System</t>
  </si>
  <si>
    <t>City of Oshkosh, Wisconsin, dba: GO Transit</t>
  </si>
  <si>
    <t>City of Brownsville , dba: Brownsville Metro</t>
  </si>
  <si>
    <t>North Township of Lake County , dba: Dial-A-Ride</t>
  </si>
  <si>
    <t>The County Commissioners of Carroll County, Maryland, dba: Carroll Transit System</t>
  </si>
  <si>
    <t>Town of Oro Valley , dba: Transit Service Division</t>
  </si>
  <si>
    <t>LINK Hendricks County, dba: Sycamore Svcs, Morgan County Connect, Senior Svcs</t>
  </si>
  <si>
    <t>Jalbert Leasing, Inc. , dba: C&amp;J Bus Lines</t>
  </si>
  <si>
    <t>City of Sioux City, dba: Sioux City Transit System</t>
  </si>
  <si>
    <t>City of Abilene , dba: CityLink Transit</t>
  </si>
  <si>
    <t>City of La Crosse, dba: LaCrosse Municipal Transit Utility</t>
  </si>
  <si>
    <t>St Johns County, Florida, dba: Sunshine Bus Co.</t>
  </si>
  <si>
    <t>City of Tyler, dba: Tyler Transit</t>
  </si>
  <si>
    <t xml:space="preserve">City of Norwalk , dba: Norwalk Transit System </t>
  </si>
  <si>
    <t>The County of Iredell, dba: Iredell County Area Transportation Services</t>
  </si>
  <si>
    <t>St. Tammany Parish Government, dba: STAR Transit</t>
  </si>
  <si>
    <t>SPAN, Incorporated</t>
  </si>
  <si>
    <t>Cape May County</t>
  </si>
  <si>
    <t>City of Williamsport, dba: River Valley Transit</t>
  </si>
  <si>
    <t>City of Clarksville, dba: Clarksville Transit System</t>
  </si>
  <si>
    <t xml:space="preserve">Flint Hills Area Transportation </t>
  </si>
  <si>
    <t>Stanislaus County dba: Stanislaus Regional Transit</t>
  </si>
  <si>
    <t>St. Croix</t>
  </si>
  <si>
    <t>City of Galveston , dba: City of Galveston Island Transit</t>
  </si>
  <si>
    <t>City of Bangor , dba: Community Connector</t>
  </si>
  <si>
    <t>City of Claremont, dba: Claremont Dial-a-Ride</t>
  </si>
  <si>
    <t>City of Rocky Mount, dba: Tar River Transit</t>
  </si>
  <si>
    <t>Charlotte County Government, dba: Charlotte County Transit Division</t>
  </si>
  <si>
    <t>City of Decatur, Il, dba: Decatur Public Transit System</t>
  </si>
  <si>
    <t>City of Sharon, dba: Shenango Valley Shuttle Service</t>
  </si>
  <si>
    <t xml:space="preserve">Central Indiana Regional Transportation Authority </t>
  </si>
  <si>
    <t>City of Thousand Oaks, dba: Thousand Oaks Transit</t>
  </si>
  <si>
    <t>City of Pocatello, dba: Pocatello Regional Transit</t>
  </si>
  <si>
    <t>University of Oklahoma, dba: Cleveland Area Rapid Transit</t>
  </si>
  <si>
    <t>La Plata</t>
  </si>
  <si>
    <t>Virginia Regional Transit</t>
  </si>
  <si>
    <t>City of Montgomery, dba: The M (Montgomery Area Transit System)</t>
  </si>
  <si>
    <t xml:space="preserve">Fond du Lac, Wisconsin , dba: Fond du Lac Area Transit </t>
  </si>
  <si>
    <t>Butler Transit  Authority, dba: The Bus</t>
  </si>
  <si>
    <t>Harris County, dba:  Community &amp; Economic Development Department</t>
  </si>
  <si>
    <t>Municipality of Caguas , dba: Autonomous Municipality of Caguas</t>
  </si>
  <si>
    <t xml:space="preserve">Henry County </t>
  </si>
  <si>
    <t>City of Riverside</t>
  </si>
  <si>
    <t>Cabarrus County , dba: Cabarrus County Transportation</t>
  </si>
  <si>
    <t>Downeast Community Partners, Inc.</t>
  </si>
  <si>
    <t>1R03-11161</t>
  </si>
  <si>
    <t>Lee County, dba: Lee-Ogle Transportation System</t>
  </si>
  <si>
    <t>City of Johnson City, dba: Johnson City Transit System</t>
  </si>
  <si>
    <t>City of Las Cruces NM, dba: RoadRUNNER Transit</t>
  </si>
  <si>
    <t xml:space="preserve">Access Johnson County </t>
  </si>
  <si>
    <t>Columbus Consolidated Government, dba: Metra Transit System</t>
  </si>
  <si>
    <t>City of Santa Maria, dba: Santa Maria Area Transit</t>
  </si>
  <si>
    <t>Mayville</t>
  </si>
  <si>
    <t>City of Charlottesville, dba: Charlottesville Area Transit</t>
  </si>
  <si>
    <t>County of Johnson, Iowa, dba: Johnson County SEATS</t>
  </si>
  <si>
    <t>Indiana County Transit Authority, dba: IndiGO</t>
  </si>
  <si>
    <t>County of Citrus, dba: Citrus Couny Transit</t>
  </si>
  <si>
    <t>Meadowlands Transportation Brokerage Corporation, dba: EZ Ride</t>
  </si>
  <si>
    <t>Harford County Maryland, dba: Harford Transit LINK</t>
  </si>
  <si>
    <t>Lake Erie Transportation Commission, dba: Lake Erie Transit</t>
  </si>
  <si>
    <t>Macon-Bibb County Transit Authority, dba: Public Bus Transportation</t>
  </si>
  <si>
    <t>Ulster County , dba: UCAT</t>
  </si>
  <si>
    <t>Fargo Park District , dba: Valley Senior Services</t>
  </si>
  <si>
    <t>Athens-Clarke County Unified Government, dba: Athens-Clarke County Transit Department</t>
  </si>
  <si>
    <t>Blackwood</t>
  </si>
  <si>
    <t>Livingston County Board of Commissioners, dba: Livingston Essential Transportation Service</t>
  </si>
  <si>
    <t>University Of New Hampshire, dba: University Transportation Services</t>
  </si>
  <si>
    <t>District Three Governmental Cooperative, dba: Mountain Lynx Transit</t>
  </si>
  <si>
    <t>Union County, dba: Union County Transportation</t>
  </si>
  <si>
    <t>City of Jackson, MS, dba: Planning &amp; Development, Transit Services</t>
  </si>
  <si>
    <t>City of Amarillo, dba: Amarillo City Transit</t>
  </si>
  <si>
    <t>City of Roseville, dba: Roseville Transit</t>
  </si>
  <si>
    <t>Chemung County, dba: C TRAN</t>
  </si>
  <si>
    <t>Davidson County , dba: Davidson County Transportation</t>
  </si>
  <si>
    <t xml:space="preserve">Clare County Transit </t>
  </si>
  <si>
    <t>University of Kansas, dba: KU Parking &amp; Transit</t>
  </si>
  <si>
    <t>Morris County Human Services</t>
  </si>
  <si>
    <t>Monongalia County Urban Mass Transit Authority, dba: Mountain Line Transit Authority</t>
  </si>
  <si>
    <t>City of Lompoc, dba: City of Lompoc - Lompoc Transit</t>
  </si>
  <si>
    <t>Ukiah</t>
  </si>
  <si>
    <t>Southeast Iowa Regional Planning Commission, dba: SEIBUS</t>
  </si>
  <si>
    <t xml:space="preserve">Community Transit, Inc. </t>
  </si>
  <si>
    <t>City of Laguna Beach, dba: Laguna Beach Transit</t>
  </si>
  <si>
    <t>Bureau County, dba: Bureau Putnam Area Rural Transit</t>
  </si>
  <si>
    <t>Colorado Valley Transit  District</t>
  </si>
  <si>
    <t>City of Pueblo, dba: Pueblo Transit</t>
  </si>
  <si>
    <t>Town of Huntington, dba: Huntington Area Rapid Transit</t>
  </si>
  <si>
    <t>City of Lawton  , dba: Lawton Area Transit System</t>
  </si>
  <si>
    <t>County of Muskegon, dba: Muskegon Area Transit System</t>
  </si>
  <si>
    <t>City of Mankato , dba: Greater Mankato Transit System</t>
  </si>
  <si>
    <t>Southeast Area Transit District</t>
  </si>
  <si>
    <t>City of Springfield, dba: City Utilities of Springfield, MO</t>
  </si>
  <si>
    <t>Gloucester County</t>
  </si>
  <si>
    <t>Midland County Board of Commissioners, dba: County Connection of Midland</t>
  </si>
  <si>
    <t>Gypsum</t>
  </si>
  <si>
    <t>Rowan County, dba: Rowant Transit System</t>
  </si>
  <si>
    <t>Greeley, City Of</t>
  </si>
  <si>
    <t>Lafayette City-Parish Consolidated Government, dba: Lafayette Transit System</t>
  </si>
  <si>
    <t>City of Wilson, NC, dba: Wilson Transit System</t>
  </si>
  <si>
    <t>City of Sheboygan, dba: Shoreline Metro</t>
  </si>
  <si>
    <t xml:space="preserve">Steamboat Springs, City of </t>
  </si>
  <si>
    <t>City of Wausau, Wisconsin, dba: Metro Ride</t>
  </si>
  <si>
    <t>WAUSAU</t>
  </si>
  <si>
    <t>Flagler County Public Transportation</t>
  </si>
  <si>
    <t>City of Clemson, dba: Clemson Area Transit</t>
  </si>
  <si>
    <t>City of Fredericksburg, dba: Fredericksburg Regional Transit</t>
  </si>
  <si>
    <t>City of Iowa City, dba: Iowa City Transit</t>
  </si>
  <si>
    <t>City of Camarillo, dba: Camarillo Area Transit</t>
  </si>
  <si>
    <t>City of Jackson Transportation Authority, dba: Jackson Area Transportation Authority</t>
  </si>
  <si>
    <t>City of Rapid City, dba: Rapid Transit System</t>
  </si>
  <si>
    <t>City of Battle Creek, dba: Battle Creek Transit</t>
  </si>
  <si>
    <t xml:space="preserve">Waco </t>
  </si>
  <si>
    <t>Cumberland County, dba: Cumberland Area Transit System</t>
  </si>
  <si>
    <t>City of Anderson , dba: City of Anderson Transit System</t>
  </si>
  <si>
    <t>Preston County Sr. Cit, Inc. , dba: Buckwheat Express</t>
  </si>
  <si>
    <t>Unified Government of Wyandotte County and Kansas City, KS, dba: Ride KC Bus</t>
  </si>
  <si>
    <t xml:space="preserve">City of Glendale </t>
  </si>
  <si>
    <t>City of Baltimore</t>
  </si>
  <si>
    <t xml:space="preserve">South East Texas Regional Planning Commission </t>
  </si>
  <si>
    <t>County of Warren, dba: Warren County Transit Service</t>
  </si>
  <si>
    <t>St. Mary's County Government , dba: St. Mary's Transit System</t>
  </si>
  <si>
    <t xml:space="preserve">Putnam County , dba: Putnam Area Rapid Transit </t>
  </si>
  <si>
    <t>County of Mesa, dba: Mesa County</t>
  </si>
  <si>
    <t>City of Wilsonville, dba: South Metro Area Regional Transit</t>
  </si>
  <si>
    <t>City of High Point, dba: High Point Transit System</t>
  </si>
  <si>
    <t>City of Beaumont, dba: Beaumont Municipal Transit System</t>
  </si>
  <si>
    <t>City of Petersburg , dba: Petersburg Area Transit</t>
  </si>
  <si>
    <t>City of Union City, dba: Union City Transit</t>
  </si>
  <si>
    <t>County of Carbon, dba: Carbon County Community Transit</t>
  </si>
  <si>
    <t>City of Simi Valley, dba: Simi Valley Transit</t>
  </si>
  <si>
    <t>City of Albany , dba: Albany Transit System</t>
  </si>
  <si>
    <t>City of Janesville, dba: Janesville Transit System</t>
  </si>
  <si>
    <t>City of Asheville, dba: ART (Asheville Redefines Transit)</t>
  </si>
  <si>
    <t xml:space="preserve">Lancaster County Council on Aging, dba: LARS </t>
  </si>
  <si>
    <t xml:space="preserve">Miami County, Ohio , dba: Miami County Public Transit </t>
  </si>
  <si>
    <t xml:space="preserve">Kleberg County Human Services </t>
  </si>
  <si>
    <t>Community Action of Southern Kentucky</t>
  </si>
  <si>
    <t>City of Lodi</t>
  </si>
  <si>
    <t>City of Monroe , dba: Monroe Transit System</t>
  </si>
  <si>
    <t>City of St. Joseph, Missouri, dba: St. Joseph Transit</t>
  </si>
  <si>
    <t xml:space="preserve">RTS Livingston </t>
  </si>
  <si>
    <t>Wilmington Transit System</t>
  </si>
  <si>
    <t>N-Route</t>
  </si>
  <si>
    <t>Peter Pan Bus Lines</t>
  </si>
  <si>
    <t>City of Nashua, dba: Nashua Transit System</t>
  </si>
  <si>
    <t>Board of Commissioners of Allegany County Maryland, dba: Allegany County Transit</t>
  </si>
  <si>
    <t xml:space="preserve">Fairbanks North Star Borough </t>
  </si>
  <si>
    <t xml:space="preserve">Eastern Nebraska </t>
  </si>
  <si>
    <t>Sawyer County/LCO Transit Commission, dba: Namekagon Transit</t>
  </si>
  <si>
    <t>City of  Ottawa</t>
  </si>
  <si>
    <t>City of Davenport, dba: Davenport Citibus</t>
  </si>
  <si>
    <t>Guilford County , dba: Guilford County Transportation &amp; Mobility Services</t>
  </si>
  <si>
    <t>City of Arcadia, dba: Arcadia Transit</t>
  </si>
  <si>
    <t>The City of Cheyenne, dba: Cheyenne Transit Program</t>
  </si>
  <si>
    <t>Randolph County Senior Center , dba: Country Roads Transit</t>
  </si>
  <si>
    <t>Josephine County, dba: Josephine Community Transit</t>
  </si>
  <si>
    <t>City of Redondo Beach, dba: Beach Cities Transit</t>
  </si>
  <si>
    <t>City of Commerce, dba: City of Commerce Municipal Buslines</t>
  </si>
  <si>
    <t>Mid-County Transit Authority, dba: Town and Country Transit</t>
  </si>
  <si>
    <t>City of McAllen , dba: Metro McAllen</t>
  </si>
  <si>
    <t>City of Lakewood , dba: DASH Transit</t>
  </si>
  <si>
    <t>Lakewood</t>
  </si>
  <si>
    <t>Door County</t>
  </si>
  <si>
    <t>City of Scottsdale , dba: Scottsdale Trolley</t>
  </si>
  <si>
    <t>City of Springfield, Ohio, dba: Springfield City Area Transit</t>
  </si>
  <si>
    <t>Asotin County</t>
  </si>
  <si>
    <t xml:space="preserve"> City of Gadsden</t>
  </si>
  <si>
    <t>City of Kingsport, dba: Kingsport Area Transit Service</t>
  </si>
  <si>
    <t>Hualapai Indian Tribe, dba: Hualapai Tribe</t>
  </si>
  <si>
    <t>City of El Monte , dba: City of El Monte Transportation Division</t>
  </si>
  <si>
    <t>Lorain County, dba: Lorain County Transit</t>
  </si>
  <si>
    <t>City of Danville, dba: Danville Mass Transit</t>
  </si>
  <si>
    <t xml:space="preserve">Connecticut Department of Transportation -CTTRANSIT New Britain </t>
  </si>
  <si>
    <t>Bay Area Rural Transit Commission</t>
  </si>
  <si>
    <t>Area Agency on Aging of Western Arkansas, Inc., dba: Western Transit System</t>
  </si>
  <si>
    <t>Boise State University</t>
  </si>
  <si>
    <t xml:space="preserve">City of Annapolis, dba: Annapolis Department of Transportation </t>
  </si>
  <si>
    <t>City of Concord, dba: Concord Kannapolis Area Transit (Rider)</t>
  </si>
  <si>
    <t>Washington County , dba: Washington County Transit</t>
  </si>
  <si>
    <t>Douglas Area Rural Transit</t>
  </si>
  <si>
    <t>Government of Guam-Guam Regional Transit Authority, dba: Guam Public Transit System</t>
  </si>
  <si>
    <t xml:space="preserve">Webb County Community Action Agency </t>
  </si>
  <si>
    <t xml:space="preserve">Senior Resource Development Agency, Pueblo, Inc., dba: SRDA </t>
  </si>
  <si>
    <t>Pitt County, dba: Pitt Area Transit System</t>
  </si>
  <si>
    <t>City of Midland, dba: City of Midland Dial-A-Ride</t>
  </si>
  <si>
    <t>Horizons of Tuscarawas &amp; Carroll Counties</t>
  </si>
  <si>
    <t>5R05-55328</t>
  </si>
  <si>
    <t xml:space="preserve">Shoshone-Bannock Tribes </t>
  </si>
  <si>
    <t xml:space="preserve">Hancock Area Rural Transit </t>
  </si>
  <si>
    <t xml:space="preserve">Stark County Council on Aging / Elder Care </t>
  </si>
  <si>
    <t>City of Terre Haute , dba: Terre Haute Transit Utility</t>
  </si>
  <si>
    <t>City of Jonesboro , dba: Jonesboro Economical Transportation System</t>
  </si>
  <si>
    <t>Terrebonne Parish Consolidated Government, dba: Good Earth Transit</t>
  </si>
  <si>
    <t>Warren County Transit Authority, dba: Transit Authority of Warren County</t>
  </si>
  <si>
    <t>City of Moorhead, dba: Metropolitan Area Transit</t>
  </si>
  <si>
    <t>City of Hazleton, dba: Hazleton Public Transit</t>
  </si>
  <si>
    <t>City of Farmington, dba: Red Apple Transit</t>
  </si>
  <si>
    <t>Scotts Bluff Public Transit, dba: Tri City Roadrunner</t>
  </si>
  <si>
    <t>Estuary Transit District, dba: 9 Town Transit</t>
  </si>
  <si>
    <t>Centerbrook</t>
  </si>
  <si>
    <t>City of Ashland, dba: Ashland Bus System</t>
  </si>
  <si>
    <t>City of Greenville , dba: Greenville Area Transit</t>
  </si>
  <si>
    <t>Mountain Area Regional Transit Authority, dba: Mountain Transit</t>
  </si>
  <si>
    <t>Climb-Up</t>
  </si>
  <si>
    <t>Tupelo</t>
  </si>
  <si>
    <t>4R05-44940</t>
  </si>
  <si>
    <t>Pulaski</t>
  </si>
  <si>
    <t>Senior Citizen Industries, dba: Hall County Public Transportation</t>
  </si>
  <si>
    <t>Calaveras County Department of Public Works, dba: Calaveras Transit</t>
  </si>
  <si>
    <t xml:space="preserve">Glen-wood, Inc. </t>
  </si>
  <si>
    <t>Sonoma-Marin Area Rail Transit District</t>
  </si>
  <si>
    <t xml:space="preserve">Town of Clarkstown , dba: Mini Trans </t>
  </si>
  <si>
    <t>Accomack-Northhampton Transportation District Comm, dba: STAR Transit</t>
  </si>
  <si>
    <t>Parksley</t>
  </si>
  <si>
    <t>Barbour Co. Senior Center , dba: Here &amp; There Transit</t>
  </si>
  <si>
    <t>City of Hattiesburg, dba: Hub City Transit</t>
  </si>
  <si>
    <t>City of Bullhead, dba: Bullhead Area Transit System</t>
  </si>
  <si>
    <t>City of Fort Smith, dba: Fort Smith Transit</t>
  </si>
  <si>
    <t>Orange County , dba: Orange County Public Transportation</t>
  </si>
  <si>
    <t>City of Tulare, dba: Tulare Intermodal Express</t>
  </si>
  <si>
    <t>City of Coolidge, dba: Cotton Express</t>
  </si>
  <si>
    <t>City of Franklin , dba: Franklin Transit Authority</t>
  </si>
  <si>
    <t>Hood River County Transportation District, dba: Columbia Area Transit</t>
  </si>
  <si>
    <t>County of Walworth</t>
  </si>
  <si>
    <t>Elkhorn</t>
  </si>
  <si>
    <t>5R06-55318</t>
  </si>
  <si>
    <t>Autauga County Commission, dba: Autauga County Rural Transportation</t>
  </si>
  <si>
    <t>Comanche Nation, dba: Comanche Nation Transit</t>
  </si>
  <si>
    <t>Oneida-Vilas Transit Commission, dba: Northwoods Transit Connections</t>
  </si>
  <si>
    <t>Schoolcraft Transit Authority</t>
  </si>
  <si>
    <t xml:space="preserve">Community Services, Inc. </t>
  </si>
  <si>
    <t>San Francisco Bay Area Water Emergency Transportation Authority, dba: San Francisco Bay Ferry</t>
  </si>
  <si>
    <t xml:space="preserve">City of Dixon </t>
  </si>
  <si>
    <t>Kendall County, dba: Kendall Area Transit</t>
  </si>
  <si>
    <t xml:space="preserve">Williston Council for the Aging </t>
  </si>
  <si>
    <t>St. Martin, Iberia, Lafayette Community Action Agency, dba: SMILE Community Action Agency</t>
  </si>
  <si>
    <t>City of Onalaska, dba: Onalaska Shared Ride Taxi City of Onalaska</t>
  </si>
  <si>
    <t>City of Owensboro, dba: Owensboro Transit Systems</t>
  </si>
  <si>
    <t>Huerfano/Las Animas Council of Governments, dba: South Central Council of Governments</t>
  </si>
  <si>
    <t xml:space="preserve">Richland County </t>
  </si>
  <si>
    <t>Town of Avon</t>
  </si>
  <si>
    <t>Avon</t>
  </si>
  <si>
    <t>8R01-88228</t>
  </si>
  <si>
    <t>Tri-Valley Developmental Services</t>
  </si>
  <si>
    <t>Chanute</t>
  </si>
  <si>
    <t>7R02-064</t>
  </si>
  <si>
    <t>7R02-70135</t>
  </si>
  <si>
    <t>Churchill Area Regional Transit</t>
  </si>
  <si>
    <t>Mid-Columbia Economic Development District</t>
  </si>
  <si>
    <t>Grant County, dba: Corre Caminos Transit</t>
  </si>
  <si>
    <t>City of Gastonia, dba: Gastonia Transit</t>
  </si>
  <si>
    <t xml:space="preserve">City of Joplin, dba: Metro Area Publictransit System </t>
  </si>
  <si>
    <t xml:space="preserve">Ottumwa Transit </t>
  </si>
  <si>
    <t xml:space="preserve">City of Port Arthur </t>
  </si>
  <si>
    <t>City of Columbus, dba: ColumBus Transit</t>
  </si>
  <si>
    <t>City of Loveland, Colorado, dba: City of Loveland Transit</t>
  </si>
  <si>
    <t>City of Wichita Falls , dba: Falls RIde</t>
  </si>
  <si>
    <t>City of Chippewa Falls, dba: Chippewa Falls Shared Ride Taxi</t>
  </si>
  <si>
    <t>The Community Pantry, dba: Gallup Express</t>
  </si>
  <si>
    <t>County of Siskiyou, dba: Siskiyou County Transit</t>
  </si>
  <si>
    <t>Kenaitze Indian Tribe</t>
  </si>
  <si>
    <t>Kenai</t>
  </si>
  <si>
    <t>City of Grand Prairie , dba: Grand Connection</t>
  </si>
  <si>
    <t xml:space="preserve">RTS Seneca </t>
  </si>
  <si>
    <t>City of Seattle, dba: Seattle Center Monorail</t>
  </si>
  <si>
    <t>City of Fairfax, dba: CUE Bus</t>
  </si>
  <si>
    <t>Porter County Aging and Community Services, Inc., dba: PCACS</t>
  </si>
  <si>
    <t>City of Beloit, dba: Beloit Transit System</t>
  </si>
  <si>
    <t xml:space="preserve">West's Transportation, Inc. </t>
  </si>
  <si>
    <t>City of Ocala, Florida, dba: SunTran</t>
  </si>
  <si>
    <t xml:space="preserve">Fort Peck Tribes </t>
  </si>
  <si>
    <t>City of Longview, dba: City of Longview Transit</t>
  </si>
  <si>
    <t>City of Michigan , dba: Michigan City Transit</t>
  </si>
  <si>
    <t xml:space="preserve">Puerto Rico Maritime Transport Authority </t>
  </si>
  <si>
    <t>Butler, County of, dba: Butler County Department on Aging</t>
  </si>
  <si>
    <t>Dove Creek</t>
  </si>
  <si>
    <t>Montezuma County Public Transportation</t>
  </si>
  <si>
    <t>Municipality of Jayuya</t>
  </si>
  <si>
    <t>Jayuya</t>
  </si>
  <si>
    <t>4R09-44941</t>
  </si>
  <si>
    <t xml:space="preserve">City of La Mirada , dba: La Mirada Transit </t>
  </si>
  <si>
    <t>City of Coralville, dba: Coralville Transit System</t>
  </si>
  <si>
    <t xml:space="preserve">Community Concern </t>
  </si>
  <si>
    <t>Rapides Senior Center</t>
  </si>
  <si>
    <t>Pineville, La.</t>
  </si>
  <si>
    <t>6R02-66282</t>
  </si>
  <si>
    <t>City of South Portland, dba: South Portland Bus Service</t>
  </si>
  <si>
    <t>The Canon City Golden Age Council, Inc</t>
  </si>
  <si>
    <t>Canon City</t>
  </si>
  <si>
    <t>Sault Ste. Marie Tribe of Chippewa Indians</t>
  </si>
  <si>
    <t>Sault Ste. Marie</t>
  </si>
  <si>
    <t>City of Suffolk, dba: Suffolk Transit</t>
  </si>
  <si>
    <t>Amsterdam</t>
  </si>
  <si>
    <t>Southwestern Community Services Transportation</t>
  </si>
  <si>
    <t>1R04-11156</t>
  </si>
  <si>
    <t>Coeur d'Alene Tribe, dba: Citylink Transit</t>
  </si>
  <si>
    <t>City Of Burlington, dba: Link Transit</t>
  </si>
  <si>
    <t>City of Lake Charles, dba: Lake Charles Transit System</t>
  </si>
  <si>
    <t>City of Compton  , dba: Compton Renaissance Transit Service</t>
  </si>
  <si>
    <t>City of Deerfield Beach, dba: Northeast Focal Point</t>
  </si>
  <si>
    <t>Rusk County Transit Commission</t>
  </si>
  <si>
    <t>Muckleshoot Indian Tribe</t>
  </si>
  <si>
    <t xml:space="preserve">Basin Transit Association </t>
  </si>
  <si>
    <t>City of Show Low, dba: Four Seasons Connection</t>
  </si>
  <si>
    <t>City of Bristol Tennessee, dba: Bristol Tennessee Transit System</t>
  </si>
  <si>
    <t>City of Miramar , dba: Public Works Department</t>
  </si>
  <si>
    <t>Southern Colorado Community Action Agency, Inc.</t>
  </si>
  <si>
    <t>City of Bettendorf, dba: Bettendorf Transit System</t>
  </si>
  <si>
    <t xml:space="preserve">Midland Area Agency </t>
  </si>
  <si>
    <t>Devils Lake Transit  (Senior Meals &amp; Services)</t>
  </si>
  <si>
    <t>Whitehall</t>
  </si>
  <si>
    <t>Yates County</t>
  </si>
  <si>
    <t>Penn Yan</t>
  </si>
  <si>
    <t>2R02-21000</t>
  </si>
  <si>
    <t>Salt River Pima-Maricopa Indian Community, dba: Salt River Transit</t>
  </si>
  <si>
    <t>Kootenai County, dba: Kootenai County Citylink North</t>
  </si>
  <si>
    <t>South Central Regional Transit District</t>
  </si>
  <si>
    <t>City of Corning</t>
  </si>
  <si>
    <t>Corning</t>
  </si>
  <si>
    <t>Town of Monroe , dba: Monroe Dial A Bus</t>
  </si>
  <si>
    <t>Ponca Tribe of Oklahoma, dba: The Ponca Tribe of Indians of Oklahoma</t>
  </si>
  <si>
    <t xml:space="preserve">City of South Padre Island </t>
  </si>
  <si>
    <t xml:space="preserve">Borough of Pottstown, dba: Pottstown Area Rapid Transit </t>
  </si>
  <si>
    <t>Neighbor to Neighbor Volunteers, dba: The Chaffee Shuttle</t>
  </si>
  <si>
    <t>City of Glens Falls , dba: Greater Glens Falls Transit</t>
  </si>
  <si>
    <t>Municipality of Coamo</t>
  </si>
  <si>
    <t>Coamo</t>
  </si>
  <si>
    <t>4R09-44942</t>
  </si>
  <si>
    <t>Pueblo of Laguna, dba: Shaa'srk'a Transit Program</t>
  </si>
  <si>
    <t>Teller Senior Coalition</t>
  </si>
  <si>
    <t>Woodland Park</t>
  </si>
  <si>
    <t>8R01-88230</t>
  </si>
  <si>
    <t>Swain County  Focal Point on Aging Inc</t>
  </si>
  <si>
    <t>Minnesota River Valley Transit</t>
  </si>
  <si>
    <t>St Peter</t>
  </si>
  <si>
    <t>5R04-55325</t>
  </si>
  <si>
    <t xml:space="preserve">Cheyenne &amp; Arapaho Tribes </t>
  </si>
  <si>
    <t>City of Baldwin Park, dba: Baldwin Park Transit</t>
  </si>
  <si>
    <t>City of Sierra Vista, dba: Vista Transit</t>
  </si>
  <si>
    <t>City of Pine Bluff, dba: Pine Bluff Transit</t>
  </si>
  <si>
    <t>City of Hot Springs, dba: Hot Springs Intracity Transit</t>
  </si>
  <si>
    <t>City of Kingman, dba: Kingman Area Regional Transit</t>
  </si>
  <si>
    <t>SNTC - Boulder City</t>
  </si>
  <si>
    <t xml:space="preserve">Nebraska Department of Transportation </t>
  </si>
  <si>
    <t xml:space="preserve">St. Bernard Parish, dba: St. Bernard Transit </t>
  </si>
  <si>
    <t>Macon-Russell Community Action Agency, dba: Macon County Public Transportation</t>
  </si>
  <si>
    <t>Wet Mountain Valley Rotary Community Service Inc., dba: Wet Mountain Valley Rotary Community Services Inc.</t>
  </si>
  <si>
    <t xml:space="preserve">SESDAC, Inc , dba: Vermillion Public Transit </t>
  </si>
  <si>
    <t>Community Coordinated Transportation System, dba: River Cities Public Transit</t>
  </si>
  <si>
    <t>City of Peoria , dba: Peoria Transit</t>
  </si>
  <si>
    <t>Multi Community Diversified Services, Inc.</t>
  </si>
  <si>
    <t>7R02-77083</t>
  </si>
  <si>
    <t>City of Anderson , dba: Electric City Transit</t>
  </si>
  <si>
    <t>City of La Porte, Indiana, dba: TransPorte</t>
  </si>
  <si>
    <t>University of Montana, dba: UDASH</t>
  </si>
  <si>
    <t xml:space="preserve">City of Minot </t>
  </si>
  <si>
    <t>M-1 Rail, dba: QLINE Detroit</t>
  </si>
  <si>
    <t>City of Niles , dba: Niles Dial-A-Ride Transportation</t>
  </si>
  <si>
    <t>Town of Warwick , dba: Warwick Dial A Bus</t>
  </si>
  <si>
    <t>Bent County, dba: Bent County Transit</t>
  </si>
  <si>
    <t>Las Animas</t>
  </si>
  <si>
    <t>8R01-88229</t>
  </si>
  <si>
    <t>City of Middletown, dba: Middletown Transit System</t>
  </si>
  <si>
    <t>City of Ridgecrest, dba: Ridgerunner</t>
  </si>
  <si>
    <t>City of Watertown NY, dba: CitiBus</t>
  </si>
  <si>
    <t>Henderson County, dba: Apple Country Public Transit</t>
  </si>
  <si>
    <t>City of Henderson, dba: Henderson Area Rapid Transit</t>
  </si>
  <si>
    <t>Town of Miami , dba: Cobre Valley Community Transit</t>
  </si>
  <si>
    <t>City of Manteca, dba: Manteca Transit</t>
  </si>
  <si>
    <t xml:space="preserve">Hancock, City of </t>
  </si>
  <si>
    <t>Broadus</t>
  </si>
  <si>
    <t>City of Eureka , dba: Eureka Transit Service</t>
  </si>
  <si>
    <t>City of Manhattan Beach , dba: City of Manhattan Beach Dial-A-Ride</t>
  </si>
  <si>
    <t>Marinette</t>
  </si>
  <si>
    <t>Key Opportunities</t>
  </si>
  <si>
    <t>5R03-55440</t>
  </si>
  <si>
    <t>Kansas City, City of Missouri, dba: Kansas City Streetcar</t>
  </si>
  <si>
    <t>Blooms Bus Lines, Inc.</t>
  </si>
  <si>
    <t xml:space="preserve">Elbert County </t>
  </si>
  <si>
    <t>Chicago Water Taxi (Wendella)</t>
  </si>
  <si>
    <t>County of Clark</t>
  </si>
  <si>
    <t>5R06-55327</t>
  </si>
  <si>
    <t xml:space="preserve">H.EL.P., Inc. </t>
  </si>
  <si>
    <t>Hopi Tribe, dba: Hopi Senom Transit</t>
  </si>
  <si>
    <t xml:space="preserve">Wayne Public Transit </t>
  </si>
  <si>
    <t>Niobrara Senior Center, Inc.</t>
  </si>
  <si>
    <t>Lusk</t>
  </si>
  <si>
    <t>8R05-041</t>
  </si>
  <si>
    <t>8R05-80217</t>
  </si>
  <si>
    <t>City of East Chicago, dba: East Chicago Transit</t>
  </si>
  <si>
    <t xml:space="preserve">City of Kingston </t>
  </si>
  <si>
    <t>Municipality of Gurabo</t>
  </si>
  <si>
    <t>City of Bristol Virginia, dba: Bristol Virginia Transit</t>
  </si>
  <si>
    <t>Volunteer Interfaith Network Effort</t>
  </si>
  <si>
    <t>Mankato</t>
  </si>
  <si>
    <t>5R04-069</t>
  </si>
  <si>
    <t>5R04-50321</t>
  </si>
  <si>
    <t>City of Lewiston, dba: Lewiston Transit System</t>
  </si>
  <si>
    <t xml:space="preserve">City Of Sidney </t>
  </si>
  <si>
    <t>Dunn County Transit Commission</t>
  </si>
  <si>
    <t>City of Rio Vista, dba: Rio Vista Delta Breeze</t>
  </si>
  <si>
    <t xml:space="preserve">Turner County </t>
  </si>
  <si>
    <t>City of Davis, dba: Davis Community Transit</t>
  </si>
  <si>
    <t xml:space="preserve">Walsh County Transportation Program </t>
  </si>
  <si>
    <t>City of Atlanta, dba: Atlanta Streetcar - Department of Public Works</t>
  </si>
  <si>
    <t xml:space="preserve">Fallon County </t>
  </si>
  <si>
    <t>Borough of Mt. Carmel, dba: Lower Anthracite Transportation System</t>
  </si>
  <si>
    <t>City of Hinesville, Georgia, dba: Liberty Transit</t>
  </si>
  <si>
    <t>City of Salisbury , dba: Salisbury Transit</t>
  </si>
  <si>
    <t>Municipality of Vieques</t>
  </si>
  <si>
    <t>Vieques</t>
  </si>
  <si>
    <t>4R09-44943</t>
  </si>
  <si>
    <t>Catholic Community Service, Sitka</t>
  </si>
  <si>
    <t>0R04-017</t>
  </si>
  <si>
    <t>0R04-00354</t>
  </si>
  <si>
    <t>City of Milwaukee</t>
  </si>
  <si>
    <t>York County</t>
  </si>
  <si>
    <t>Yorktown</t>
  </si>
  <si>
    <t>City of Black Hawk</t>
  </si>
  <si>
    <t>Black Hawk</t>
  </si>
  <si>
    <t>8R01-004</t>
  </si>
  <si>
    <t>8R01-80119</t>
  </si>
  <si>
    <t>City of Atascadero, dba: Atascadero Dial A Ride</t>
  </si>
  <si>
    <t xml:space="preserve">Kidder-Emmons County Senior Services </t>
  </si>
  <si>
    <t>7R02-70054</t>
  </si>
  <si>
    <t>Aroostook Band of Micmacs</t>
  </si>
  <si>
    <t xml:space="preserve">Presque Isle </t>
  </si>
  <si>
    <t>1T02</t>
  </si>
  <si>
    <t>Town of Quartzsite</t>
  </si>
  <si>
    <t>Quartzsite</t>
  </si>
  <si>
    <t>9R01-99437</t>
  </si>
  <si>
    <t>Archuleta County Transportation/Mountain Express Transit, dba: Mountain Express Transit</t>
  </si>
  <si>
    <t xml:space="preserve">Pagosa Springs </t>
  </si>
  <si>
    <t>8R01-002</t>
  </si>
  <si>
    <t>8R01-80280</t>
  </si>
  <si>
    <t>Red Cliff Band of Lake Superior Chippewa, dba: Red Cliff (Miskwaabekong) Transit</t>
  </si>
  <si>
    <t>City  of Crawford</t>
  </si>
  <si>
    <t xml:space="preserve">Village of Spring Valley </t>
  </si>
  <si>
    <t>Gila River Indian Community</t>
  </si>
  <si>
    <t>Sacaton</t>
  </si>
  <si>
    <t xml:space="preserve">Central City </t>
  </si>
  <si>
    <t>City of Glenwood Springs, dba: Ride Glenwood Springs</t>
  </si>
  <si>
    <t>Forest County Potawatomi Community</t>
  </si>
  <si>
    <t>Crandon</t>
  </si>
  <si>
    <t>5T14</t>
  </si>
  <si>
    <t>Humboldt County, dba: Senior Citizens of Humboldt County, Inc</t>
  </si>
  <si>
    <t>Ninilchik Village</t>
  </si>
  <si>
    <t>Ninilchik</t>
  </si>
  <si>
    <t xml:space="preserve">Lumpkin County </t>
  </si>
  <si>
    <t xml:space="preserve">City of Neligh </t>
  </si>
  <si>
    <t>County of Pierce</t>
  </si>
  <si>
    <t>Dickey County Senior Citizens</t>
  </si>
  <si>
    <t>Ellendale</t>
  </si>
  <si>
    <t>8R03-003</t>
  </si>
  <si>
    <t>8R03-80130</t>
  </si>
  <si>
    <t>City of  Chadron</t>
  </si>
  <si>
    <t>Ekalaka</t>
  </si>
  <si>
    <t xml:space="preserve">Rawlins County </t>
  </si>
  <si>
    <t>Carroll County Wellness Transit</t>
  </si>
  <si>
    <t>4R04-44939</t>
  </si>
  <si>
    <t>Santee Sioux Nation</t>
  </si>
  <si>
    <t xml:space="preserve">Niobrara   </t>
  </si>
  <si>
    <t>7T03</t>
  </si>
  <si>
    <t>City of Buchanan, dba: Buchanan Dial-A-Ride</t>
  </si>
  <si>
    <t xml:space="preserve">Nelson County Council On Aging </t>
  </si>
  <si>
    <t>Sac and Fox Nation of Missouri</t>
  </si>
  <si>
    <t>Reserve</t>
  </si>
  <si>
    <t>White Mountain Apache Tribe</t>
  </si>
  <si>
    <t>Whiteriver</t>
  </si>
  <si>
    <t>9T15</t>
  </si>
  <si>
    <t>Samish Indian Nation</t>
  </si>
  <si>
    <t>Anacortes</t>
  </si>
  <si>
    <t>Rhode Island Department of Transportation</t>
  </si>
  <si>
    <t>LimoLiner LLC</t>
  </si>
  <si>
    <t>Cheyenne County</t>
  </si>
  <si>
    <t>St. Francis</t>
  </si>
  <si>
    <t>7R02-77082</t>
  </si>
  <si>
    <t>Quileute Tribe Community Shuttle</t>
  </si>
  <si>
    <t>La Push</t>
  </si>
  <si>
    <t xml:space="preserve">Schuyler </t>
  </si>
  <si>
    <t xml:space="preserve">City of Hartford - Hartford City Transit </t>
  </si>
  <si>
    <t>Greensville Emporia Transit System</t>
  </si>
  <si>
    <t>3R06-31025</t>
  </si>
  <si>
    <t>Town of Highlands , dba: Dial-a-Bus</t>
  </si>
  <si>
    <t>Southern Ute Indian Tribe</t>
  </si>
  <si>
    <t>8T17</t>
  </si>
  <si>
    <t>City of Needles, dba: Needles Area Transit</t>
  </si>
  <si>
    <t>Lake County CO</t>
  </si>
  <si>
    <t>Leadville</t>
  </si>
  <si>
    <t>8R01-88213</t>
  </si>
  <si>
    <t>Native Village of Unalakleet</t>
  </si>
  <si>
    <t>Unalakleet</t>
  </si>
  <si>
    <t xml:space="preserve"> Sistersville Ferry </t>
  </si>
  <si>
    <t xml:space="preserve">  Sistersville</t>
  </si>
  <si>
    <t>3R05-30992</t>
  </si>
  <si>
    <t>County of Shasta Department of Public Works</t>
  </si>
  <si>
    <t>9R02-99438</t>
  </si>
  <si>
    <t>Hybrid Rail - Directly Operated</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</si>
</sst>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43" formatCode="_(* #,##0.00_);_(* \(#,##0.00\);_(* &quot;-&quot;??_);_(@_)"/>
    <numFmt numFmtId="164" formatCode="#,##0.0"/>
    <numFmt numFmtId="165" formatCode="0000"/>
    <numFmt numFmtId="166" formatCode="00000"/>
    <numFmt numFmtId="167" formatCode="[$$-409]#,##0.00_);\([$$-409]#,##0.00\)"/>
    <numFmt numFmtId="168" formatCode="#,##0.0_);\(#,##0.0\)"/>
    <numFmt numFmtId="169" formatCode="[$$-409]#,##0_);\([$$-409]#,##0\)"/>
    <numFmt numFmtId="170" formatCode="&quot;$&quot;#,##0.00"/>
    <numFmt numFmtId="171" formatCode="&quot;$&quot;#,##0"/>
    <numFmt numFmtId="172" formatCode="000#"/>
    <numFmt numFmtId="173" formatCode="0000#"/>
  </numFmts>
  <fonts count="14">
    <font>
      <sz val="10"/>
      <name val="Arial"/>
      <family val="2"/>
    </font>
    <font>
      <sz val="8"/>
      <name val="Arial"/>
      <family val="2"/>
    </font>
    <font>
      <sz val="11"/>
      <color theme="1"/>
      <name val="Calibri"/>
      <family val="2"/>
      <scheme val="minor"/>
    </font>
    <font>
      <sz val="8"/>
      <color theme="1"/>
      <name val="Arial"/>
      <family val="2"/>
    </font>
    <font>
      <b/>
      <sz val="8"/>
      <color theme="1"/>
      <name val="Arial"/>
      <family val="2"/>
    </font>
    <font>
      <b/>
      <u/>
      <sz val="8"/>
      <color theme="1"/>
      <name val="Arial"/>
      <family val="2"/>
    </font>
    <font>
      <sz val="8"/>
      <color theme="1"/>
      <name val="Calibri"/>
      <family val="2"/>
      <scheme val="minor"/>
    </font>
    <font>
      <b/>
      <i/>
      <sz val="9"/>
      <color rgb="FF000000"/>
      <name val="Arial"/>
      <family val="2"/>
    </font>
    <font>
      <sz val="10"/>
      <name val="Arial"/>
      <family val="2"/>
    </font>
    <font>
      <b/>
      <sz val="8"/>
      <color theme="0"/>
      <name val="Arial"/>
      <family val="2"/>
    </font>
    <font>
      <sz val="11"/>
      <color theme="0"/>
      <name val="Calibri"/>
      <family val="2"/>
      <scheme val="minor"/>
    </font>
    <font>
      <sz val="8"/>
      <color theme="0"/>
      <name val="sansserif"/>
    </font>
    <font>
      <b/>
      <u/>
      <sz val="8"/>
      <color theme="0"/>
      <name val="Arial"/>
      <family val="2"/>
    </font>
    <font>
      <sz val="8"/>
      <color theme="0"/>
      <name val="Arial"/>
      <family val="2"/>
    </font>
  </fonts>
  <fills count="8">
    <fill>
      <patternFill patternType="none"/>
    </fill>
    <fill>
      <patternFill patternType="gray125"/>
    </fill>
    <fill>
      <patternFill patternType="solid">
        <fgColor theme="0"/>
        <bgColor indexed="64"/>
      </patternFill>
    </fill>
    <fill>
      <patternFill patternType="solid">
        <fgColor theme="4" tint="-0.499984740745262"/>
        <bgColor indexed="64"/>
      </patternFill>
    </fill>
    <fill>
      <patternFill patternType="solid">
        <fgColor theme="0" tint="-0.14996795556505021"/>
        <bgColor indexed="64"/>
      </patternFill>
    </fill>
    <fill>
      <patternFill patternType="solid">
        <fgColor theme="0" tint="-0.14999847407452621"/>
        <bgColor indexed="64"/>
      </patternFill>
    </fill>
    <fill>
      <patternFill patternType="solid">
        <fgColor theme="8" tint="-0.499984740745262"/>
        <bgColor indexed="64"/>
      </patternFill>
    </fill>
    <fill>
      <patternFill patternType="solid">
        <fgColor theme="0" tint="-0.34998626667073579"/>
        <bgColor indexed="64"/>
      </patternFill>
    </fill>
  </fills>
  <borders count="58">
    <border>
      <left/>
      <right/>
      <top/>
      <bottom/>
      <diagonal/>
    </border>
    <border>
      <left/>
      <right style="thin">
        <color auto="1"/>
      </right>
      <top/>
      <bottom/>
      <diagonal/>
    </border>
    <border>
      <left style="medium">
        <color auto="1"/>
      </left>
      <right/>
      <top/>
      <bottom/>
      <diagonal/>
    </border>
    <border>
      <left style="medium">
        <color auto="1"/>
      </left>
      <right/>
      <top/>
      <bottom style="medium">
        <color auto="1"/>
      </bottom>
      <diagonal/>
    </border>
    <border>
      <left/>
      <right/>
      <top/>
      <bottom style="medium">
        <color auto="1"/>
      </bottom>
      <diagonal/>
    </border>
    <border>
      <left/>
      <right/>
      <top style="thin">
        <color auto="1"/>
      </top>
      <bottom/>
      <diagonal/>
    </border>
    <border>
      <left style="medium">
        <color auto="1"/>
      </left>
      <right/>
      <top/>
      <bottom style="thin">
        <color auto="1"/>
      </bottom>
      <diagonal/>
    </border>
    <border>
      <left/>
      <right/>
      <top/>
      <bottom style="thin">
        <color auto="1"/>
      </bottom>
      <diagonal/>
    </border>
    <border>
      <left style="thin">
        <color auto="1"/>
      </left>
      <right style="thin">
        <color auto="1"/>
      </right>
      <top/>
      <bottom style="thin">
        <color auto="1"/>
      </bottom>
      <diagonal/>
    </border>
    <border>
      <left style="thin">
        <color auto="1"/>
      </left>
      <right/>
      <top/>
      <bottom/>
      <diagonal/>
    </border>
    <border>
      <left style="thick">
        <color auto="1"/>
      </left>
      <right/>
      <top/>
      <bottom/>
      <diagonal/>
    </border>
    <border>
      <left/>
      <right/>
      <top style="thick">
        <color auto="1"/>
      </top>
      <bottom/>
      <diagonal/>
    </border>
    <border>
      <left style="thin">
        <color auto="1"/>
      </left>
      <right/>
      <top/>
      <bottom style="thin">
        <color auto="1"/>
      </bottom>
      <diagonal/>
    </border>
    <border>
      <left/>
      <right/>
      <top style="thin">
        <color auto="1"/>
      </top>
      <bottom style="thick">
        <color auto="1"/>
      </bottom>
      <diagonal/>
    </border>
    <border>
      <left/>
      <right/>
      <top/>
      <bottom style="thick">
        <color auto="1"/>
      </bottom>
      <diagonal/>
    </border>
    <border>
      <left/>
      <right style="thick">
        <color auto="1"/>
      </right>
      <top/>
      <bottom style="thick">
        <color auto="1"/>
      </bottom>
      <diagonal/>
    </border>
    <border>
      <left style="thin">
        <color auto="1"/>
      </left>
      <right/>
      <top style="thick">
        <color auto="1"/>
      </top>
      <bottom/>
      <diagonal/>
    </border>
    <border>
      <left style="thin">
        <color auto="1"/>
      </left>
      <right/>
      <top style="thick">
        <color auto="1"/>
      </top>
      <bottom style="thin">
        <color auto="1"/>
      </bottom>
      <diagonal/>
    </border>
    <border>
      <left style="thin">
        <color auto="1"/>
      </left>
      <right style="thin">
        <color auto="1"/>
      </right>
      <top style="thick">
        <color auto="1"/>
      </top>
      <bottom style="thin">
        <color auto="1"/>
      </bottom>
      <diagonal/>
    </border>
    <border>
      <left style="thin">
        <color auto="1"/>
      </left>
      <right/>
      <top style="thick">
        <color auto="1"/>
      </top>
      <bottom style="thick">
        <color auto="1"/>
      </bottom>
      <diagonal/>
    </border>
    <border>
      <left/>
      <right/>
      <top style="thick">
        <color auto="1"/>
      </top>
      <bottom style="thick">
        <color auto="1"/>
      </bottom>
      <diagonal/>
    </border>
    <border>
      <left style="medium">
        <color auto="1"/>
      </left>
      <right/>
      <top style="thick">
        <color auto="1"/>
      </top>
      <bottom style="thin">
        <color theme="0" tint="-0.24994659260841701"/>
      </bottom>
      <diagonal/>
    </border>
    <border>
      <left/>
      <right/>
      <top style="thick">
        <color auto="1"/>
      </top>
      <bottom style="thin">
        <color theme="0" tint="-0.24994659260841701"/>
      </bottom>
      <diagonal/>
    </border>
    <border>
      <left/>
      <right/>
      <top style="thin">
        <color theme="0" tint="-0.24994659260841701"/>
      </top>
      <bottom style="thin">
        <color theme="0" tint="-0.24994659260841701"/>
      </bottom>
      <diagonal/>
    </border>
    <border>
      <left style="medium">
        <color auto="1"/>
      </left>
      <right/>
      <top style="thin">
        <color theme="0" tint="-0.24994659260841701"/>
      </top>
      <bottom style="thin">
        <color theme="0" tint="-0.24994659260841701"/>
      </bottom>
      <diagonal/>
    </border>
    <border>
      <left style="medium">
        <color auto="1"/>
      </left>
      <right/>
      <top style="thin">
        <color theme="0" tint="-0.24994659260841701"/>
      </top>
      <bottom/>
      <diagonal/>
    </border>
    <border>
      <left/>
      <right/>
      <top style="thin">
        <color theme="0" tint="-0.24994659260841701"/>
      </top>
      <bottom/>
      <diagonal/>
    </border>
    <border>
      <left style="thin">
        <color auto="1"/>
      </left>
      <right/>
      <top style="thick">
        <color auto="1"/>
      </top>
      <bottom style="thin">
        <color theme="0" tint="-0.24994659260841701"/>
      </bottom>
      <diagonal/>
    </border>
    <border>
      <left/>
      <right style="thin">
        <color theme="0" tint="-0.24994659260841701"/>
      </right>
      <top/>
      <bottom style="thin">
        <color theme="0" tint="-0.24994659260841701"/>
      </bottom>
      <diagonal/>
    </border>
    <border>
      <left style="thin">
        <color theme="0" tint="-0.24994659260841701"/>
      </left>
      <right style="thin">
        <color theme="0" tint="-0.24994659260841701"/>
      </right>
      <top/>
      <bottom style="thin">
        <color theme="0" tint="-0.24994659260841701"/>
      </bottom>
      <diagonal/>
    </border>
    <border>
      <left style="thin">
        <color theme="0" tint="-0.24994659260841701"/>
      </left>
      <right style="thick">
        <color auto="1"/>
      </right>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style="thick">
        <color auto="1"/>
      </right>
      <top style="thin">
        <color theme="0" tint="-0.24994659260841701"/>
      </top>
      <bottom style="thin">
        <color theme="0" tint="-0.24994659260841701"/>
      </bottom>
      <diagonal/>
    </border>
    <border>
      <left/>
      <right style="thin">
        <color theme="0" tint="-0.24994659260841701"/>
      </right>
      <top style="thin">
        <color theme="0" tint="-0.24994659260841701"/>
      </top>
      <bottom/>
      <diagonal/>
    </border>
    <border>
      <left style="thin">
        <color theme="0" tint="-0.24994659260841701"/>
      </left>
      <right style="thin">
        <color theme="0" tint="-0.24994659260841701"/>
      </right>
      <top style="thin">
        <color theme="0" tint="-0.24994659260841701"/>
      </top>
      <bottom/>
      <diagonal/>
    </border>
    <border>
      <left style="thin">
        <color theme="0" tint="-0.24994659260841701"/>
      </left>
      <right style="thick">
        <color auto="1"/>
      </right>
      <top style="thin">
        <color theme="0" tint="-0.24994659260841701"/>
      </top>
      <bottom/>
      <diagonal/>
    </border>
    <border>
      <left/>
      <right/>
      <top/>
      <bottom style="thin">
        <color theme="0" tint="-0.24994659260841701"/>
      </bottom>
      <diagonal/>
    </border>
    <border>
      <left/>
      <right/>
      <top style="thick">
        <color auto="1"/>
      </top>
      <bottom style="thin">
        <color auto="1"/>
      </bottom>
      <diagonal/>
    </border>
    <border>
      <left style="thin">
        <color theme="0" tint="-0.24994659260841701"/>
      </left>
      <right/>
      <top style="thick">
        <color auto="1"/>
      </top>
      <bottom/>
      <diagonal/>
    </border>
    <border>
      <left style="thin">
        <color auto="1"/>
      </left>
      <right style="thin">
        <color theme="0" tint="-0.24994659260841701"/>
      </right>
      <top style="thin">
        <color auto="1"/>
      </top>
      <bottom style="thin">
        <color theme="0" tint="-0.24994659260841701"/>
      </bottom>
      <diagonal/>
    </border>
    <border>
      <left style="thin">
        <color theme="0" tint="-0.24994659260841701"/>
      </left>
      <right style="thin">
        <color theme="0" tint="-0.24994659260841701"/>
      </right>
      <top style="thin">
        <color auto="1"/>
      </top>
      <bottom style="thin">
        <color theme="0" tint="-0.24994659260841701"/>
      </bottom>
      <diagonal/>
    </border>
    <border>
      <left style="thin">
        <color theme="0" tint="-0.24994659260841701"/>
      </left>
      <right style="thick">
        <color auto="1"/>
      </right>
      <top style="thin">
        <color auto="1"/>
      </top>
      <bottom style="thin">
        <color theme="0" tint="-0.24994659260841701"/>
      </bottom>
      <diagonal/>
    </border>
    <border>
      <left style="thin">
        <color auto="1"/>
      </left>
      <right style="thin">
        <color theme="0" tint="-0.24994659260841701"/>
      </right>
      <top style="thin">
        <color theme="0" tint="-0.24994659260841701"/>
      </top>
      <bottom style="thin">
        <color theme="0" tint="-0.24994659260841701"/>
      </bottom>
      <diagonal/>
    </border>
    <border>
      <left style="thin">
        <color auto="1"/>
      </left>
      <right style="thin">
        <color theme="0" tint="-0.24994659260841701"/>
      </right>
      <top style="thin">
        <color theme="0" tint="-0.24994659260841701"/>
      </top>
      <bottom/>
      <diagonal/>
    </border>
    <border>
      <left style="medium">
        <color auto="1"/>
      </left>
      <right/>
      <top style="thick">
        <color auto="1"/>
      </top>
      <bottom style="thick">
        <color auto="1"/>
      </bottom>
      <diagonal/>
    </border>
    <border>
      <left/>
      <right style="thin">
        <color auto="1"/>
      </right>
      <top style="thick">
        <color auto="1"/>
      </top>
      <bottom style="thin">
        <color auto="1"/>
      </bottom>
      <diagonal/>
    </border>
    <border>
      <left style="medium">
        <color auto="1"/>
      </left>
      <right/>
      <top style="thin">
        <color auto="1"/>
      </top>
      <bottom style="thin">
        <color theme="0" tint="-0.24994659260841701"/>
      </bottom>
      <diagonal/>
    </border>
    <border>
      <left/>
      <right/>
      <top style="thin">
        <color auto="1"/>
      </top>
      <bottom style="thin">
        <color theme="0" tint="-0.24994659260841701"/>
      </bottom>
      <diagonal/>
    </border>
    <border>
      <left/>
      <right style="thin">
        <color theme="0" tint="-0.24994659260841701"/>
      </right>
      <top style="thin">
        <color auto="1"/>
      </top>
      <bottom style="thin">
        <color theme="0" tint="-0.24994659260841701"/>
      </bottom>
      <diagonal/>
    </border>
    <border>
      <left style="medium">
        <color auto="1"/>
      </left>
      <right/>
      <top style="thin">
        <color theme="0" tint="-0.24994659260841701"/>
      </top>
      <bottom style="thick">
        <color auto="1"/>
      </bottom>
      <diagonal/>
    </border>
    <border>
      <left/>
      <right style="thick">
        <color auto="1"/>
      </right>
      <top/>
      <bottom/>
      <diagonal/>
    </border>
    <border>
      <left/>
      <right style="thick">
        <color auto="1"/>
      </right>
      <top style="thick">
        <color auto="1"/>
      </top>
      <bottom/>
      <diagonal/>
    </border>
    <border>
      <left/>
      <right style="thin">
        <color theme="0" tint="-0.24994659260841701"/>
      </right>
      <top/>
      <bottom/>
      <diagonal/>
    </border>
    <border>
      <left style="thin">
        <color theme="0" tint="-0.24994659260841701"/>
      </left>
      <right style="thin">
        <color theme="0" tint="-0.24994659260841701"/>
      </right>
      <top/>
      <bottom/>
      <diagonal/>
    </border>
    <border>
      <left style="thin">
        <color auto="1"/>
      </left>
      <right/>
      <top/>
      <bottom style="thick">
        <color auto="1"/>
      </bottom>
      <diagonal/>
    </border>
    <border>
      <left style="thin">
        <color theme="0" tint="-0.24994659260841701"/>
      </left>
      <right/>
      <top/>
      <bottom/>
      <diagonal/>
    </border>
    <border>
      <left style="thin">
        <color theme="4" tint="0.39997558519241921"/>
      </left>
      <right/>
      <top style="thin">
        <color theme="4" tint="0.39997558519241921"/>
      </top>
      <bottom style="thin">
        <color theme="4" tint="0.39997558519241921"/>
      </bottom>
      <diagonal/>
    </border>
  </borders>
  <cellStyleXfs count="4">
    <xf numFmtId="0" fontId="0" fillId="0" borderId="0"/>
    <xf numFmtId="43" fontId="2" fillId="0" borderId="0" applyFont="0" applyFill="0" applyBorder="0" applyAlignment="0" applyProtection="0"/>
    <xf numFmtId="0" fontId="2" fillId="0" borderId="0"/>
    <xf numFmtId="43" fontId="8" fillId="0" borderId="0" applyFont="0" applyFill="0" applyBorder="0" applyAlignment="0" applyProtection="0"/>
  </cellStyleXfs>
  <cellXfs count="214">
    <xf numFmtId="0" fontId="0" fillId="0" borderId="0" xfId="0"/>
    <xf numFmtId="0" fontId="1" fillId="0" borderId="0" xfId="0" applyFont="1" applyFill="1" applyAlignment="1">
      <alignment horizontal="left" vertical="top" wrapText="1"/>
    </xf>
    <xf numFmtId="0" fontId="1" fillId="0" borderId="0" xfId="0" applyFont="1" applyFill="1"/>
    <xf numFmtId="0" fontId="1" fillId="0" borderId="0" xfId="0" applyFont="1" applyFill="1" applyAlignment="1"/>
    <xf numFmtId="0" fontId="1" fillId="0" borderId="0" xfId="0" applyFont="1" applyFill="1" applyAlignment="1">
      <alignment horizontal="left"/>
    </xf>
    <xf numFmtId="3" fontId="1" fillId="0" borderId="0" xfId="0" applyNumberFormat="1" applyFont="1" applyFill="1"/>
    <xf numFmtId="0" fontId="1" fillId="0" borderId="0" xfId="0" applyFont="1"/>
    <xf numFmtId="0" fontId="1" fillId="0" borderId="1" xfId="0" applyFont="1" applyBorder="1"/>
    <xf numFmtId="0" fontId="1" fillId="0" borderId="1" xfId="0" applyFont="1" applyFill="1" applyBorder="1" applyAlignment="1">
      <alignment horizontal="left"/>
    </xf>
    <xf numFmtId="3" fontId="1" fillId="0" borderId="0" xfId="0" applyNumberFormat="1" applyFont="1"/>
    <xf numFmtId="4" fontId="1" fillId="0" borderId="0" xfId="0" applyNumberFormat="1" applyFont="1"/>
    <xf numFmtId="0" fontId="3" fillId="0" borderId="0" xfId="0" applyFont="1" applyAlignment="1">
      <alignment wrapText="1"/>
    </xf>
    <xf numFmtId="165" fontId="3" fillId="0" borderId="0" xfId="0" applyNumberFormat="1" applyFont="1" applyAlignment="1">
      <alignment wrapText="1"/>
    </xf>
    <xf numFmtId="166" fontId="3" fillId="0" borderId="0" xfId="0" applyNumberFormat="1" applyFont="1" applyAlignment="1">
      <alignment wrapText="1"/>
    </xf>
    <xf numFmtId="3" fontId="3" fillId="0" borderId="0" xfId="0" applyNumberFormat="1" applyFont="1" applyAlignment="1">
      <alignment wrapText="1"/>
    </xf>
    <xf numFmtId="0" fontId="9" fillId="3" borderId="0" xfId="0" applyFont="1" applyFill="1" applyAlignment="1">
      <alignment wrapText="1"/>
    </xf>
    <xf numFmtId="0" fontId="9" fillId="3" borderId="7" xfId="0" applyFont="1" applyFill="1" applyBorder="1" applyAlignment="1">
      <alignment wrapText="1"/>
    </xf>
    <xf numFmtId="0" fontId="1" fillId="0" borderId="0" xfId="0" applyFont="1" applyAlignment="1"/>
    <xf numFmtId="3" fontId="1" fillId="0" borderId="0" xfId="0" applyNumberFormat="1" applyFont="1" applyFill="1" applyAlignment="1">
      <alignment horizontal="right"/>
    </xf>
    <xf numFmtId="3" fontId="1" fillId="0" borderId="0" xfId="0" applyNumberFormat="1" applyFont="1" applyAlignment="1">
      <alignment horizontal="right" wrapText="1"/>
    </xf>
    <xf numFmtId="167" fontId="1" fillId="0" borderId="0" xfId="0" applyNumberFormat="1" applyFont="1" applyFill="1"/>
    <xf numFmtId="167" fontId="1" fillId="0" borderId="0" xfId="0" applyNumberFormat="1" applyFont="1"/>
    <xf numFmtId="167" fontId="1" fillId="0" borderId="0" xfId="0" applyNumberFormat="1" applyFont="1" applyFill="1" applyAlignment="1">
      <alignment horizontal="right"/>
    </xf>
    <xf numFmtId="168" fontId="1" fillId="0" borderId="0" xfId="3" applyNumberFormat="1" applyFont="1" applyFill="1"/>
    <xf numFmtId="169" fontId="1" fillId="0" borderId="0" xfId="0" applyNumberFormat="1" applyFont="1" applyFill="1"/>
    <xf numFmtId="169" fontId="1" fillId="0" borderId="0" xfId="0" applyNumberFormat="1" applyFont="1"/>
    <xf numFmtId="37" fontId="1" fillId="0" borderId="0" xfId="3" applyNumberFormat="1" applyFont="1" applyFill="1"/>
    <xf numFmtId="37" fontId="1" fillId="0" borderId="0" xfId="3" applyNumberFormat="1" applyFont="1"/>
    <xf numFmtId="0" fontId="9" fillId="3" borderId="7" xfId="0" applyFont="1" applyFill="1" applyBorder="1" applyAlignment="1"/>
    <xf numFmtId="3" fontId="9" fillId="3" borderId="7" xfId="0" applyNumberFormat="1" applyFont="1" applyFill="1" applyBorder="1" applyAlignment="1">
      <alignment wrapText="1"/>
    </xf>
    <xf numFmtId="169" fontId="9" fillId="3" borderId="7" xfId="0" applyNumberFormat="1" applyFont="1" applyFill="1" applyBorder="1" applyAlignment="1">
      <alignment wrapText="1"/>
    </xf>
    <xf numFmtId="37" fontId="9" fillId="3" borderId="7" xfId="3" applyNumberFormat="1" applyFont="1" applyFill="1" applyBorder="1" applyAlignment="1">
      <alignment wrapText="1"/>
    </xf>
    <xf numFmtId="3" fontId="9" fillId="6" borderId="7" xfId="0" applyNumberFormat="1" applyFont="1" applyFill="1" applyBorder="1" applyAlignment="1">
      <alignment wrapText="1"/>
    </xf>
    <xf numFmtId="167" fontId="9" fillId="6" borderId="7" xfId="0" applyNumberFormat="1" applyFont="1" applyFill="1" applyBorder="1" applyAlignment="1">
      <alignment wrapText="1"/>
    </xf>
    <xf numFmtId="0" fontId="9" fillId="6" borderId="7" xfId="0" applyFont="1" applyFill="1" applyBorder="1" applyAlignment="1">
      <alignment wrapText="1"/>
    </xf>
    <xf numFmtId="168" fontId="9" fillId="6" borderId="7" xfId="3" applyNumberFormat="1" applyFont="1" applyFill="1" applyBorder="1" applyAlignment="1">
      <alignment wrapText="1"/>
    </xf>
    <xf numFmtId="0" fontId="1" fillId="0" borderId="0" xfId="0" applyFont="1" applyAlignment="1">
      <alignment horizontal="left"/>
    </xf>
    <xf numFmtId="39" fontId="9" fillId="6" borderId="7" xfId="0" applyNumberFormat="1" applyFont="1" applyFill="1" applyBorder="1" applyAlignment="1">
      <alignment wrapText="1"/>
    </xf>
    <xf numFmtId="39" fontId="1" fillId="0" borderId="0" xfId="0" applyNumberFormat="1" applyFont="1" applyFill="1"/>
    <xf numFmtId="39" fontId="1" fillId="0" borderId="0" xfId="0" applyNumberFormat="1" applyFont="1"/>
    <xf numFmtId="37" fontId="1" fillId="0" borderId="0" xfId="3" applyNumberFormat="1" applyFont="1" applyFill="1" applyAlignment="1">
      <alignment horizontal="right"/>
    </xf>
    <xf numFmtId="37" fontId="9" fillId="3" borderId="7" xfId="3" applyNumberFormat="1" applyFont="1" applyFill="1" applyBorder="1" applyAlignment="1">
      <alignment horizontal="left" wrapText="1"/>
    </xf>
    <xf numFmtId="0" fontId="3" fillId="2" borderId="14" xfId="2" applyFont="1" applyFill="1" applyBorder="1" applyAlignment="1" applyProtection="1">
      <alignment wrapText="1"/>
      <protection locked="0"/>
    </xf>
    <xf numFmtId="0" fontId="3" fillId="2" borderId="15" xfId="2" applyFont="1" applyFill="1" applyBorder="1" applyAlignment="1" applyProtection="1">
      <alignment wrapText="1"/>
      <protection locked="0"/>
    </xf>
    <xf numFmtId="0" fontId="3" fillId="2" borderId="10" xfId="2" applyFont="1" applyFill="1" applyBorder="1" applyAlignment="1" applyProtection="1">
      <alignment wrapText="1"/>
      <protection locked="0"/>
    </xf>
    <xf numFmtId="0" fontId="3" fillId="2" borderId="0" xfId="2" applyFont="1" applyFill="1" applyBorder="1" applyAlignment="1" applyProtection="1">
      <alignment wrapText="1"/>
      <protection locked="0"/>
    </xf>
    <xf numFmtId="0" fontId="3" fillId="0" borderId="0" xfId="2" applyFont="1" applyAlignment="1" applyProtection="1">
      <alignment wrapText="1"/>
      <protection locked="0"/>
    </xf>
    <xf numFmtId="0" fontId="4" fillId="5" borderId="0" xfId="2" applyFont="1" applyFill="1" applyBorder="1" applyAlignment="1" applyProtection="1">
      <protection locked="0"/>
    </xf>
    <xf numFmtId="0" fontId="6" fillId="2" borderId="0" xfId="2" applyFont="1" applyFill="1" applyBorder="1" applyProtection="1">
      <protection locked="0"/>
    </xf>
    <xf numFmtId="0" fontId="2" fillId="2" borderId="10" xfId="2" applyFill="1" applyBorder="1" applyProtection="1">
      <protection locked="0"/>
    </xf>
    <xf numFmtId="0" fontId="2" fillId="2" borderId="0" xfId="2" applyFill="1" applyBorder="1" applyProtection="1">
      <protection locked="0"/>
    </xf>
    <xf numFmtId="0" fontId="2" fillId="0" borderId="0" xfId="2" applyProtection="1">
      <protection locked="0"/>
    </xf>
    <xf numFmtId="0" fontId="4" fillId="2" borderId="19" xfId="2" applyFont="1" applyFill="1" applyBorder="1" applyAlignment="1" applyProtection="1">
      <protection locked="0"/>
    </xf>
    <xf numFmtId="0" fontId="2" fillId="2" borderId="20" xfId="2" applyFill="1" applyBorder="1" applyProtection="1">
      <protection locked="0"/>
    </xf>
    <xf numFmtId="0" fontId="4" fillId="5" borderId="21" xfId="2" applyFont="1" applyFill="1" applyBorder="1" applyAlignment="1" applyProtection="1">
      <protection locked="0"/>
    </xf>
    <xf numFmtId="0" fontId="4" fillId="5" borderId="22" xfId="2" applyFont="1" applyFill="1" applyBorder="1" applyAlignment="1" applyProtection="1">
      <protection locked="0"/>
    </xf>
    <xf numFmtId="0" fontId="4" fillId="0" borderId="22" xfId="2" applyFont="1" applyFill="1" applyBorder="1" applyAlignment="1" applyProtection="1">
      <protection locked="0"/>
    </xf>
    <xf numFmtId="0" fontId="3" fillId="2" borderId="10" xfId="2" applyFont="1" applyFill="1" applyBorder="1" applyProtection="1">
      <protection locked="0"/>
    </xf>
    <xf numFmtId="0" fontId="0" fillId="2" borderId="0" xfId="0" applyFill="1" applyBorder="1" applyProtection="1">
      <protection locked="0"/>
    </xf>
    <xf numFmtId="0" fontId="3" fillId="2" borderId="0" xfId="2" applyFont="1" applyFill="1" applyBorder="1" applyProtection="1">
      <protection locked="0"/>
    </xf>
    <xf numFmtId="0" fontId="3" fillId="0" borderId="0" xfId="2" applyFont="1" applyProtection="1">
      <protection locked="0"/>
    </xf>
    <xf numFmtId="3" fontId="5" fillId="0" borderId="23" xfId="2" applyNumberFormat="1" applyFont="1" applyFill="1" applyBorder="1" applyAlignment="1" applyProtection="1">
      <alignment horizontal="center" wrapText="1"/>
      <protection locked="0"/>
    </xf>
    <xf numFmtId="0" fontId="3" fillId="2" borderId="0" xfId="0" applyFont="1" applyFill="1" applyBorder="1" applyProtection="1">
      <protection locked="0"/>
    </xf>
    <xf numFmtId="3" fontId="5" fillId="0" borderId="26" xfId="2" applyNumberFormat="1" applyFont="1" applyFill="1" applyBorder="1" applyAlignment="1" applyProtection="1">
      <alignment horizontal="center" wrapText="1"/>
      <protection locked="0"/>
    </xf>
    <xf numFmtId="0" fontId="3" fillId="2" borderId="2" xfId="2" applyFont="1" applyFill="1" applyBorder="1" applyAlignment="1" applyProtection="1">
      <alignment horizontal="center"/>
      <protection locked="0"/>
    </xf>
    <xf numFmtId="0" fontId="3" fillId="2" borderId="0" xfId="2" applyFont="1" applyFill="1" applyBorder="1" applyAlignment="1" applyProtection="1">
      <alignment horizontal="center" wrapText="1"/>
      <protection locked="0"/>
    </xf>
    <xf numFmtId="3" fontId="3" fillId="2" borderId="0" xfId="2" applyNumberFormat="1" applyFont="1" applyFill="1" applyBorder="1" applyAlignment="1" applyProtection="1">
      <alignment horizontal="center" wrapText="1"/>
      <protection locked="0"/>
    </xf>
    <xf numFmtId="0" fontId="4" fillId="2" borderId="3" xfId="2" applyFont="1" applyFill="1" applyBorder="1" applyAlignment="1" applyProtection="1">
      <alignment horizontal="left"/>
      <protection locked="0"/>
    </xf>
    <xf numFmtId="0" fontId="4" fillId="2" borderId="4" xfId="2" applyFont="1" applyFill="1" applyBorder="1" applyAlignment="1" applyProtection="1">
      <protection locked="0"/>
    </xf>
    <xf numFmtId="0" fontId="4" fillId="2" borderId="4" xfId="2" applyFont="1" applyFill="1" applyBorder="1" applyAlignment="1" applyProtection="1">
      <alignment horizontal="center" wrapText="1"/>
      <protection locked="0"/>
    </xf>
    <xf numFmtId="3" fontId="4" fillId="2" borderId="4" xfId="2" applyNumberFormat="1" applyFont="1" applyFill="1" applyBorder="1" applyAlignment="1" applyProtection="1">
      <alignment horizontal="center" wrapText="1"/>
      <protection locked="0"/>
    </xf>
    <xf numFmtId="3" fontId="4" fillId="5" borderId="9" xfId="2" applyNumberFormat="1" applyFont="1" applyFill="1" applyBorder="1" applyAlignment="1" applyProtection="1">
      <alignment horizontal="center" wrapText="1"/>
      <protection locked="0"/>
    </xf>
    <xf numFmtId="164" fontId="3" fillId="5" borderId="0" xfId="2" applyNumberFormat="1" applyFont="1" applyFill="1" applyBorder="1" applyProtection="1">
      <protection locked="0"/>
    </xf>
    <xf numFmtId="0" fontId="3" fillId="5" borderId="0" xfId="2" applyFont="1" applyFill="1" applyProtection="1">
      <protection locked="0"/>
    </xf>
    <xf numFmtId="0" fontId="4" fillId="5" borderId="0" xfId="2" applyFont="1" applyFill="1" applyBorder="1" applyAlignment="1" applyProtection="1">
      <alignment horizontal="center"/>
      <protection locked="0"/>
    </xf>
    <xf numFmtId="0" fontId="4" fillId="5" borderId="0" xfId="2" applyFont="1" applyFill="1" applyBorder="1" applyAlignment="1" applyProtection="1">
      <alignment horizontal="center" wrapText="1"/>
      <protection locked="0"/>
    </xf>
    <xf numFmtId="3" fontId="4" fillId="5" borderId="0" xfId="2" applyNumberFormat="1" applyFont="1" applyFill="1" applyBorder="1" applyAlignment="1" applyProtection="1">
      <alignment horizontal="center" wrapText="1"/>
      <protection locked="0"/>
    </xf>
    <xf numFmtId="164" fontId="3" fillId="5" borderId="0" xfId="2" applyNumberFormat="1" applyFont="1" applyFill="1" applyProtection="1">
      <protection locked="0"/>
    </xf>
    <xf numFmtId="0" fontId="4" fillId="2" borderId="17" xfId="2" applyFont="1" applyFill="1" applyBorder="1" applyAlignment="1" applyProtection="1">
      <protection locked="0"/>
    </xf>
    <xf numFmtId="0" fontId="4" fillId="5" borderId="21" xfId="2" applyFont="1" applyFill="1" applyBorder="1" applyAlignment="1" applyProtection="1">
      <alignment horizontal="left"/>
      <protection locked="0"/>
    </xf>
    <xf numFmtId="0" fontId="4" fillId="5" borderId="22" xfId="2" applyFont="1" applyFill="1" applyBorder="1" applyAlignment="1" applyProtection="1">
      <alignment horizontal="left"/>
      <protection locked="0"/>
    </xf>
    <xf numFmtId="0" fontId="3" fillId="0" borderId="0" xfId="2" applyFont="1" applyFill="1" applyBorder="1" applyAlignment="1" applyProtection="1">
      <alignment horizontal="center" wrapText="1"/>
      <protection locked="0"/>
    </xf>
    <xf numFmtId="0" fontId="3" fillId="0" borderId="2" xfId="2" applyFont="1" applyBorder="1" applyAlignment="1" applyProtection="1">
      <alignment horizontal="center"/>
      <protection locked="0"/>
    </xf>
    <xf numFmtId="0" fontId="3" fillId="0" borderId="0" xfId="2" applyFont="1" applyBorder="1" applyProtection="1">
      <protection locked="0"/>
    </xf>
    <xf numFmtId="0" fontId="2" fillId="5" borderId="20" xfId="2" applyFill="1" applyBorder="1" applyProtection="1">
      <protection locked="0"/>
    </xf>
    <xf numFmtId="0" fontId="4" fillId="2" borderId="45" xfId="0" applyFont="1" applyFill="1" applyBorder="1" applyAlignment="1" applyProtection="1">
      <alignment horizontal="left"/>
      <protection locked="0"/>
    </xf>
    <xf numFmtId="0" fontId="4" fillId="2" borderId="20" xfId="0" applyFont="1" applyFill="1" applyBorder="1" applyAlignment="1" applyProtection="1">
      <alignment horizontal="left"/>
      <protection locked="0"/>
    </xf>
    <xf numFmtId="0" fontId="3" fillId="5" borderId="0" xfId="0" applyFont="1" applyFill="1" applyProtection="1">
      <protection locked="0"/>
    </xf>
    <xf numFmtId="0" fontId="4" fillId="0" borderId="6" xfId="0" applyFont="1" applyBorder="1" applyProtection="1">
      <protection locked="0"/>
    </xf>
    <xf numFmtId="0" fontId="4" fillId="2" borderId="17" xfId="0" applyFont="1" applyFill="1" applyBorder="1" applyAlignment="1" applyProtection="1">
      <protection locked="0"/>
    </xf>
    <xf numFmtId="0" fontId="0" fillId="5" borderId="0" xfId="0" applyFill="1" applyProtection="1">
      <protection locked="0"/>
    </xf>
    <xf numFmtId="0" fontId="2" fillId="2" borderId="11" xfId="2" applyFill="1" applyBorder="1" applyProtection="1">
      <protection locked="0"/>
    </xf>
    <xf numFmtId="0" fontId="2" fillId="2" borderId="0" xfId="2" applyFill="1" applyProtection="1">
      <protection locked="0"/>
    </xf>
    <xf numFmtId="0" fontId="3" fillId="5" borderId="23" xfId="2" applyFont="1" applyFill="1" applyBorder="1" applyAlignment="1" applyProtection="1">
      <alignment horizontal="center"/>
    </xf>
    <xf numFmtId="3" fontId="3" fillId="5" borderId="23" xfId="2" applyNumberFormat="1" applyFont="1" applyFill="1" applyBorder="1" applyProtection="1"/>
    <xf numFmtId="0" fontId="3" fillId="5" borderId="23" xfId="2" applyFont="1" applyFill="1" applyBorder="1" applyAlignment="1" applyProtection="1">
      <alignment horizontal="center" wrapText="1"/>
    </xf>
    <xf numFmtId="0" fontId="3" fillId="5" borderId="24" xfId="2" applyFont="1" applyFill="1" applyBorder="1" applyAlignment="1" applyProtection="1">
      <alignment horizontal="center"/>
    </xf>
    <xf numFmtId="0" fontId="3" fillId="5" borderId="23" xfId="2" applyFont="1" applyFill="1" applyBorder="1" applyProtection="1"/>
    <xf numFmtId="0" fontId="3" fillId="5" borderId="25" xfId="2" applyFont="1" applyFill="1" applyBorder="1" applyAlignment="1" applyProtection="1">
      <alignment horizontal="center"/>
    </xf>
    <xf numFmtId="0" fontId="3" fillId="5" borderId="26" xfId="2" applyFont="1" applyFill="1" applyBorder="1" applyProtection="1"/>
    <xf numFmtId="0" fontId="3" fillId="5" borderId="26" xfId="2" applyFont="1" applyFill="1" applyBorder="1" applyAlignment="1" applyProtection="1">
      <alignment horizontal="center" wrapText="1"/>
    </xf>
    <xf numFmtId="3" fontId="3" fillId="4" borderId="28" xfId="2" applyNumberFormat="1" applyFont="1" applyFill="1" applyBorder="1" applyProtection="1"/>
    <xf numFmtId="170" fontId="3" fillId="4" borderId="29" xfId="2" applyNumberFormat="1" applyFont="1" applyFill="1" applyBorder="1" applyProtection="1"/>
    <xf numFmtId="4" fontId="3" fillId="4" borderId="29" xfId="2" applyNumberFormat="1" applyFont="1" applyFill="1" applyBorder="1" applyProtection="1"/>
    <xf numFmtId="171" fontId="3" fillId="4" borderId="29" xfId="2" applyNumberFormat="1" applyFont="1" applyFill="1" applyBorder="1" applyProtection="1"/>
    <xf numFmtId="3" fontId="3" fillId="4" borderId="29" xfId="2" applyNumberFormat="1" applyFont="1" applyFill="1" applyBorder="1" applyProtection="1"/>
    <xf numFmtId="3" fontId="3" fillId="4" borderId="30" xfId="2" applyNumberFormat="1" applyFont="1" applyFill="1" applyBorder="1" applyProtection="1"/>
    <xf numFmtId="3" fontId="3" fillId="4" borderId="31" xfId="2" applyNumberFormat="1" applyFont="1" applyFill="1" applyBorder="1" applyProtection="1"/>
    <xf numFmtId="170" fontId="3" fillId="4" borderId="32" xfId="2" applyNumberFormat="1" applyFont="1" applyFill="1" applyBorder="1" applyProtection="1"/>
    <xf numFmtId="4" fontId="3" fillId="4" borderId="32" xfId="2" applyNumberFormat="1" applyFont="1" applyFill="1" applyBorder="1" applyProtection="1"/>
    <xf numFmtId="171" fontId="3" fillId="4" borderId="32" xfId="2" applyNumberFormat="1" applyFont="1" applyFill="1" applyBorder="1" applyProtection="1"/>
    <xf numFmtId="3" fontId="3" fillId="4" borderId="32" xfId="2" applyNumberFormat="1" applyFont="1" applyFill="1" applyBorder="1" applyProtection="1"/>
    <xf numFmtId="3" fontId="3" fillId="4" borderId="33" xfId="2" applyNumberFormat="1" applyFont="1" applyFill="1" applyBorder="1" applyProtection="1"/>
    <xf numFmtId="3" fontId="3" fillId="4" borderId="34" xfId="2" applyNumberFormat="1" applyFont="1" applyFill="1" applyBorder="1" applyProtection="1"/>
    <xf numFmtId="170" fontId="3" fillId="4" borderId="35" xfId="2" applyNumberFormat="1" applyFont="1" applyFill="1" applyBorder="1" applyProtection="1"/>
    <xf numFmtId="4" fontId="3" fillId="4" borderId="35" xfId="2" applyNumberFormat="1" applyFont="1" applyFill="1" applyBorder="1" applyProtection="1"/>
    <xf numFmtId="171" fontId="3" fillId="4" borderId="35" xfId="2" applyNumberFormat="1" applyFont="1" applyFill="1" applyBorder="1" applyProtection="1"/>
    <xf numFmtId="3" fontId="3" fillId="4" borderId="35" xfId="2" applyNumberFormat="1" applyFont="1" applyFill="1" applyBorder="1" applyProtection="1"/>
    <xf numFmtId="3" fontId="3" fillId="4" borderId="36" xfId="2" applyNumberFormat="1" applyFont="1" applyFill="1" applyBorder="1" applyProtection="1"/>
    <xf numFmtId="0" fontId="3" fillId="5" borderId="37" xfId="2" applyFont="1" applyFill="1" applyBorder="1" applyProtection="1"/>
    <xf numFmtId="3" fontId="3" fillId="5" borderId="28" xfId="2" applyNumberFormat="1" applyFont="1" applyFill="1" applyBorder="1" applyProtection="1"/>
    <xf numFmtId="170" fontId="3" fillId="5" borderId="29" xfId="2" applyNumberFormat="1" applyFont="1" applyFill="1" applyBorder="1" applyProtection="1"/>
    <xf numFmtId="4" fontId="3" fillId="5" borderId="29" xfId="2" applyNumberFormat="1" applyFont="1" applyFill="1" applyBorder="1" applyProtection="1"/>
    <xf numFmtId="171" fontId="3" fillId="5" borderId="29" xfId="2" applyNumberFormat="1" applyFont="1" applyFill="1" applyBorder="1" applyProtection="1"/>
    <xf numFmtId="3" fontId="3" fillId="5" borderId="29" xfId="2" applyNumberFormat="1" applyFont="1" applyFill="1" applyBorder="1" applyProtection="1"/>
    <xf numFmtId="3" fontId="3" fillId="5" borderId="30" xfId="2" applyNumberFormat="1" applyFont="1" applyFill="1" applyBorder="1" applyProtection="1"/>
    <xf numFmtId="3" fontId="3" fillId="5" borderId="31" xfId="2" applyNumberFormat="1" applyFont="1" applyFill="1" applyBorder="1" applyProtection="1"/>
    <xf numFmtId="171" fontId="3" fillId="5" borderId="32" xfId="2" applyNumberFormat="1" applyFont="1" applyFill="1" applyBorder="1" applyProtection="1"/>
    <xf numFmtId="3" fontId="3" fillId="5" borderId="32" xfId="2" applyNumberFormat="1" applyFont="1" applyFill="1" applyBorder="1" applyProtection="1"/>
    <xf numFmtId="3" fontId="3" fillId="5" borderId="33" xfId="2" applyNumberFormat="1" applyFont="1" applyFill="1" applyBorder="1" applyProtection="1"/>
    <xf numFmtId="3" fontId="3" fillId="5" borderId="34" xfId="2" applyNumberFormat="1" applyFont="1" applyFill="1" applyBorder="1" applyProtection="1"/>
    <xf numFmtId="171" fontId="3" fillId="5" borderId="35" xfId="2" applyNumberFormat="1" applyFont="1" applyFill="1" applyBorder="1" applyProtection="1"/>
    <xf numFmtId="3" fontId="3" fillId="5" borderId="35" xfId="2" applyNumberFormat="1" applyFont="1" applyFill="1" applyBorder="1" applyProtection="1"/>
    <xf numFmtId="3" fontId="3" fillId="5" borderId="36" xfId="2" applyNumberFormat="1" applyFont="1" applyFill="1" applyBorder="1" applyProtection="1"/>
    <xf numFmtId="3" fontId="3" fillId="5" borderId="26" xfId="2" applyNumberFormat="1" applyFont="1" applyFill="1" applyBorder="1" applyProtection="1"/>
    <xf numFmtId="3" fontId="3" fillId="4" borderId="40" xfId="2" applyNumberFormat="1" applyFont="1" applyFill="1" applyBorder="1" applyProtection="1"/>
    <xf numFmtId="4" fontId="3" fillId="4" borderId="41" xfId="2" applyNumberFormat="1" applyFont="1" applyFill="1" applyBorder="1" applyProtection="1"/>
    <xf numFmtId="3" fontId="3" fillId="4" borderId="41" xfId="2" applyNumberFormat="1" applyFont="1" applyFill="1" applyBorder="1" applyProtection="1"/>
    <xf numFmtId="3" fontId="3" fillId="4" borderId="42" xfId="2" applyNumberFormat="1" applyFont="1" applyFill="1" applyBorder="1" applyProtection="1"/>
    <xf numFmtId="3" fontId="3" fillId="4" borderId="43" xfId="2" applyNumberFormat="1" applyFont="1" applyFill="1" applyBorder="1" applyProtection="1"/>
    <xf numFmtId="3" fontId="3" fillId="4" borderId="44" xfId="2" applyNumberFormat="1" applyFont="1" applyFill="1" applyBorder="1" applyProtection="1"/>
    <xf numFmtId="0" fontId="3" fillId="4" borderId="47" xfId="0" applyFont="1" applyFill="1" applyBorder="1" applyProtection="1"/>
    <xf numFmtId="0" fontId="3" fillId="4" borderId="48" xfId="0" applyFont="1" applyFill="1" applyBorder="1" applyAlignment="1" applyProtection="1"/>
    <xf numFmtId="0" fontId="3" fillId="4" borderId="49" xfId="0" applyFont="1" applyFill="1" applyBorder="1" applyAlignment="1" applyProtection="1"/>
    <xf numFmtId="0" fontId="3" fillId="4" borderId="24" xfId="0" applyFont="1" applyFill="1" applyBorder="1" applyProtection="1"/>
    <xf numFmtId="0" fontId="3" fillId="4" borderId="23" xfId="0" applyFont="1" applyFill="1" applyBorder="1" applyAlignment="1" applyProtection="1"/>
    <xf numFmtId="0" fontId="3" fillId="4" borderId="31" xfId="0" applyFont="1" applyFill="1" applyBorder="1" applyAlignment="1" applyProtection="1"/>
    <xf numFmtId="0" fontId="3" fillId="4" borderId="50" xfId="0" applyFont="1" applyFill="1" applyBorder="1" applyProtection="1"/>
    <xf numFmtId="0" fontId="9" fillId="3" borderId="7" xfId="0" applyFont="1" applyFill="1" applyBorder="1" applyAlignment="1">
      <alignment horizontal="left" wrapText="1"/>
    </xf>
    <xf numFmtId="0" fontId="1" fillId="0" borderId="0" xfId="0" applyFont="1" applyFill="1" applyAlignment="1">
      <alignment horizontal="left" wrapText="1"/>
    </xf>
    <xf numFmtId="0" fontId="1" fillId="0" borderId="0" xfId="0" applyFont="1" applyAlignment="1">
      <alignment horizontal="left" wrapText="1"/>
    </xf>
    <xf numFmtId="0" fontId="4" fillId="0" borderId="17" xfId="2" applyFont="1" applyBorder="1" applyAlignment="1" applyProtection="1">
      <alignment horizontal="left"/>
      <protection locked="0"/>
    </xf>
    <xf numFmtId="0" fontId="3" fillId="5" borderId="37" xfId="2" applyFont="1" applyFill="1" applyBorder="1" applyAlignment="1" applyProtection="1">
      <alignment horizontal="left" wrapText="1"/>
    </xf>
    <xf numFmtId="0" fontId="3" fillId="5" borderId="23" xfId="2" applyFont="1" applyFill="1" applyBorder="1" applyAlignment="1" applyProtection="1">
      <alignment horizontal="left" wrapText="1"/>
    </xf>
    <xf numFmtId="0" fontId="3" fillId="5" borderId="26" xfId="2" applyFont="1" applyFill="1" applyBorder="1" applyAlignment="1" applyProtection="1">
      <alignment horizontal="left" wrapText="1"/>
    </xf>
    <xf numFmtId="171" fontId="3" fillId="4" borderId="41" xfId="2" applyNumberFormat="1" applyFont="1" applyFill="1" applyBorder="1" applyProtection="1"/>
    <xf numFmtId="170" fontId="3" fillId="4" borderId="41" xfId="2" applyNumberFormat="1" applyFont="1" applyFill="1" applyBorder="1" applyProtection="1"/>
    <xf numFmtId="37" fontId="1" fillId="0" borderId="0" xfId="3" applyNumberFormat="1" applyFont="1" applyAlignment="1">
      <alignment horizontal="right"/>
    </xf>
    <xf numFmtId="167" fontId="1" fillId="0" borderId="0" xfId="0" applyNumberFormat="1" applyFont="1" applyFill="1" applyAlignment="1">
      <alignment horizontal="right" vertical="top"/>
    </xf>
    <xf numFmtId="0" fontId="3" fillId="5" borderId="37" xfId="2" applyFont="1" applyFill="1" applyBorder="1" applyAlignment="1" applyProtection="1">
      <alignment horizontal="left"/>
    </xf>
    <xf numFmtId="0" fontId="3" fillId="5" borderId="37" xfId="2" applyFont="1" applyFill="1" applyBorder="1" applyAlignment="1" applyProtection="1"/>
    <xf numFmtId="0" fontId="4" fillId="2" borderId="0" xfId="2" applyFont="1" applyFill="1" applyBorder="1" applyAlignment="1" applyProtection="1">
      <protection locked="0"/>
    </xf>
    <xf numFmtId="0" fontId="4" fillId="2" borderId="0" xfId="2" applyFont="1" applyFill="1" applyBorder="1" applyAlignment="1" applyProtection="1">
      <alignment wrapText="1"/>
      <protection locked="0"/>
    </xf>
    <xf numFmtId="0" fontId="4" fillId="2" borderId="5" xfId="2" applyFont="1" applyFill="1" applyBorder="1" applyAlignment="1" applyProtection="1">
      <alignment wrapText="1"/>
      <protection locked="0"/>
    </xf>
    <xf numFmtId="0" fontId="4" fillId="2" borderId="9" xfId="2" applyFont="1" applyFill="1" applyBorder="1" applyAlignment="1" applyProtection="1">
      <protection locked="0"/>
    </xf>
    <xf numFmtId="0" fontId="2" fillId="2" borderId="14" xfId="2" applyFill="1" applyBorder="1" applyProtection="1">
      <protection locked="0"/>
    </xf>
    <xf numFmtId="0" fontId="4" fillId="2" borderId="13" xfId="2" applyFont="1" applyFill="1" applyBorder="1" applyAlignment="1" applyProtection="1">
      <protection locked="0"/>
    </xf>
    <xf numFmtId="3" fontId="3" fillId="5" borderId="53" xfId="2" applyNumberFormat="1" applyFont="1" applyFill="1" applyBorder="1" applyProtection="1"/>
    <xf numFmtId="170" fontId="3" fillId="5" borderId="54" xfId="2" applyNumberFormat="1" applyFont="1" applyFill="1" applyBorder="1" applyProtection="1"/>
    <xf numFmtId="4" fontId="3" fillId="5" borderId="54" xfId="2" applyNumberFormat="1" applyFont="1" applyFill="1" applyBorder="1" applyProtection="1"/>
    <xf numFmtId="171" fontId="3" fillId="5" borderId="54" xfId="2" applyNumberFormat="1" applyFont="1" applyFill="1" applyBorder="1" applyProtection="1"/>
    <xf numFmtId="3" fontId="3" fillId="5" borderId="54" xfId="2" applyNumberFormat="1" applyFont="1" applyFill="1" applyBorder="1" applyProtection="1"/>
    <xf numFmtId="0" fontId="2" fillId="2" borderId="52" xfId="2" applyFill="1" applyBorder="1" applyProtection="1">
      <protection locked="0"/>
    </xf>
    <xf numFmtId="0" fontId="4" fillId="2" borderId="55" xfId="2" applyFont="1" applyFill="1" applyBorder="1" applyAlignment="1" applyProtection="1">
      <protection locked="0"/>
    </xf>
    <xf numFmtId="0" fontId="4" fillId="2" borderId="14" xfId="2" applyFont="1" applyFill="1" applyBorder="1" applyAlignment="1" applyProtection="1">
      <alignment horizontal="center"/>
      <protection locked="0"/>
    </xf>
    <xf numFmtId="0" fontId="4" fillId="2" borderId="16" xfId="2" applyFont="1" applyFill="1" applyBorder="1" applyAlignment="1" applyProtection="1">
      <alignment horizontal="center"/>
      <protection locked="0"/>
    </xf>
    <xf numFmtId="0" fontId="4" fillId="2" borderId="11" xfId="2" applyFont="1" applyFill="1" applyBorder="1" applyAlignment="1" applyProtection="1">
      <alignment horizontal="center"/>
      <protection locked="0"/>
    </xf>
    <xf numFmtId="0" fontId="2" fillId="5" borderId="14" xfId="2" applyFill="1" applyBorder="1" applyProtection="1">
      <protection locked="0"/>
    </xf>
    <xf numFmtId="0" fontId="2" fillId="5" borderId="15" xfId="2" applyFill="1" applyBorder="1" applyProtection="1">
      <protection locked="0"/>
    </xf>
    <xf numFmtId="3" fontId="3" fillId="5" borderId="56" xfId="2" applyNumberFormat="1" applyFont="1" applyFill="1" applyBorder="1" applyProtection="1"/>
    <xf numFmtId="0" fontId="2" fillId="2" borderId="51" xfId="2" applyFill="1" applyBorder="1" applyProtection="1">
      <protection locked="0"/>
    </xf>
    <xf numFmtId="0" fontId="4" fillId="2" borderId="7" xfId="2" applyFont="1" applyFill="1" applyBorder="1" applyAlignment="1" applyProtection="1">
      <alignment wrapText="1"/>
      <protection locked="0"/>
    </xf>
    <xf numFmtId="0" fontId="4" fillId="2" borderId="8" xfId="0" applyFont="1" applyFill="1" applyBorder="1" applyAlignment="1" applyProtection="1">
      <alignment horizontal="center" wrapText="1"/>
      <protection locked="0"/>
    </xf>
    <xf numFmtId="0" fontId="4" fillId="2" borderId="12" xfId="0" applyFont="1" applyFill="1" applyBorder="1" applyAlignment="1" applyProtection="1">
      <alignment horizontal="center" wrapText="1"/>
      <protection locked="0"/>
    </xf>
    <xf numFmtId="0" fontId="11" fillId="0" borderId="57" xfId="0" applyFont="1" applyBorder="1" applyAlignment="1">
      <alignment horizontal="center" vertical="top"/>
    </xf>
    <xf numFmtId="3" fontId="3" fillId="5" borderId="9" xfId="2" applyNumberFormat="1" applyFont="1" applyFill="1" applyBorder="1" applyAlignment="1" applyProtection="1">
      <alignment horizontal="center" wrapText="1"/>
      <protection locked="0"/>
    </xf>
    <xf numFmtId="0" fontId="3" fillId="5" borderId="0" xfId="2" applyFont="1" applyFill="1" applyBorder="1" applyProtection="1">
      <protection locked="0"/>
    </xf>
    <xf numFmtId="0" fontId="3" fillId="5" borderId="51" xfId="2" applyFont="1" applyFill="1" applyBorder="1" applyProtection="1">
      <protection locked="0"/>
    </xf>
    <xf numFmtId="0" fontId="4" fillId="2" borderId="18" xfId="2" applyFont="1" applyFill="1" applyBorder="1" applyAlignment="1" applyProtection="1">
      <alignment wrapText="1"/>
      <protection locked="0"/>
    </xf>
    <xf numFmtId="0" fontId="9" fillId="2" borderId="27" xfId="2" applyFont="1" applyFill="1" applyBorder="1" applyAlignment="1" applyProtection="1">
      <protection locked="0"/>
    </xf>
    <xf numFmtId="0" fontId="4" fillId="2" borderId="0" xfId="2" applyFont="1" applyFill="1" applyBorder="1" applyAlignment="1" applyProtection="1">
      <alignment horizontal="center"/>
      <protection locked="0"/>
    </xf>
    <xf numFmtId="0" fontId="3" fillId="2" borderId="51" xfId="2" applyFont="1" applyFill="1" applyBorder="1" applyProtection="1">
      <protection locked="0"/>
    </xf>
    <xf numFmtId="0" fontId="10" fillId="2" borderId="38" xfId="2" applyFont="1" applyFill="1" applyBorder="1" applyProtection="1">
      <protection locked="0"/>
    </xf>
    <xf numFmtId="0" fontId="5" fillId="0" borderId="22" xfId="2" applyFont="1" applyFill="1" applyBorder="1" applyAlignment="1" applyProtection="1">
      <alignment horizontal="left"/>
      <protection locked="0"/>
    </xf>
    <xf numFmtId="3" fontId="3" fillId="0" borderId="26" xfId="2" applyNumberFormat="1" applyFont="1" applyFill="1" applyBorder="1" applyAlignment="1" applyProtection="1">
      <alignment horizontal="center" wrapText="1"/>
      <protection locked="0"/>
    </xf>
    <xf numFmtId="3" fontId="3" fillId="2" borderId="0" xfId="2" applyNumberFormat="1" applyFont="1" applyFill="1" applyBorder="1" applyProtection="1">
      <protection locked="0"/>
    </xf>
    <xf numFmtId="0" fontId="3" fillId="4" borderId="0" xfId="2" applyFont="1" applyFill="1" applyBorder="1" applyAlignment="1" applyProtection="1">
      <alignment horizontal="center" wrapText="1"/>
      <protection locked="0"/>
    </xf>
    <xf numFmtId="164" fontId="3" fillId="4" borderId="0" xfId="2" applyNumberFormat="1" applyFont="1" applyFill="1" applyBorder="1" applyProtection="1">
      <protection locked="0"/>
    </xf>
    <xf numFmtId="0" fontId="3" fillId="4" borderId="0" xfId="2" applyFont="1" applyFill="1" applyBorder="1" applyProtection="1">
      <protection locked="0"/>
    </xf>
    <xf numFmtId="0" fontId="3" fillId="4" borderId="51" xfId="2" applyFont="1" applyFill="1" applyBorder="1" applyProtection="1">
      <protection locked="0"/>
    </xf>
    <xf numFmtId="0" fontId="12" fillId="2" borderId="39" xfId="2" applyFont="1" applyFill="1" applyBorder="1" applyAlignment="1" applyProtection="1">
      <alignment horizontal="left"/>
      <protection locked="0"/>
    </xf>
    <xf numFmtId="0" fontId="0" fillId="2" borderId="11" xfId="0" applyFill="1" applyBorder="1" applyProtection="1">
      <protection locked="0"/>
    </xf>
    <xf numFmtId="0" fontId="3" fillId="4" borderId="26" xfId="0" applyFont="1" applyFill="1" applyBorder="1" applyAlignment="1" applyProtection="1"/>
    <xf numFmtId="0" fontId="3" fillId="4" borderId="34" xfId="0" applyFont="1" applyFill="1" applyBorder="1" applyAlignment="1" applyProtection="1"/>
    <xf numFmtId="0" fontId="9" fillId="2" borderId="46" xfId="0" applyFont="1" applyFill="1" applyBorder="1" applyAlignment="1" applyProtection="1">
      <protection locked="0"/>
    </xf>
    <xf numFmtId="0" fontId="13" fillId="0" borderId="0" xfId="2" applyFont="1" applyAlignment="1" applyProtection="1">
      <alignment wrapText="1"/>
      <protection locked="0"/>
    </xf>
    <xf numFmtId="0" fontId="0" fillId="2" borderId="0" xfId="0" applyFill="1"/>
    <xf numFmtId="0" fontId="0" fillId="7" borderId="0" xfId="0" applyFill="1"/>
    <xf numFmtId="173" fontId="9" fillId="3" borderId="7" xfId="0" applyNumberFormat="1" applyFont="1" applyFill="1" applyBorder="1" applyAlignment="1">
      <alignment horizontal="left" wrapText="1"/>
    </xf>
    <xf numFmtId="173" fontId="1" fillId="0" borderId="0" xfId="0" applyNumberFormat="1" applyFont="1" applyFill="1" applyAlignment="1">
      <alignment horizontal="left"/>
    </xf>
    <xf numFmtId="173" fontId="1" fillId="0" borderId="0" xfId="0" applyNumberFormat="1" applyFont="1" applyAlignment="1">
      <alignment horizontal="left"/>
    </xf>
    <xf numFmtId="172" fontId="9" fillId="3" borderId="7" xfId="0" applyNumberFormat="1" applyFont="1" applyFill="1" applyBorder="1" applyAlignment="1">
      <alignment horizontal="left" wrapText="1"/>
    </xf>
    <xf numFmtId="172" fontId="1" fillId="0" borderId="0" xfId="0" applyNumberFormat="1" applyFont="1" applyFill="1" applyAlignment="1">
      <alignment horizontal="left"/>
    </xf>
    <xf numFmtId="172" fontId="1" fillId="0" borderId="0" xfId="0" applyNumberFormat="1" applyFont="1" applyAlignment="1">
      <alignment horizontal="left"/>
    </xf>
  </cellXfs>
  <cellStyles count="4">
    <cellStyle name="Comma" xfId="3" builtinId="3"/>
    <cellStyle name="Comma 2" xfId="1"/>
    <cellStyle name="Normal" xfId="0" builtinId="0"/>
    <cellStyle name="Normal 2" xfId="2"/>
  </cellStyles>
  <dxfs count="101">
    <dxf>
      <font>
        <b val="0"/>
        <i val="0"/>
        <strike val="0"/>
        <condense val="0"/>
        <extend val="0"/>
        <outline val="0"/>
        <shadow val="0"/>
        <u val="none"/>
        <vertAlign val="baseline"/>
        <sz val="8"/>
        <color theme="1"/>
        <name val="Arial"/>
        <scheme val="none"/>
      </font>
      <numFmt numFmtId="3" formatCode="#,##0"/>
      <fill>
        <patternFill patternType="solid">
          <fgColor indexed="64"/>
          <bgColor theme="0" tint="-0.14996795556505021"/>
        </patternFill>
      </fill>
      <border diagonalUp="0" diagonalDown="0">
        <left style="thin">
          <color theme="0" tint="-0.24994659260841701"/>
        </left>
        <right style="thick">
          <color auto="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scheme val="none"/>
      </font>
      <numFmt numFmtId="3" formatCode="#,##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scheme val="none"/>
      </font>
      <numFmt numFmtId="3" formatCode="#,##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scheme val="none"/>
      </font>
      <numFmt numFmtId="3" formatCode="#,##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scheme val="none"/>
      </font>
      <numFmt numFmtId="171" formatCode="&quot;$&quot;#,##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scheme val="none"/>
      </font>
      <numFmt numFmtId="171" formatCode="&quot;$&quot;#,##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scheme val="none"/>
      </font>
      <numFmt numFmtId="170" formatCode="&quot;$&quot;#,##0.0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scheme val="none"/>
      </font>
      <numFmt numFmtId="170" formatCode="&quot;$&quot;#,##0.0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scheme val="none"/>
      </font>
      <numFmt numFmtId="4" formatCode="#,##0.0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scheme val="none"/>
      </font>
      <numFmt numFmtId="170" formatCode="&quot;$&quot;#,##0.0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scheme val="none"/>
      </font>
      <numFmt numFmtId="4" formatCode="#,##0.0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scheme val="none"/>
      </font>
      <numFmt numFmtId="170" formatCode="&quot;$&quot;#,##0.0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scheme val="none"/>
      </font>
      <numFmt numFmtId="3" formatCode="#,##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scheme val="none"/>
      </font>
      <fill>
        <patternFill patternType="solid">
          <fgColor indexed="64"/>
          <bgColor theme="0" tint="-0.14996795556505021"/>
        </patternFill>
      </fill>
      <alignment horizontal="general" vertical="bottom" textRotation="0" wrapText="0" indent="0" justifyLastLine="0" shrinkToFit="0" readingOrder="0"/>
      <border diagonalUp="0" diagonalDown="0">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scheme val="none"/>
      </font>
      <fill>
        <patternFill patternType="solid">
          <fgColor indexed="64"/>
          <bgColor theme="0" tint="-0.14996795556505021"/>
        </patternFill>
      </fill>
      <alignment horizontal="general" vertical="bottom" textRotation="0" wrapText="0" indent="0" justifyLastLine="0" shrinkToFit="0" readingOrder="0"/>
      <border diagonalUp="0" diagonalDown="0">
        <left/>
        <right/>
        <top style="thin">
          <color theme="0" tint="-0.24994659260841701"/>
        </top>
        <bottom style="thin">
          <color theme="0" tint="-0.24994659260841701"/>
        </bottom>
        <vertical/>
        <horizontal/>
      </border>
      <protection locked="1" hidden="0"/>
    </dxf>
    <dxf>
      <border outline="0">
        <right style="thick">
          <color auto="1"/>
        </right>
        <top style="thick">
          <color auto="1"/>
        </top>
        <bottom style="thick">
          <color auto="1"/>
        </bottom>
      </border>
    </dxf>
    <dxf>
      <font>
        <b val="0"/>
        <i val="0"/>
        <strike val="0"/>
        <condense val="0"/>
        <extend val="0"/>
        <outline val="0"/>
        <shadow val="0"/>
        <u val="none"/>
        <vertAlign val="baseline"/>
        <sz val="8"/>
        <color theme="1"/>
        <name val="Arial"/>
        <scheme val="none"/>
      </font>
      <fill>
        <patternFill patternType="solid">
          <fgColor indexed="64"/>
          <bgColor theme="0" tint="-0.14996795556505021"/>
        </patternFill>
      </fill>
      <protection locked="1" hidden="0"/>
    </dxf>
    <dxf>
      <border outline="0">
        <bottom style="thin">
          <color auto="1"/>
        </bottom>
      </border>
    </dxf>
    <dxf>
      <font>
        <b/>
        <i val="0"/>
        <strike val="0"/>
        <condense val="0"/>
        <extend val="0"/>
        <outline val="0"/>
        <shadow val="0"/>
        <u val="none"/>
        <vertAlign val="baseline"/>
        <sz val="8"/>
        <color theme="1"/>
        <name val="Arial"/>
        <scheme val="none"/>
      </font>
      <fill>
        <patternFill patternType="none">
          <fgColor indexed="64"/>
          <bgColor theme="0"/>
        </patternFill>
      </fill>
      <alignment horizontal="center" vertical="bottom" textRotation="0" wrapText="1" indent="0" justifyLastLine="0" shrinkToFit="0" readingOrder="0"/>
      <border diagonalUp="0" diagonalDown="0" outline="0">
        <left style="thin">
          <color auto="1"/>
        </left>
        <right style="thin">
          <color auto="1"/>
        </right>
        <top/>
        <bottom/>
      </border>
      <protection locked="0" hidden="0"/>
    </dxf>
    <dxf>
      <font>
        <b val="0"/>
        <i val="0"/>
        <strike val="0"/>
        <condense val="0"/>
        <extend val="0"/>
        <outline val="0"/>
        <shadow val="0"/>
        <u val="none"/>
        <vertAlign val="baseline"/>
        <sz val="8"/>
        <color theme="1"/>
        <name val="Arial"/>
        <scheme val="none"/>
      </font>
      <numFmt numFmtId="3" formatCode="#,##0"/>
      <fill>
        <patternFill patternType="solid">
          <fgColor indexed="64"/>
          <bgColor theme="0" tint="-0.14996795556505021"/>
        </patternFill>
      </fill>
      <border diagonalUp="0" diagonalDown="0">
        <left style="thin">
          <color theme="0" tint="-0.24994659260841701"/>
        </left>
        <right style="thick">
          <color auto="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scheme val="none"/>
      </font>
      <numFmt numFmtId="3" formatCode="#,##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scheme val="none"/>
      </font>
      <numFmt numFmtId="3" formatCode="#,##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scheme val="none"/>
      </font>
      <numFmt numFmtId="3" formatCode="#,##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scheme val="none"/>
      </font>
      <numFmt numFmtId="171" formatCode="&quot;$&quot;#,##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scheme val="none"/>
      </font>
      <numFmt numFmtId="171" formatCode="&quot;$&quot;#,##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scheme val="none"/>
      </font>
      <numFmt numFmtId="170" formatCode="&quot;$&quot;#,##0.0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scheme val="none"/>
      </font>
      <numFmt numFmtId="170" formatCode="&quot;$&quot;#,##0.0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scheme val="none"/>
      </font>
      <numFmt numFmtId="4" formatCode="#,##0.0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scheme val="none"/>
      </font>
      <numFmt numFmtId="170" formatCode="&quot;$&quot;#,##0.0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scheme val="none"/>
      </font>
      <numFmt numFmtId="4" formatCode="#,##0.0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scheme val="none"/>
      </font>
      <numFmt numFmtId="170" formatCode="&quot;$&quot;#,##0.0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scheme val="none"/>
      </font>
      <numFmt numFmtId="3" formatCode="#,##0"/>
      <fill>
        <patternFill patternType="solid">
          <fgColor indexed="64"/>
          <bgColor theme="0" tint="-0.14996795556505021"/>
        </patternFill>
      </fill>
      <border diagonalUp="0" diagonalDown="0">
        <left style="thin">
          <color auto="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0"/>
        <name val="sansserif"/>
        <scheme val="none"/>
      </font>
      <alignment horizontal="center" vertical="top" textRotation="0" wrapText="0" indent="0" justifyLastLine="0" shrinkToFit="0" readingOrder="0"/>
      <border diagonalUp="0" diagonalDown="0">
        <left style="thin">
          <color theme="4" tint="0.39997558519241921"/>
        </left>
        <right/>
        <top style="thin">
          <color theme="4" tint="0.39997558519241921"/>
        </top>
        <bottom style="thin">
          <color theme="4" tint="0.39997558519241921"/>
        </bottom>
        <vertical/>
        <horizontal/>
      </border>
    </dxf>
    <dxf>
      <border outline="0">
        <left style="thin">
          <color theme="0" tint="-0.24994659260841701"/>
        </left>
        <right style="thick">
          <color auto="1"/>
        </right>
        <top style="thick">
          <color auto="1"/>
        </top>
        <bottom style="thin">
          <color auto="1"/>
        </bottom>
      </border>
    </dxf>
    <dxf>
      <font>
        <b val="0"/>
        <i val="0"/>
        <strike val="0"/>
        <condense val="0"/>
        <extend val="0"/>
        <outline val="0"/>
        <shadow val="0"/>
        <u val="none"/>
        <vertAlign val="baseline"/>
        <sz val="8"/>
        <color theme="1"/>
        <name val="Arial"/>
        <scheme val="none"/>
      </font>
      <fill>
        <patternFill patternType="solid">
          <fgColor indexed="64"/>
          <bgColor theme="0" tint="-0.14996795556505021"/>
        </patternFill>
      </fill>
      <protection locked="1" hidden="0"/>
    </dxf>
    <dxf>
      <font>
        <b/>
        <i val="0"/>
        <strike val="0"/>
        <condense val="0"/>
        <extend val="0"/>
        <outline val="0"/>
        <shadow val="0"/>
        <u val="none"/>
        <vertAlign val="baseline"/>
        <sz val="8"/>
        <color theme="1"/>
        <name val="Arial"/>
        <scheme val="none"/>
      </font>
      <fill>
        <patternFill patternType="solid">
          <fgColor indexed="64"/>
          <bgColor theme="0"/>
        </patternFill>
      </fill>
      <alignment horizontal="center" vertical="bottom" textRotation="0" wrapText="1" indent="0" justifyLastLine="0" shrinkToFit="0" readingOrder="0"/>
      <border diagonalUp="0" diagonalDown="0" outline="0">
        <left style="thin">
          <color auto="1"/>
        </left>
        <right style="thin">
          <color auto="1"/>
        </right>
        <top/>
        <bottom/>
      </border>
      <protection locked="0" hidden="0"/>
    </dxf>
    <dxf>
      <font>
        <b val="0"/>
        <i val="0"/>
        <strike val="0"/>
        <condense val="0"/>
        <extend val="0"/>
        <outline val="0"/>
        <shadow val="0"/>
        <u val="none"/>
        <vertAlign val="baseline"/>
        <sz val="8"/>
        <color theme="1"/>
        <name val="Arial"/>
        <scheme val="none"/>
      </font>
      <numFmt numFmtId="3" formatCode="#,##0"/>
      <fill>
        <patternFill patternType="solid">
          <fgColor indexed="64"/>
          <bgColor theme="0" tint="-0.14999847407452621"/>
        </patternFill>
      </fill>
      <border diagonalUp="0" diagonalDown="0">
        <left style="thin">
          <color theme="0" tint="-0.24994659260841701"/>
        </left>
        <right style="thick">
          <color auto="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scheme val="none"/>
      </font>
      <numFmt numFmtId="3" formatCode="#,##0"/>
      <fill>
        <patternFill patternType="solid">
          <fgColor indexed="64"/>
          <bgColor theme="0" tint="-0.149998474074526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scheme val="none"/>
      </font>
      <numFmt numFmtId="3" formatCode="#,##0"/>
      <fill>
        <patternFill patternType="solid">
          <fgColor indexed="64"/>
          <bgColor theme="0" tint="-0.149998474074526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scheme val="none"/>
      </font>
      <numFmt numFmtId="3" formatCode="#,##0"/>
      <fill>
        <patternFill patternType="solid">
          <fgColor indexed="64"/>
          <bgColor theme="0" tint="-0.149998474074526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scheme val="none"/>
      </font>
      <numFmt numFmtId="171" formatCode="&quot;$&quot;#,##0"/>
      <fill>
        <patternFill patternType="solid">
          <fgColor indexed="64"/>
          <bgColor theme="0" tint="-0.149998474074526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scheme val="none"/>
      </font>
      <numFmt numFmtId="171" formatCode="&quot;$&quot;#,##0"/>
      <fill>
        <patternFill patternType="solid">
          <fgColor indexed="64"/>
          <bgColor theme="0" tint="-0.149998474074526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scheme val="none"/>
      </font>
      <numFmt numFmtId="170" formatCode="&quot;$&quot;#,##0.00"/>
      <fill>
        <patternFill patternType="solid">
          <fgColor indexed="64"/>
          <bgColor theme="0" tint="-0.14999847407452621"/>
        </patternFill>
      </fill>
      <border diagonalUp="0" diagonalDown="0">
        <left style="thin">
          <color theme="0" tint="-0.24994659260841701"/>
        </left>
        <right style="thin">
          <color theme="0" tint="-0.24994659260841701"/>
        </right>
        <top/>
        <bottom style="thin">
          <color theme="0" tint="-0.24994659260841701"/>
        </bottom>
        <vertical/>
        <horizontal/>
      </border>
      <protection locked="1" hidden="0"/>
    </dxf>
    <dxf>
      <font>
        <b val="0"/>
        <i val="0"/>
        <strike val="0"/>
        <condense val="0"/>
        <extend val="0"/>
        <outline val="0"/>
        <shadow val="0"/>
        <u val="none"/>
        <vertAlign val="baseline"/>
        <sz val="8"/>
        <color theme="1"/>
        <name val="Arial"/>
        <scheme val="none"/>
      </font>
      <numFmt numFmtId="170" formatCode="&quot;$&quot;#,##0.00"/>
      <fill>
        <patternFill patternType="solid">
          <fgColor indexed="64"/>
          <bgColor theme="0" tint="-0.14999847407452621"/>
        </patternFill>
      </fill>
      <border diagonalUp="0" diagonalDown="0">
        <left style="thin">
          <color theme="0" tint="-0.24994659260841701"/>
        </left>
        <right style="thin">
          <color theme="0" tint="-0.24994659260841701"/>
        </right>
        <top/>
        <bottom style="thin">
          <color theme="0" tint="-0.24994659260841701"/>
        </bottom>
        <vertical/>
        <horizontal/>
      </border>
      <protection locked="1" hidden="0"/>
    </dxf>
    <dxf>
      <font>
        <b val="0"/>
        <i val="0"/>
        <strike val="0"/>
        <condense val="0"/>
        <extend val="0"/>
        <outline val="0"/>
        <shadow val="0"/>
        <u val="none"/>
        <vertAlign val="baseline"/>
        <sz val="8"/>
        <color theme="1"/>
        <name val="Arial"/>
        <scheme val="none"/>
      </font>
      <numFmt numFmtId="4" formatCode="#,##0.00"/>
      <fill>
        <patternFill patternType="solid">
          <fgColor indexed="64"/>
          <bgColor theme="0" tint="-0.14999847407452621"/>
        </patternFill>
      </fill>
      <border diagonalUp="0" diagonalDown="0">
        <left style="thin">
          <color theme="0" tint="-0.24994659260841701"/>
        </left>
        <right style="thin">
          <color theme="0" tint="-0.24994659260841701"/>
        </right>
        <top/>
        <bottom style="thin">
          <color theme="0" tint="-0.24994659260841701"/>
        </bottom>
        <vertical/>
        <horizontal/>
      </border>
      <protection locked="1" hidden="0"/>
    </dxf>
    <dxf>
      <font>
        <b val="0"/>
        <i val="0"/>
        <strike val="0"/>
        <condense val="0"/>
        <extend val="0"/>
        <outline val="0"/>
        <shadow val="0"/>
        <u val="none"/>
        <vertAlign val="baseline"/>
        <sz val="8"/>
        <color theme="1"/>
        <name val="Arial"/>
        <scheme val="none"/>
      </font>
      <numFmt numFmtId="170" formatCode="&quot;$&quot;#,##0.00"/>
      <fill>
        <patternFill patternType="solid">
          <fgColor indexed="64"/>
          <bgColor theme="0" tint="-0.14999847407452621"/>
        </patternFill>
      </fill>
      <border diagonalUp="0" diagonalDown="0">
        <left style="thin">
          <color theme="0" tint="-0.24994659260841701"/>
        </left>
        <right style="thin">
          <color theme="0" tint="-0.24994659260841701"/>
        </right>
        <top/>
        <bottom style="thin">
          <color theme="0" tint="-0.24994659260841701"/>
        </bottom>
        <vertical/>
        <horizontal/>
      </border>
      <protection locked="1" hidden="0"/>
    </dxf>
    <dxf>
      <font>
        <b val="0"/>
        <i val="0"/>
        <strike val="0"/>
        <condense val="0"/>
        <extend val="0"/>
        <outline val="0"/>
        <shadow val="0"/>
        <u val="none"/>
        <vertAlign val="baseline"/>
        <sz val="8"/>
        <color theme="1"/>
        <name val="Arial"/>
        <scheme val="none"/>
      </font>
      <numFmt numFmtId="4" formatCode="#,##0.00"/>
      <fill>
        <patternFill patternType="solid">
          <fgColor indexed="64"/>
          <bgColor theme="0" tint="-0.14999847407452621"/>
        </patternFill>
      </fill>
      <border diagonalUp="0" diagonalDown="0">
        <left style="thin">
          <color theme="0" tint="-0.24994659260841701"/>
        </left>
        <right style="thin">
          <color theme="0" tint="-0.24994659260841701"/>
        </right>
        <top/>
        <bottom style="thin">
          <color theme="0" tint="-0.24994659260841701"/>
        </bottom>
        <vertical/>
        <horizontal/>
      </border>
      <protection locked="1" hidden="0"/>
    </dxf>
    <dxf>
      <font>
        <b val="0"/>
        <i val="0"/>
        <strike val="0"/>
        <condense val="0"/>
        <extend val="0"/>
        <outline val="0"/>
        <shadow val="0"/>
        <u val="none"/>
        <vertAlign val="baseline"/>
        <sz val="8"/>
        <color theme="1"/>
        <name val="Arial"/>
        <scheme val="none"/>
      </font>
      <numFmt numFmtId="170" formatCode="&quot;$&quot;#,##0.00"/>
      <fill>
        <patternFill patternType="solid">
          <fgColor indexed="64"/>
          <bgColor theme="0" tint="-0.14999847407452621"/>
        </patternFill>
      </fill>
      <border diagonalUp="0" diagonalDown="0">
        <left style="thin">
          <color theme="0" tint="-0.24994659260841701"/>
        </left>
        <right style="thin">
          <color theme="0" tint="-0.24994659260841701"/>
        </right>
        <top/>
        <bottom style="thin">
          <color theme="0" tint="-0.24994659260841701"/>
        </bottom>
        <vertical/>
        <horizontal/>
      </border>
      <protection locked="1" hidden="0"/>
    </dxf>
    <dxf>
      <font>
        <b val="0"/>
        <i val="0"/>
        <strike val="0"/>
        <condense val="0"/>
        <extend val="0"/>
        <outline val="0"/>
        <shadow val="0"/>
        <u val="none"/>
        <vertAlign val="baseline"/>
        <sz val="8"/>
        <color theme="1"/>
        <name val="Arial"/>
        <scheme val="none"/>
      </font>
      <numFmt numFmtId="3" formatCode="#,##0"/>
      <fill>
        <patternFill patternType="solid">
          <fgColor indexed="64"/>
          <bgColor theme="0" tint="-0.14999847407452621"/>
        </patternFill>
      </fill>
      <border diagonalUp="0" diagonalDown="0">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scheme val="none"/>
      </font>
      <fill>
        <patternFill patternType="solid">
          <fgColor indexed="64"/>
          <bgColor theme="0" tint="-0.14999847407452621"/>
        </patternFill>
      </fill>
      <border diagonalUp="0" diagonalDown="0">
        <left/>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scheme val="none"/>
      </font>
      <fill>
        <patternFill patternType="solid">
          <fgColor indexed="64"/>
          <bgColor theme="0" tint="-0.14999847407452621"/>
        </patternFill>
      </fill>
      <border diagonalUp="0" diagonalDown="0">
        <left/>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scheme val="none"/>
      </font>
      <fill>
        <patternFill patternType="solid">
          <fgColor indexed="64"/>
          <bgColor theme="0" tint="-0.14999847407452621"/>
        </patternFill>
      </fill>
      <border diagonalUp="0" diagonalDown="0">
        <left/>
        <right/>
        <top style="thin">
          <color theme="0" tint="-0.24994659260841701"/>
        </top>
        <bottom style="thin">
          <color theme="0" tint="-0.24994659260841701"/>
        </bottom>
        <vertical/>
        <horizontal/>
      </border>
      <protection locked="1" hidden="0"/>
    </dxf>
    <dxf>
      <border outline="0">
        <right style="thick">
          <color auto="1"/>
        </right>
        <top style="thick">
          <color auto="1"/>
        </top>
        <bottom style="thick">
          <color auto="1"/>
        </bottom>
      </border>
    </dxf>
    <dxf>
      <font>
        <b val="0"/>
        <i val="0"/>
        <strike val="0"/>
        <condense val="0"/>
        <extend val="0"/>
        <outline val="0"/>
        <shadow val="0"/>
        <u val="none"/>
        <vertAlign val="baseline"/>
        <sz val="8"/>
        <color theme="1"/>
        <name val="Arial"/>
        <scheme val="none"/>
      </font>
      <fill>
        <patternFill patternType="solid">
          <fgColor indexed="64"/>
          <bgColor theme="0" tint="-0.14999847407452621"/>
        </patternFill>
      </fill>
      <protection locked="1" hidden="0"/>
    </dxf>
    <dxf>
      <border outline="0">
        <bottom style="thin">
          <color auto="1"/>
        </bottom>
      </border>
    </dxf>
    <dxf>
      <font>
        <b/>
        <i val="0"/>
        <strike val="0"/>
        <condense val="0"/>
        <extend val="0"/>
        <outline val="0"/>
        <shadow val="0"/>
        <u val="none"/>
        <vertAlign val="baseline"/>
        <sz val="8"/>
        <color theme="1"/>
        <name val="Arial"/>
        <scheme val="none"/>
      </font>
      <fill>
        <patternFill patternType="none">
          <fgColor indexed="64"/>
          <bgColor theme="0"/>
        </patternFill>
      </fill>
      <alignment horizontal="center" vertical="bottom" textRotation="0" wrapText="1" indent="0" justifyLastLine="0" shrinkToFit="0" readingOrder="0"/>
      <border diagonalUp="0" diagonalDown="0" outline="0">
        <left style="thin">
          <color auto="1"/>
        </left>
        <right style="thin">
          <color auto="1"/>
        </right>
        <top/>
        <bottom/>
      </border>
      <protection locked="0" hidden="0"/>
    </dxf>
    <dxf>
      <font>
        <b val="0"/>
        <i val="0"/>
        <strike val="0"/>
        <condense val="0"/>
        <extend val="0"/>
        <outline val="0"/>
        <shadow val="0"/>
        <u val="none"/>
        <vertAlign val="baseline"/>
        <sz val="8"/>
        <color theme="1"/>
        <name val="Arial"/>
        <scheme val="none"/>
      </font>
      <numFmt numFmtId="3" formatCode="#,##0"/>
      <fill>
        <patternFill patternType="solid">
          <fgColor indexed="64"/>
          <bgColor theme="0" tint="-0.14996795556505021"/>
        </patternFill>
      </fill>
      <border diagonalUp="0" diagonalDown="0">
        <left style="thin">
          <color theme="0" tint="-0.24994659260841701"/>
        </left>
        <right style="thick">
          <color auto="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scheme val="none"/>
      </font>
      <numFmt numFmtId="3" formatCode="#,##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scheme val="none"/>
      </font>
      <numFmt numFmtId="3" formatCode="#,##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scheme val="none"/>
      </font>
      <numFmt numFmtId="3" formatCode="#,##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scheme val="none"/>
      </font>
      <numFmt numFmtId="171" formatCode="&quot;$&quot;#,##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scheme val="none"/>
      </font>
      <numFmt numFmtId="171" formatCode="&quot;$&quot;#,##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scheme val="none"/>
      </font>
      <numFmt numFmtId="170" formatCode="&quot;$&quot;#,##0.0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scheme val="none"/>
      </font>
      <numFmt numFmtId="170" formatCode="&quot;$&quot;#,##0.0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scheme val="none"/>
      </font>
      <numFmt numFmtId="4" formatCode="#,##0.0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scheme val="none"/>
      </font>
      <numFmt numFmtId="170" formatCode="&quot;$&quot;#,##0.0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scheme val="none"/>
      </font>
      <numFmt numFmtId="4" formatCode="#,##0.0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scheme val="none"/>
      </font>
      <numFmt numFmtId="170" formatCode="&quot;$&quot;#,##0.0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scheme val="none"/>
      </font>
      <numFmt numFmtId="3" formatCode="#,##0"/>
      <fill>
        <patternFill patternType="solid">
          <fgColor indexed="64"/>
          <bgColor theme="0" tint="-0.14996795556505021"/>
        </patternFill>
      </fill>
      <border diagonalUp="0" diagonalDown="0">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0"/>
        <name val="sansserif"/>
        <scheme val="none"/>
      </font>
      <alignment horizontal="center" vertical="top" textRotation="0" wrapText="0" indent="0" justifyLastLine="0" shrinkToFit="0" readingOrder="0"/>
      <border diagonalUp="0" diagonalDown="0">
        <left style="thin">
          <color theme="4" tint="0.39997558519241921"/>
        </left>
        <right/>
        <top style="thin">
          <color theme="4" tint="0.39997558519241921"/>
        </top>
        <bottom style="thin">
          <color theme="4" tint="0.39997558519241921"/>
        </bottom>
        <vertical/>
        <horizontal/>
      </border>
    </dxf>
    <dxf>
      <border outline="0">
        <right style="thick">
          <color auto="1"/>
        </right>
        <top style="thick">
          <color auto="1"/>
        </top>
        <bottom style="thin">
          <color auto="1"/>
        </bottom>
      </border>
    </dxf>
    <dxf>
      <font>
        <b val="0"/>
        <i val="0"/>
        <strike val="0"/>
        <condense val="0"/>
        <extend val="0"/>
        <outline val="0"/>
        <shadow val="0"/>
        <u val="none"/>
        <vertAlign val="baseline"/>
        <sz val="8"/>
        <color theme="1"/>
        <name val="Arial"/>
        <scheme val="none"/>
      </font>
      <fill>
        <patternFill patternType="solid">
          <fgColor indexed="64"/>
          <bgColor theme="0" tint="-0.14996795556505021"/>
        </patternFill>
      </fill>
      <protection locked="1" hidden="0"/>
    </dxf>
    <dxf>
      <font>
        <b/>
        <i val="0"/>
        <strike val="0"/>
        <condense val="0"/>
        <extend val="0"/>
        <outline val="0"/>
        <shadow val="0"/>
        <u val="none"/>
        <vertAlign val="baseline"/>
        <sz val="8"/>
        <color theme="1"/>
        <name val="Arial"/>
        <scheme val="none"/>
      </font>
      <fill>
        <patternFill patternType="solid">
          <fgColor indexed="64"/>
          <bgColor theme="0"/>
        </patternFill>
      </fill>
      <alignment horizontal="center" vertical="bottom" textRotation="0" wrapText="1" indent="0" justifyLastLine="0" shrinkToFit="0" readingOrder="0"/>
      <border diagonalUp="0" diagonalDown="0" outline="0">
        <left style="thin">
          <color auto="1"/>
        </left>
        <right style="thin">
          <color auto="1"/>
        </right>
        <top/>
        <bottom/>
      </border>
      <protection locked="0" hidden="0"/>
    </dxf>
    <dxf>
      <font>
        <b val="0"/>
        <i val="0"/>
        <strike val="0"/>
        <condense val="0"/>
        <extend val="0"/>
        <outline val="0"/>
        <shadow val="0"/>
        <u val="none"/>
        <vertAlign val="baseline"/>
        <sz val="8"/>
        <color theme="1"/>
        <name val="Arial"/>
        <scheme val="none"/>
      </font>
      <numFmt numFmtId="3" formatCode="#,##0"/>
      <fill>
        <patternFill patternType="solid">
          <fgColor indexed="64"/>
          <bgColor theme="0" tint="-0.14999847407452621"/>
        </patternFill>
      </fill>
      <border diagonalUp="0" diagonalDown="0">
        <left style="thin">
          <color theme="0" tint="-0.24994659260841701"/>
        </left>
        <right/>
        <top/>
        <bottom/>
        <vertical/>
        <horizontal/>
      </border>
      <protection locked="1" hidden="0"/>
    </dxf>
    <dxf>
      <font>
        <b val="0"/>
        <i val="0"/>
        <strike val="0"/>
        <condense val="0"/>
        <extend val="0"/>
        <outline val="0"/>
        <shadow val="0"/>
        <u val="none"/>
        <vertAlign val="baseline"/>
        <sz val="8"/>
        <color theme="1"/>
        <name val="Arial"/>
        <scheme val="none"/>
      </font>
      <numFmt numFmtId="3" formatCode="#,##0"/>
      <fill>
        <patternFill patternType="solid">
          <fgColor indexed="64"/>
          <bgColor theme="0" tint="-0.14999847407452621"/>
        </patternFill>
      </fill>
      <border diagonalUp="0" diagonalDown="0">
        <left style="thin">
          <color theme="0" tint="-0.24994659260841701"/>
        </left>
        <right style="thin">
          <color theme="0" tint="-0.24994659260841701"/>
        </right>
        <top/>
        <bottom/>
        <vertical/>
        <horizontal/>
      </border>
      <protection locked="1" hidden="0"/>
    </dxf>
    <dxf>
      <font>
        <b val="0"/>
        <i val="0"/>
        <strike val="0"/>
        <condense val="0"/>
        <extend val="0"/>
        <outline val="0"/>
        <shadow val="0"/>
        <u val="none"/>
        <vertAlign val="baseline"/>
        <sz val="8"/>
        <color theme="1"/>
        <name val="Arial"/>
        <scheme val="none"/>
      </font>
      <numFmt numFmtId="3" formatCode="#,##0"/>
      <fill>
        <patternFill patternType="solid">
          <fgColor indexed="64"/>
          <bgColor theme="0" tint="-0.14999847407452621"/>
        </patternFill>
      </fill>
      <border diagonalUp="0" diagonalDown="0">
        <left style="thin">
          <color theme="0" tint="-0.24994659260841701"/>
        </left>
        <right style="thin">
          <color theme="0" tint="-0.24994659260841701"/>
        </right>
        <top/>
        <bottom/>
        <vertical/>
        <horizontal/>
      </border>
      <protection locked="1" hidden="0"/>
    </dxf>
    <dxf>
      <font>
        <b val="0"/>
        <i val="0"/>
        <strike val="0"/>
        <condense val="0"/>
        <extend val="0"/>
        <outline val="0"/>
        <shadow val="0"/>
        <u val="none"/>
        <vertAlign val="baseline"/>
        <sz val="8"/>
        <color theme="1"/>
        <name val="Arial"/>
        <scheme val="none"/>
      </font>
      <numFmt numFmtId="3" formatCode="#,##0"/>
      <fill>
        <patternFill patternType="solid">
          <fgColor indexed="64"/>
          <bgColor theme="0" tint="-0.14999847407452621"/>
        </patternFill>
      </fill>
      <border diagonalUp="0" diagonalDown="0">
        <left style="thin">
          <color theme="0" tint="-0.24994659260841701"/>
        </left>
        <right style="thin">
          <color theme="0" tint="-0.24994659260841701"/>
        </right>
        <top/>
        <bottom/>
        <vertical/>
        <horizontal/>
      </border>
      <protection locked="1" hidden="0"/>
    </dxf>
    <dxf>
      <font>
        <b val="0"/>
        <i val="0"/>
        <strike val="0"/>
        <condense val="0"/>
        <extend val="0"/>
        <outline val="0"/>
        <shadow val="0"/>
        <u val="none"/>
        <vertAlign val="baseline"/>
        <sz val="8"/>
        <color theme="1"/>
        <name val="Arial"/>
        <scheme val="none"/>
      </font>
      <numFmt numFmtId="171" formatCode="&quot;$&quot;#,##0"/>
      <fill>
        <patternFill patternType="solid">
          <fgColor indexed="64"/>
          <bgColor theme="0" tint="-0.14999847407452621"/>
        </patternFill>
      </fill>
      <border diagonalUp="0" diagonalDown="0">
        <left style="thin">
          <color theme="0" tint="-0.24994659260841701"/>
        </left>
        <right style="thin">
          <color theme="0" tint="-0.24994659260841701"/>
        </right>
        <top/>
        <bottom/>
        <vertical/>
        <horizontal/>
      </border>
      <protection locked="1" hidden="0"/>
    </dxf>
    <dxf>
      <font>
        <b val="0"/>
        <i val="0"/>
        <strike val="0"/>
        <condense val="0"/>
        <extend val="0"/>
        <outline val="0"/>
        <shadow val="0"/>
        <u val="none"/>
        <vertAlign val="baseline"/>
        <sz val="8"/>
        <color theme="1"/>
        <name val="Arial"/>
        <scheme val="none"/>
      </font>
      <numFmt numFmtId="171" formatCode="&quot;$&quot;#,##0"/>
      <fill>
        <patternFill patternType="solid">
          <fgColor indexed="64"/>
          <bgColor theme="0" tint="-0.14999847407452621"/>
        </patternFill>
      </fill>
      <border diagonalUp="0" diagonalDown="0">
        <left style="thin">
          <color theme="0" tint="-0.24994659260841701"/>
        </left>
        <right style="thin">
          <color theme="0" tint="-0.24994659260841701"/>
        </right>
        <top/>
        <bottom/>
        <vertical/>
        <horizontal/>
      </border>
      <protection locked="1" hidden="0"/>
    </dxf>
    <dxf>
      <font>
        <b val="0"/>
        <i val="0"/>
        <strike val="0"/>
        <condense val="0"/>
        <extend val="0"/>
        <outline val="0"/>
        <shadow val="0"/>
        <u val="none"/>
        <vertAlign val="baseline"/>
        <sz val="8"/>
        <color theme="1"/>
        <name val="Arial"/>
        <scheme val="none"/>
      </font>
      <numFmt numFmtId="170" formatCode="&quot;$&quot;#,##0.00"/>
      <fill>
        <patternFill patternType="solid">
          <fgColor indexed="64"/>
          <bgColor theme="0" tint="-0.14999847407452621"/>
        </patternFill>
      </fill>
      <border diagonalUp="0" diagonalDown="0">
        <left style="thin">
          <color theme="0" tint="-0.24994659260841701"/>
        </left>
        <right style="thin">
          <color theme="0" tint="-0.24994659260841701"/>
        </right>
        <top/>
        <bottom/>
        <vertical/>
        <horizontal/>
      </border>
      <protection locked="1" hidden="0"/>
    </dxf>
    <dxf>
      <font>
        <b val="0"/>
        <i val="0"/>
        <strike val="0"/>
        <condense val="0"/>
        <extend val="0"/>
        <outline val="0"/>
        <shadow val="0"/>
        <u val="none"/>
        <vertAlign val="baseline"/>
        <sz val="8"/>
        <color theme="1"/>
        <name val="Arial"/>
        <scheme val="none"/>
      </font>
      <numFmt numFmtId="170" formatCode="&quot;$&quot;#,##0.00"/>
      <fill>
        <patternFill patternType="solid">
          <fgColor indexed="64"/>
          <bgColor theme="0" tint="-0.14999847407452621"/>
        </patternFill>
      </fill>
      <border diagonalUp="0" diagonalDown="0">
        <left style="thin">
          <color theme="0" tint="-0.24994659260841701"/>
        </left>
        <right style="thin">
          <color theme="0" tint="-0.24994659260841701"/>
        </right>
        <top/>
        <bottom/>
        <vertical/>
        <horizontal/>
      </border>
      <protection locked="1" hidden="0"/>
    </dxf>
    <dxf>
      <font>
        <b val="0"/>
        <i val="0"/>
        <strike val="0"/>
        <condense val="0"/>
        <extend val="0"/>
        <outline val="0"/>
        <shadow val="0"/>
        <u val="none"/>
        <vertAlign val="baseline"/>
        <sz val="8"/>
        <color theme="1"/>
        <name val="Arial"/>
        <scheme val="none"/>
      </font>
      <numFmt numFmtId="4" formatCode="#,##0.00"/>
      <fill>
        <patternFill patternType="solid">
          <fgColor indexed="64"/>
          <bgColor theme="0" tint="-0.14999847407452621"/>
        </patternFill>
      </fill>
      <border diagonalUp="0" diagonalDown="0">
        <left style="thin">
          <color theme="0" tint="-0.24994659260841701"/>
        </left>
        <right style="thin">
          <color theme="0" tint="-0.24994659260841701"/>
        </right>
        <top/>
        <bottom/>
        <vertical/>
        <horizontal/>
      </border>
      <protection locked="1" hidden="0"/>
    </dxf>
    <dxf>
      <font>
        <b val="0"/>
        <i val="0"/>
        <strike val="0"/>
        <condense val="0"/>
        <extend val="0"/>
        <outline val="0"/>
        <shadow val="0"/>
        <u val="none"/>
        <vertAlign val="baseline"/>
        <sz val="8"/>
        <color theme="1"/>
        <name val="Arial"/>
        <scheme val="none"/>
      </font>
      <numFmt numFmtId="170" formatCode="&quot;$&quot;#,##0.00"/>
      <fill>
        <patternFill patternType="solid">
          <fgColor indexed="64"/>
          <bgColor theme="0" tint="-0.14999847407452621"/>
        </patternFill>
      </fill>
      <border diagonalUp="0" diagonalDown="0">
        <left style="thin">
          <color theme="0" tint="-0.24994659260841701"/>
        </left>
        <right style="thin">
          <color theme="0" tint="-0.24994659260841701"/>
        </right>
        <top/>
        <bottom/>
        <vertical/>
        <horizontal/>
      </border>
      <protection locked="1" hidden="0"/>
    </dxf>
    <dxf>
      <font>
        <b val="0"/>
        <i val="0"/>
        <strike val="0"/>
        <condense val="0"/>
        <extend val="0"/>
        <outline val="0"/>
        <shadow val="0"/>
        <u val="none"/>
        <vertAlign val="baseline"/>
        <sz val="8"/>
        <color theme="1"/>
        <name val="Arial"/>
        <scheme val="none"/>
      </font>
      <numFmt numFmtId="4" formatCode="#,##0.00"/>
      <fill>
        <patternFill patternType="solid">
          <fgColor indexed="64"/>
          <bgColor theme="0" tint="-0.14999847407452621"/>
        </patternFill>
      </fill>
      <border diagonalUp="0" diagonalDown="0">
        <left style="thin">
          <color theme="0" tint="-0.24994659260841701"/>
        </left>
        <right style="thin">
          <color theme="0" tint="-0.24994659260841701"/>
        </right>
        <top/>
        <bottom/>
        <vertical/>
        <horizontal/>
      </border>
      <protection locked="1" hidden="0"/>
    </dxf>
    <dxf>
      <font>
        <b val="0"/>
        <i val="0"/>
        <strike val="0"/>
        <condense val="0"/>
        <extend val="0"/>
        <outline val="0"/>
        <shadow val="0"/>
        <u val="none"/>
        <vertAlign val="baseline"/>
        <sz val="8"/>
        <color theme="1"/>
        <name val="Arial"/>
        <scheme val="none"/>
      </font>
      <numFmt numFmtId="170" formatCode="&quot;$&quot;#,##0.00"/>
      <fill>
        <patternFill patternType="solid">
          <fgColor indexed="64"/>
          <bgColor theme="0" tint="-0.14999847407452621"/>
        </patternFill>
      </fill>
      <border diagonalUp="0" diagonalDown="0">
        <left style="thin">
          <color theme="0" tint="-0.24994659260841701"/>
        </left>
        <right style="thin">
          <color theme="0" tint="-0.24994659260841701"/>
        </right>
        <top/>
        <bottom/>
        <vertical/>
        <horizontal/>
      </border>
      <protection locked="1" hidden="0"/>
    </dxf>
    <dxf>
      <font>
        <b val="0"/>
        <i val="0"/>
        <strike val="0"/>
        <condense val="0"/>
        <extend val="0"/>
        <outline val="0"/>
        <shadow val="0"/>
        <u val="none"/>
        <vertAlign val="baseline"/>
        <sz val="8"/>
        <color theme="1"/>
        <name val="Arial"/>
        <scheme val="none"/>
      </font>
      <numFmt numFmtId="3" formatCode="#,##0"/>
      <fill>
        <patternFill patternType="solid">
          <fgColor indexed="64"/>
          <bgColor theme="0" tint="-0.14999847407452621"/>
        </patternFill>
      </fill>
      <border diagonalUp="0" diagonalDown="0">
        <left/>
        <right style="thin">
          <color theme="0" tint="-0.24994659260841701"/>
        </right>
        <top/>
        <bottom/>
        <vertical/>
        <horizontal/>
      </border>
      <protection locked="1" hidden="0"/>
    </dxf>
    <dxf>
      <border outline="0">
        <left style="thick">
          <color auto="1"/>
        </left>
        <right style="thick">
          <color auto="1"/>
        </right>
        <top style="thick">
          <color auto="1"/>
        </top>
        <bottom style="thick">
          <color auto="1"/>
        </bottom>
      </border>
    </dxf>
    <dxf>
      <font>
        <b val="0"/>
        <i val="0"/>
        <strike val="0"/>
        <condense val="0"/>
        <extend val="0"/>
        <outline val="0"/>
        <shadow val="0"/>
        <u val="none"/>
        <vertAlign val="baseline"/>
        <sz val="8"/>
        <color theme="1"/>
        <name val="Arial"/>
        <scheme val="none"/>
      </font>
      <fill>
        <patternFill patternType="solid">
          <fgColor indexed="64"/>
          <bgColor theme="0" tint="-0.14999847407452621"/>
        </patternFill>
      </fill>
      <protection locked="1" hidden="0"/>
    </dxf>
    <dxf>
      <border outline="0">
        <bottom style="thin">
          <color auto="1"/>
        </bottom>
      </border>
    </dxf>
    <dxf>
      <font>
        <b/>
        <i val="0"/>
        <strike val="0"/>
        <condense val="0"/>
        <extend val="0"/>
        <outline val="0"/>
        <shadow val="0"/>
        <u val="none"/>
        <vertAlign val="baseline"/>
        <sz val="8"/>
        <color theme="1"/>
        <name val="Arial"/>
        <scheme val="none"/>
      </font>
      <fill>
        <patternFill patternType="solid">
          <fgColor indexed="64"/>
          <bgColor theme="0"/>
        </patternFill>
      </fill>
      <alignment horizontal="center" vertical="bottom" textRotation="0" wrapText="1" indent="0" justifyLastLine="0" shrinkToFit="0" readingOrder="0"/>
      <border diagonalUp="0" diagonalDown="0" outline="0">
        <left style="thin">
          <color auto="1"/>
        </left>
        <right style="thin">
          <color auto="1"/>
        </right>
        <top/>
        <bottom/>
      </border>
      <protection locked="0" hidden="0"/>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00"/>
      <tableStyleElement type="headerRow" dxfId="99"/>
    </tableStyle>
  </tableStyles>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ctrlProps/ctrlProp1.xml><?xml version="1.0" encoding="utf-8"?>
<formControlPr xmlns="http://schemas.microsoft.com/office/spreadsheetml/2009/9/main" objectType="Drop" dropLines="115" dropStyle="combo" dx="31" fmlaLink="$AQ$4" fmlaRange="$AQ$2:$AQ$3" val="0"/>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Drop" dropLines="62" dropStyle="combo" dx="31" fmlaLink="$T$4" fmlaRange="$T$2:$T$3" val="0"/>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Drop" dropStyle="combo" dx="31" fmlaLink="$T$9" fmlaRange="$T$7:$T$8" noThreeD="1" val="0"/>
</file>

<file path=xl/drawings/drawing1.xml><?xml version="1.0" encoding="utf-8"?>
<xdr:wsDr xmlns:xdr="http://schemas.openxmlformats.org/drawingml/2006/spreadsheetDrawing" xmlns:a="http://schemas.openxmlformats.org/drawingml/2006/main">
  <xdr:twoCellAnchor>
    <xdr:from>
      <xdr:col>0</xdr:col>
      <xdr:colOff>101600</xdr:colOff>
      <xdr:row>0</xdr:row>
      <xdr:rowOff>57150</xdr:rowOff>
    </xdr:from>
    <xdr:to>
      <xdr:col>13</xdr:col>
      <xdr:colOff>342900</xdr:colOff>
      <xdr:row>21</xdr:row>
      <xdr:rowOff>152400</xdr:rowOff>
    </xdr:to>
    <xdr:sp macro="" textlink="">
      <xdr:nvSpPr>
        <xdr:cNvPr id="2" name="TextBox 1">
          <a:extLst>
            <a:ext uri="{FF2B5EF4-FFF2-40B4-BE49-F238E27FC236}">
              <a16:creationId xmlns:a16="http://schemas.microsoft.com/office/drawing/2014/main" xmlns="" id="{00000000-0008-0000-0000-000002000000}"/>
            </a:ext>
          </a:extLst>
        </xdr:cNvPr>
        <xdr:cNvSpPr txBox="1"/>
      </xdr:nvSpPr>
      <xdr:spPr>
        <a:xfrm>
          <a:off x="101600" y="215900"/>
          <a:ext cx="8248650" cy="3429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US" sz="1100" b="0" i="0">
              <a:solidFill>
                <a:schemeClr val="dk1"/>
              </a:solidFill>
              <a:effectLst/>
              <a:latin typeface="+mn-lt"/>
              <a:ea typeface="+mn-ea"/>
              <a:cs typeface="+mn-cs"/>
            </a:rPr>
            <a:t>How to use the Summary tab:</a:t>
          </a:r>
          <a:r>
            <a:rPr lang="en-US" sz="1100">
              <a:solidFill>
                <a:schemeClr val="dk1"/>
              </a:solidFill>
              <a:effectLst/>
              <a:latin typeface="+mn-lt"/>
              <a:ea typeface="+mn-ea"/>
              <a:cs typeface="+mn-cs"/>
            </a:rPr>
            <a:t> </a:t>
          </a:r>
          <a:endParaRPr lang="en-US">
            <a:effectLst/>
          </a:endParaRPr>
        </a:p>
        <a:p>
          <a:endParaRPr lang="en-US" sz="1100"/>
        </a:p>
        <a:p>
          <a:r>
            <a:rPr lang="en-US" sz="1100" b="0" i="0">
              <a:solidFill>
                <a:schemeClr val="dk1"/>
              </a:solidFill>
              <a:effectLst/>
              <a:latin typeface="+mn-lt"/>
              <a:ea typeface="+mn-ea"/>
              <a:cs typeface="+mn-cs"/>
            </a:rPr>
            <a:t>Any cells not shaded gray are editable. The tables come with default bins into which the data are sorted, but you can choose any bins you like by entering values under "enter bins here".</a:t>
          </a:r>
          <a:r>
            <a:rPr lang="en-US" sz="1100">
              <a:solidFill>
                <a:schemeClr val="dk1"/>
              </a:solidFill>
              <a:effectLst/>
              <a:latin typeface="+mn-lt"/>
              <a:ea typeface="+mn-ea"/>
              <a:cs typeface="+mn-cs"/>
            </a:rPr>
            <a:t> If you want to revert to the default bins, click the "Revert</a:t>
          </a:r>
          <a:r>
            <a:rPr lang="en-US" sz="1100" baseline="0">
              <a:solidFill>
                <a:schemeClr val="dk1"/>
              </a:solidFill>
              <a:effectLst/>
              <a:latin typeface="+mn-lt"/>
              <a:ea typeface="+mn-ea"/>
              <a:cs typeface="+mn-cs"/>
            </a:rPr>
            <a:t> to default bins" button.</a:t>
          </a:r>
        </a:p>
        <a:p>
          <a:endParaRPr lang="en-US">
            <a:effectLst/>
          </a:endParaRPr>
        </a:p>
        <a:p>
          <a:r>
            <a:rPr lang="en-US" sz="1100" b="0" i="0">
              <a:solidFill>
                <a:schemeClr val="dk1"/>
              </a:solidFill>
              <a:effectLst/>
              <a:latin typeface="+mn-lt"/>
              <a:ea typeface="+mn-ea"/>
              <a:cs typeface="+mn-cs"/>
            </a:rPr>
            <a:t>If you wish to exclude data that NTD has deemed questionable, select "Exclude Questionable Data".</a:t>
          </a:r>
        </a:p>
        <a:p>
          <a:endParaRPr lang="en-US" sz="1100" b="0" i="0">
            <a:solidFill>
              <a:schemeClr val="dk1"/>
            </a:solidFill>
            <a:effectLst/>
            <a:latin typeface="+mn-lt"/>
            <a:ea typeface="+mn-ea"/>
            <a:cs typeface="+mn-cs"/>
          </a:endParaRPr>
        </a:p>
        <a:p>
          <a:r>
            <a:rPr lang="en-US" sz="1100" b="0" i="0">
              <a:solidFill>
                <a:schemeClr val="dk1"/>
              </a:solidFill>
              <a:effectLst/>
              <a:latin typeface="+mn-lt"/>
              <a:ea typeface="+mn-ea"/>
              <a:cs typeface="+mn-cs"/>
            </a:rPr>
            <a:t>The ratios in the Summary tab have been calculated as the average across all reporting modes,</a:t>
          </a:r>
          <a:r>
            <a:rPr lang="en-US" sz="1100" b="0" i="0" baseline="0">
              <a:solidFill>
                <a:schemeClr val="dk1"/>
              </a:solidFill>
              <a:effectLst/>
              <a:latin typeface="+mn-lt"/>
              <a:ea typeface="+mn-ea"/>
              <a:cs typeface="+mn-cs"/>
            </a:rPr>
            <a:t> not as the ratio of summed data. Thus, for example, the National Total Fare Revenue per Unlinked Passenger Trip represents the fare per trip collected by the typical transit agency--not the fare per trip paid by the average rider. To put it another way: each transit agency received equal weight, regardless of that agency's total ridership.</a:t>
          </a:r>
        </a:p>
        <a:p>
          <a:endParaRPr lang="en-US" sz="1100" b="0" i="0" baseline="0">
            <a:solidFill>
              <a:schemeClr val="dk1"/>
            </a:solidFill>
            <a:effectLst/>
            <a:latin typeface="+mn-lt"/>
            <a:ea typeface="+mn-ea"/>
            <a:cs typeface="+mn-cs"/>
          </a:endParaRPr>
        </a:p>
        <a:p>
          <a:r>
            <a:rPr lang="en-US" sz="1100" b="0" i="0">
              <a:solidFill>
                <a:schemeClr val="dk1"/>
              </a:solidFill>
              <a:effectLst/>
              <a:latin typeface="+mn-lt"/>
              <a:ea typeface="+mn-ea"/>
              <a:cs typeface="+mn-cs"/>
            </a:rPr>
            <a:t>Only Full Reporters</a:t>
          </a:r>
          <a:r>
            <a:rPr lang="en-US" sz="1100" b="0" i="0" baseline="0">
              <a:solidFill>
                <a:schemeClr val="dk1"/>
              </a:solidFill>
              <a:effectLst/>
              <a:latin typeface="+mn-lt"/>
              <a:ea typeface="+mn-ea"/>
              <a:cs typeface="+mn-cs"/>
            </a:rPr>
            <a:t> report data on Passenger Miles. Thus, selecting "Data from all reporting agencies" hides the columns containing data related to Passenger Miles. Selecting "Data from Full Reporting agencies only" shows all columns, but excludes data from other reporting types.</a:t>
          </a:r>
          <a:endParaRPr lang="en-US" sz="1100" b="0" i="0">
            <a:solidFill>
              <a:schemeClr val="dk1"/>
            </a:solidFill>
            <a:effectLst/>
            <a:latin typeface="+mn-lt"/>
            <a:ea typeface="+mn-ea"/>
            <a:cs typeface="+mn-cs"/>
          </a:endParaRPr>
        </a:p>
        <a:p>
          <a:endParaRPr lang="en-US">
            <a:effectLst/>
          </a:endParaRPr>
        </a:p>
        <a:p>
          <a:r>
            <a:rPr lang="en-US" sz="1100" b="0" i="0">
              <a:solidFill>
                <a:schemeClr val="dk1"/>
              </a:solidFill>
              <a:effectLst/>
              <a:latin typeface="+mn-lt"/>
              <a:ea typeface="+mn-ea"/>
              <a:cs typeface="+mn-cs"/>
            </a:rPr>
            <a:t>Currently the rest of the sheet is locked. NTD recommends that you do not edit the rest of the sheet, since this could disrupt the formulas and result in incorrect data. However, if you wish to take this risk, you can unlock the sheet by right-clicking the Summary tab, selecting Unprotect Sheet, and entering the password: ntd</a:t>
          </a:r>
          <a:endParaRPr lang="en-US">
            <a:effectLst/>
          </a:endParaRPr>
        </a:p>
        <a:p>
          <a:endParaRPr lang="en-US" sz="1100"/>
        </a:p>
      </xdr:txBody>
    </xdr:sp>
    <xdr:clientData/>
  </xdr:twoCellAnchor>
  <xdr:twoCellAnchor>
    <xdr:from>
      <xdr:col>0</xdr:col>
      <xdr:colOff>127000</xdr:colOff>
      <xdr:row>23</xdr:row>
      <xdr:rowOff>31750</xdr:rowOff>
    </xdr:from>
    <xdr:to>
      <xdr:col>13</xdr:col>
      <xdr:colOff>292100</xdr:colOff>
      <xdr:row>30</xdr:row>
      <xdr:rowOff>152400</xdr:rowOff>
    </xdr:to>
    <xdr:sp macro="" textlink="">
      <xdr:nvSpPr>
        <xdr:cNvPr id="3" name="TextBox 2">
          <a:extLst>
            <a:ext uri="{FF2B5EF4-FFF2-40B4-BE49-F238E27FC236}">
              <a16:creationId xmlns:a16="http://schemas.microsoft.com/office/drawing/2014/main" xmlns="" id="{00000000-0008-0000-0000-000003000000}"/>
            </a:ext>
          </a:extLst>
        </xdr:cNvPr>
        <xdr:cNvSpPr txBox="1"/>
      </xdr:nvSpPr>
      <xdr:spPr>
        <a:xfrm>
          <a:off x="127000" y="3841750"/>
          <a:ext cx="8172450" cy="1231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US" sz="1100">
              <a:solidFill>
                <a:schemeClr val="dk1"/>
              </a:solidFill>
              <a:effectLst/>
              <a:latin typeface="+mn-lt"/>
              <a:ea typeface="+mn-ea"/>
              <a:cs typeface="+mn-cs"/>
            </a:rPr>
            <a:t>To learn about NTD data definitions, please refer to the Data Dictionary.</a:t>
          </a:r>
          <a:endParaRPr lang="en-US">
            <a:effectLst/>
          </a:endParaRPr>
        </a:p>
        <a:p>
          <a:endParaRPr lang="en-US" sz="1100"/>
        </a:p>
        <a:p>
          <a:r>
            <a:rPr lang="en-US" sz="1100" baseline="0">
              <a:solidFill>
                <a:schemeClr val="dk1"/>
              </a:solidFill>
              <a:effectLst/>
              <a:latin typeface="+mn-lt"/>
              <a:ea typeface="+mn-ea"/>
              <a:cs typeface="+mn-cs"/>
            </a:rPr>
            <a:t>In versions of the data tables from before 2014, you can find data on metrics in the files called "Fare per Passenger and Recovery Ratio" and "Service Supplied and Consumed Ratios."</a:t>
          </a:r>
        </a:p>
        <a:p>
          <a:endParaRPr lang="en-US" sz="1100" baseline="0">
            <a:solidFill>
              <a:schemeClr val="dk1"/>
            </a:solidFill>
            <a:effectLst/>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US" sz="1100" baseline="0">
              <a:solidFill>
                <a:schemeClr val="dk1"/>
              </a:solidFill>
              <a:effectLst/>
              <a:latin typeface="+mn-lt"/>
              <a:ea typeface="+mn-ea"/>
              <a:cs typeface="+mn-cs"/>
            </a:rPr>
            <a:t>If you have any other questions about this table, please contact the NTD Help Desk at NTDHelp@dot.gov or (888)252-0936.</a:t>
          </a:r>
          <a:endParaRPr lang="en-US">
            <a:effectLst/>
          </a:endParaRPr>
        </a:p>
      </xdr:txBody>
    </xdr: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39</xdr:col>
          <xdr:colOff>85725</xdr:colOff>
          <xdr:row>0</xdr:row>
          <xdr:rowOff>352425</xdr:rowOff>
        </xdr:from>
        <xdr:to>
          <xdr:col>46</xdr:col>
          <xdr:colOff>581025</xdr:colOff>
          <xdr:row>0</xdr:row>
          <xdr:rowOff>609600</xdr:rowOff>
        </xdr:to>
        <xdr:sp macro="" textlink="">
          <xdr:nvSpPr>
            <xdr:cNvPr id="1063" name="Drop Down 39" descr="This drop-down menu shows or hides columns indicating the presence of &quot;questionable&quot; data." hidden="1">
              <a:extLst>
                <a:ext uri="{63B3BB69-23CF-44E3-9099-C40C66FF867C}">
                  <a14:compatExt spid="_x0000_s1063"/>
                </a:ext>
                <a:ext uri="{FF2B5EF4-FFF2-40B4-BE49-F238E27FC236}">
                  <a16:creationId xmlns:a16="http://schemas.microsoft.com/office/drawing/2014/main" xmlns="" id="{00000000-0008-0000-0200-000027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9525</xdr:colOff>
          <xdr:row>16</xdr:row>
          <xdr:rowOff>9525</xdr:rowOff>
        </xdr:from>
        <xdr:to>
          <xdr:col>3</xdr:col>
          <xdr:colOff>866775</xdr:colOff>
          <xdr:row>17</xdr:row>
          <xdr:rowOff>161925</xdr:rowOff>
        </xdr:to>
        <xdr:sp macro="" textlink="">
          <xdr:nvSpPr>
            <xdr:cNvPr id="4097" name="Button 1" hidden="1">
              <a:extLst>
                <a:ext uri="{63B3BB69-23CF-44E3-9099-C40C66FF867C}">
                  <a14:compatExt spid="_x0000_s4097"/>
                </a:ext>
                <a:ext uri="{FF2B5EF4-FFF2-40B4-BE49-F238E27FC236}">
                  <a16:creationId xmlns:a16="http://schemas.microsoft.com/office/drawing/2014/main" xmlns="" id="{00000000-0008-0000-0300-00000110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900" b="1" i="1" u="none" strike="noStrike" baseline="0">
                  <a:solidFill>
                    <a:srgbClr val="000000"/>
                  </a:solidFill>
                  <a:latin typeface="Arial"/>
                  <a:cs typeface="Arial"/>
                </a:rPr>
                <a:t>Click to revert to default bins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123825</xdr:colOff>
          <xdr:row>1</xdr:row>
          <xdr:rowOff>152400</xdr:rowOff>
        </xdr:from>
        <xdr:to>
          <xdr:col>4</xdr:col>
          <xdr:colOff>428625</xdr:colOff>
          <xdr:row>1</xdr:row>
          <xdr:rowOff>409575</xdr:rowOff>
        </xdr:to>
        <xdr:sp macro="" textlink="">
          <xdr:nvSpPr>
            <xdr:cNvPr id="4098" name="Drop Down 2" descr="This drop-down menu includes or excludes &quot;questionable&quot; data from the calculated totals." hidden="1">
              <a:extLst>
                <a:ext uri="{63B3BB69-23CF-44E3-9099-C40C66FF867C}">
                  <a14:compatExt spid="_x0000_s4098"/>
                </a:ext>
                <a:ext uri="{FF2B5EF4-FFF2-40B4-BE49-F238E27FC236}">
                  <a16:creationId xmlns:a16="http://schemas.microsoft.com/office/drawing/2014/main" xmlns="" id="{00000000-0008-0000-0300-0000021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0</xdr:col>
          <xdr:colOff>9525</xdr:colOff>
          <xdr:row>65</xdr:row>
          <xdr:rowOff>0</xdr:rowOff>
        </xdr:from>
        <xdr:to>
          <xdr:col>4</xdr:col>
          <xdr:colOff>0</xdr:colOff>
          <xdr:row>66</xdr:row>
          <xdr:rowOff>133350</xdr:rowOff>
        </xdr:to>
        <xdr:sp macro="" textlink="">
          <xdr:nvSpPr>
            <xdr:cNvPr id="4099" name="Button 3" hidden="1">
              <a:extLst>
                <a:ext uri="{63B3BB69-23CF-44E3-9099-C40C66FF867C}">
                  <a14:compatExt spid="_x0000_s4099"/>
                </a:ext>
                <a:ext uri="{FF2B5EF4-FFF2-40B4-BE49-F238E27FC236}">
                  <a16:creationId xmlns:a16="http://schemas.microsoft.com/office/drawing/2014/main" xmlns="" id="{00000000-0008-0000-0300-00000310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900" b="1" i="1" u="none" strike="noStrike" baseline="0">
                  <a:solidFill>
                    <a:srgbClr val="000000"/>
                  </a:solidFill>
                  <a:latin typeface="Arial"/>
                  <a:cs typeface="Arial"/>
                </a:rPr>
                <a:t>Click to revert to default bins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104775</xdr:colOff>
          <xdr:row>1</xdr:row>
          <xdr:rowOff>581025</xdr:rowOff>
        </xdr:from>
        <xdr:to>
          <xdr:col>4</xdr:col>
          <xdr:colOff>409575</xdr:colOff>
          <xdr:row>2</xdr:row>
          <xdr:rowOff>123825</xdr:rowOff>
        </xdr:to>
        <xdr:sp macro="" textlink="">
          <xdr:nvSpPr>
            <xdr:cNvPr id="4100" name="Drop Down 4" descr="This drop-down menu selects whether to display data for all reporting agencies, or for Full Reporting agencies only." hidden="1">
              <a:extLst>
                <a:ext uri="{63B3BB69-23CF-44E3-9099-C40C66FF867C}">
                  <a14:compatExt spid="_x0000_s4100"/>
                </a:ext>
                <a:ext uri="{FF2B5EF4-FFF2-40B4-BE49-F238E27FC236}">
                  <a16:creationId xmlns:a16="http://schemas.microsoft.com/office/drawing/2014/main" xmlns="" id="{00000000-0008-0000-0300-0000041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ables/table1.xml><?xml version="1.0" encoding="utf-8"?>
<table xmlns="http://schemas.openxmlformats.org/spreadsheetml/2006/main" id="1" name="Table1" displayName="Table1" ref="F2:R3" totalsRowShown="0" headerRowDxfId="89" dataDxfId="87" headerRowBorderDxfId="88" tableBorderDxfId="86" dataCellStyle="Normal 2">
  <autoFilter ref="F2:R3">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autoFilter>
  <tableColumns count="13">
    <tableColumn id="1" name="VOMS" dataDxfId="85" dataCellStyle="Normal 2">
      <calculatedColumnFormula>IF($T$6,IF($T$1,SUMIFS(Metrics!L:L,Metrics!$AM:$AM,"=No",Metrics!$G:$G,"=Full Reporter"),SUMIFS(Metrics!L:L,Metrics!$G:$G,"=Full Reporter")),IF($T$1,SUMIFS(Metrics!L:L,Metrics!$AM:$AM,"=No"),SUM(Metrics!L:L)))</calculatedColumnFormula>
    </tableColumn>
    <tableColumn id="2" name="Fare Revenues per Unlinked Passenger Trip " dataDxfId="84" dataCellStyle="Normal 2">
      <calculatedColumnFormula>IF($T$6,IF($T$1,AVERAGEIFS(Metrics!N:N,Metrics!$AM:$AM,"=No",Metrics!$G:$G,"=Full Reporter"),AVERAGEIFS(Metrics!N:N,Metrics!$G:$G,"=Full Reporter")),IF($T$1,AVERAGEIFS(Metrics!N:N,Metrics!$AM:$AM,"=No"),AVERAGE(Metrics!N:N)))</calculatedColumnFormula>
    </tableColumn>
    <tableColumn id="3" name="Fare Revenues per Total Operating Expense (RecOvery Ratio)" dataDxfId="83" dataCellStyle="Normal 2">
      <calculatedColumnFormula>IF($T$6,IF($T$1,AVERAGEIFS(Metrics!P:P,Metrics!$AM:$AM,"=No",Metrics!$G:$G,"=Full Reporter"),AVERAGEIFS(Metrics!P:P,Metrics!$G:$G,"=Full Reporter")),IF($T$1,AVERAGEIFS(Metrics!P:P,Metrics!$AM:$AM,"=No"),AVERAGE(Metrics!P:P)))</calculatedColumnFormula>
    </tableColumn>
    <tableColumn id="4" name="Cost per Hour" dataDxfId="82" dataCellStyle="Normal 2">
      <calculatedColumnFormula>IF($T$6,IF($T$1,AVERAGEIFS(Metrics!R:R,Metrics!$AM:$AM,"=No",Metrics!$G:$G,"=Full Reporter"),AVERAGEIFS(Metrics!R:R,Metrics!$G:$G,"=Full Reporter")),IF($T$1,AVERAGEIFS(Metrics!R:R,Metrics!$AM:$AM,"=No"),AVERAGE(Metrics!R:R)))</calculatedColumnFormula>
    </tableColumn>
    <tableColumn id="5" name="Passengers per Hour" dataDxfId="81" dataCellStyle="Normal 2">
      <calculatedColumnFormula>IF($T$6,IF($T$1,AVERAGEIFS(Metrics!T:T,Metrics!$AM:$AM,"=No",Metrics!$G:$G,"=Full Reporter"),AVERAGEIFS(Metrics!T:T,Metrics!$G:$G,"=Full Reporter")),IF($T$1,AVERAGEIFS(Metrics!T:T,Metrics!$AM:$AM,"=No"),AVERAGE(Metrics!T:T)))</calculatedColumnFormula>
    </tableColumn>
    <tableColumn id="6" name="Cost per Passenger" dataDxfId="80" dataCellStyle="Normal 2">
      <calculatedColumnFormula>IF($T$6,IF($T$1,AVERAGEIFS(Metrics!V:V,Metrics!$AM:$AM,"=No",Metrics!$G:$G,"=Full Reporter"),AVERAGEIFS(Metrics!V:V,Metrics!$G:$G,"=Full Reporter")),IF($T$1,AVERAGEIFS(Metrics!V:V,Metrics!$AM:$AM,"=No"),AVERAGE(Metrics!V:V)))</calculatedColumnFormula>
    </tableColumn>
    <tableColumn id="7" name="Cost per Passenger Mile" dataDxfId="79" dataCellStyle="Normal 2">
      <calculatedColumnFormula>IF($T$6,IF($T$1,AVERAGEIFS(Metrics!X:X,Metrics!$AM:$AM,"=No",Metrics!$G:$G,"=Full Reporter"),AVERAGEIFS(Metrics!X:X,Metrics!$G:$G,"=Full Reporter")),IF($T$1,AVERAGEIFS(Metrics!X:X,Metrics!$AM:$AM,"=No"),AVERAGE(Metrics!X:X)))</calculatedColumnFormula>
    </tableColumn>
    <tableColumn id="8" name="Fare Revenues Earned" dataDxfId="78" dataCellStyle="Normal 2">
      <calculatedColumnFormula>IF($T$6,IF($T$1,SUMIFS(Metrics!AA:AA,Metrics!$AM:$AM,"=No",Metrics!$G:$G,"=Full Reporter"),SUMIFS(Metrics!AA:AA,Metrics!$G:$G,"=Full Reporter")),IF($T$1,SUMIFS(Metrics!AA:AA,Metrics!$AM:$AM,"=No"),SUM(Metrics!AA:AA)))</calculatedColumnFormula>
    </tableColumn>
    <tableColumn id="9" name="Total Operating Expenses" dataDxfId="77" dataCellStyle="Normal 2">
      <calculatedColumnFormula>IF($T$6,IF($T$1,SUMIFS(Metrics!AC:AC,Metrics!$AM:$AM,"=No",Metrics!$G:$G,"=Full Reporter"),SUMIFS(Metrics!AC:AC,Metrics!$G:$G,"=Full Reporter")),IF($T$1,SUMIFS(Metrics!AC:AC,Metrics!$AM:$AM,"=No"),SUM(Metrics!AC:AC)))</calculatedColumnFormula>
    </tableColumn>
    <tableColumn id="10" name="Unlinked Passenger Trips" dataDxfId="76" dataCellStyle="Normal 2">
      <calculatedColumnFormula>IF($T$6,IF($T$1,SUMIFS(Metrics!AE:AE,Metrics!$AM:$AM,"=No",Metrics!$G:$G,"=Full Reporter"),SUMIFS(Metrics!AE:AE,Metrics!$G:$G,"=Full Reporter")),IF($T$1,SUMIFS(Metrics!AE:AE,Metrics!$AM:$AM,"=No"),SUM(Metrics!AE:AE)))</calculatedColumnFormula>
    </tableColumn>
    <tableColumn id="11" name="Vehicle Revenue Hours" dataDxfId="75" dataCellStyle="Normal 2">
      <calculatedColumnFormula>IF($T$6,IF($T$1,SUMIFS(Metrics!AG:AG,Metrics!$AM:$AM,"=No",Metrics!$G:$G,"=Full Reporter"),SUMIFS(Metrics!AG:AG,Metrics!$G:$G,"=Full Reporter")),IF($T$1,SUMIFS(Metrics!AG:AG,Metrics!$AM:$AM,"=No"),SUM(Metrics!AG:AG)))</calculatedColumnFormula>
    </tableColumn>
    <tableColumn id="12" name="Passenger Miles" dataDxfId="74" dataCellStyle="Normal 2">
      <calculatedColumnFormula>IF($T$6,IF($T$1,SUMIFS(Metrics!AI:AI,Metrics!$AM:$AM,"=No",Metrics!$G:$G,"=Full Reporter"),SUMIFS(Metrics!AI:AI,Metrics!$G:$G,"=Full Reporter")),IF($T$1,SUMIFS(Metrics!AI:AI,Metrics!$AM:$AM,"=No"),SUM(Metrics!AI:AI)))</calculatedColumnFormula>
    </tableColumn>
    <tableColumn id="13" name="Vehicle Revenue Miles" dataDxfId="73" dataCellStyle="Normal 2">
      <calculatedColumnFormula>IF($T$6,IF($T$1,SUMIFS(Metrics!AK:AK,Metrics!$AM:$AM,"=No",Metrics!$G:$G,"=Full Reporter"),SUMIFS(Metrics!AK:AK,Metrics!$G:$G,"=Full Reporter")),IF($T$1,SUMIFS(Metrics!AK:AK,Metrics!$AM:$AM,"=No"),SUM(Metrics!AK:AK)))</calculatedColumnFormula>
    </tableColumn>
  </tableColumns>
  <tableStyleInfo name="TableStyleMedium2" showFirstColumn="0" showLastColumn="0" showRowStripes="1" showColumnStripes="0"/>
  <extLst>
    <ext xmlns:x14="http://schemas.microsoft.com/office/spreadsheetml/2009/9/main" uri="{504A1905-F514-4f6f-8877-14C23A59335A}">
      <x14:table altText="National Totals" altTextSummary="You can alter the content of this table to include or exclude questionable data, or select all reporters or full reporters, using the accessible control panel."/>
    </ext>
  </extLst>
</table>
</file>

<file path=xl/tables/table2.xml><?xml version="1.0" encoding="utf-8"?>
<table xmlns="http://schemas.openxmlformats.org/spreadsheetml/2006/main" id="2" name="Table2" displayName="Table2" ref="E6:R16" totalsRowShown="0" headerRowDxfId="72" dataDxfId="71" tableBorderDxfId="70" dataCellStyle="Normal 2">
  <autoFilter ref="E6:R16">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 name="Column1" dataDxfId="69">
      <calculatedColumnFormula>IFERROR(IF(A7="between",A7&amp;" "&amp;FIXED(B7,0,0)&amp;" "&amp;C7&amp;" "&amp;FIXED(D7,0,0),A7&amp;" "&amp;FIXED(B7,0,0)),"invalid bin")</calculatedColumnFormula>
    </tableColumn>
    <tableColumn id="2" name="VOMS" dataDxfId="68" dataCellStyle="Normal 2">
      <calculatedColumnFormula>IF($T$6,IF($T$1,IF($A7="","",IF($A7="between",SUMIFS(Metrics!L:L,Metrics!$H:$H,"&gt;="&amp;$B7,Metrics!$H:$H,"&lt;"&amp;$D7,Metrics!$AM:$AM,"=No",Metrics!$G:$G,"=Full Reporter"),SUMIFS(Metrics!L:L,Metrics!$H:$H,"&gt;="&amp;$B7,Metrics!$AM:$AM,"=No",Metrics!$G:$G,"=Full Reporter"))),IF($A7="","",IF($A7="between",SUMIFS(Metrics!L:L,Metrics!$H:$H,"&gt;="&amp;$B7,Metrics!$H:$H,"&lt;"&amp;$D7,Metrics!$G:$G,"=Full Reporter"),SUMIFS(Metrics!L:L,Metrics!$H:$H,"&gt;="&amp;$B7,Metrics!$G:$G,"=Full Reporter")))),IF($T$1,IF($A7="","",IF($A7="between",SUMIFS(Metrics!L:L,Metrics!$H:$H,"&gt;="&amp;$B7,Metrics!$H:$H,"&lt;"&amp;$D7,Metrics!$AM:$AM,"=No"),SUMIFS(Metrics!L:L,Metrics!$H:$H,"&gt;="&amp;$B7,Metrics!$AM:$AM,"=No"))),IF($A7="","",IF($A7="between",SUMIFS(Metrics!L:L,Metrics!$H:$H,"&gt;="&amp;$B7,Metrics!$H:$H,"&lt;"&amp;$D7),SUMIFS(Metrics!L:L,Metrics!$H:$H,"&gt;="&amp;$B7)))))</calculatedColumnFormula>
    </tableColumn>
    <tableColumn id="3" name="Fare Revenues per Unlinked Passenger Trip " dataDxfId="67" dataCellStyle="Normal 2">
      <calculatedColumnFormula>IF($T$6,IF($T$1,IF($A7="","",IF($A7="between",AVERAGEIFS(Metrics!N:N,Metrics!$H:$H,"&gt;="&amp;$B7,Metrics!$H:$H,"&lt;"&amp;$D7,Metrics!$AM:$AM,"=No",Metrics!$G:$G,"=Full Reporter"),AVERAGEIFS(Metrics!N:N,Metrics!$H:$H,"&gt;="&amp;$B7,Metrics!$AM:$AM,"=No",Metrics!$G:$G,"=Full Reporter"))),IF($A7="","",IF($A7="between",AVERAGEIFS(Metrics!N:N,Metrics!$H:$H,"&gt;="&amp;$B7,Metrics!$H:$H,"&lt;"&amp;$D7,Metrics!$G:$G,"=Full Reporter"),AVERAGEIFS(Metrics!N:N,Metrics!$H:$H,"&gt;="&amp;$B7,Metrics!$G:$G,"=Full Reporter")))),IF($T$1,IF($A7="","",IF($A7="between",AVERAGEIFS(Metrics!N:N,Metrics!$H:$H,"&gt;="&amp;$B7,Metrics!$H:$H,"&lt;"&amp;$D7,Metrics!$AM:$AM,"=No"),AVERAGEIFS(Metrics!N:N,Metrics!$H:$H,"&gt;="&amp;$B7,Metrics!$AM:$AM,"=No"))),IF($A7="","",IF($A7="between",AVERAGEIFS(Metrics!N:N,Metrics!$H:$H,"&gt;="&amp;$B7,Metrics!$H:$H,"&lt;"&amp;$D7),AVERAGEIFS(Metrics!N:N,Metrics!$H:$H,"&gt;="&amp;$B7)))))</calculatedColumnFormula>
    </tableColumn>
    <tableColumn id="4" name="Fare Revenues per Total Operating Expense (RecOvery Ratio)" dataDxfId="66" dataCellStyle="Normal 2">
      <calculatedColumnFormula>IF($T$6,IF($T$1,IF($A7="","",IF($A7="between",AVERAGEIFS(Metrics!P:P,Metrics!$H:$H,"&gt;="&amp;$B7,Metrics!$H:$H,"&lt;"&amp;$D7,Metrics!$AM:$AM,"=No",Metrics!$G:$G,"=Full Reporter"),AVERAGEIFS(Metrics!P:P,Metrics!$H:$H,"&gt;="&amp;$B7,Metrics!$AM:$AM,"=No",Metrics!$G:$G,"=Full Reporter"))),IF($A7="","",IF($A7="between",AVERAGEIFS(Metrics!P:P,Metrics!$H:$H,"&gt;="&amp;$B7,Metrics!$H:$H,"&lt;"&amp;$D7,Metrics!$G:$G,"=Full Reporter"),AVERAGEIFS(Metrics!P:P,Metrics!$H:$H,"&gt;="&amp;$B7,Metrics!$G:$G,"=Full Reporter")))),IF($T$1,IF($A7="","",IF($A7="between",AVERAGEIFS(Metrics!P:P,Metrics!$H:$H,"&gt;="&amp;$B7,Metrics!$H:$H,"&lt;"&amp;$D7,Metrics!$AM:$AM,"=No"),AVERAGEIFS(Metrics!P:P,Metrics!$H:$H,"&gt;="&amp;$B7,Metrics!$AM:$AM,"=No"))),IF($A7="","",IF($A7="between",AVERAGEIFS(Metrics!P:P,Metrics!$H:$H,"&gt;="&amp;$B7,Metrics!$H:$H,"&lt;"&amp;$D7),AVERAGEIFS(Metrics!P:P,Metrics!$H:$H,"&gt;="&amp;$B7)))))</calculatedColumnFormula>
    </tableColumn>
    <tableColumn id="5" name="Cost per Hour" dataDxfId="65" dataCellStyle="Normal 2">
      <calculatedColumnFormula>IF($T$6,IF($T$1,IF($A7="","",IF($A7="between",AVERAGEIFS(Metrics!R:R,Metrics!$H:$H,"&gt;="&amp;$B7,Metrics!$H:$H,"&lt;"&amp;$D7,Metrics!$AM:$AM,"=No",Metrics!$G:$G,"=Full Reporter"),AVERAGEIFS(Metrics!R:R,Metrics!$H:$H,"&gt;="&amp;$B7,Metrics!$AM:$AM,"=No",Metrics!$G:$G,"=Full Reporter"))),IF($A7="","",IF($A7="between",AVERAGEIFS(Metrics!R:R,Metrics!$H:$H,"&gt;="&amp;$B7,Metrics!$H:$H,"&lt;"&amp;$D7,Metrics!$G:$G,"=Full Reporter"),AVERAGEIFS(Metrics!R:R,Metrics!$H:$H,"&gt;="&amp;$B7,Metrics!$G:$G,"=Full Reporter")))),IF($T$1,IF($A7="","",IF($A7="between",AVERAGEIFS(Metrics!R:R,Metrics!$H:$H,"&gt;="&amp;$B7,Metrics!$H:$H,"&lt;"&amp;$D7,Metrics!$AM:$AM,"=No"),AVERAGEIFS(Metrics!R:R,Metrics!$H:$H,"&gt;="&amp;$B7,Metrics!$AM:$AM,"=No"))),IF($A7="","",IF($A7="between",AVERAGEIFS(Metrics!R:R,Metrics!$H:$H,"&gt;="&amp;$B7,Metrics!$H:$H,"&lt;"&amp;$D7),AVERAGEIFS(Metrics!R:R,Metrics!$H:$H,"&gt;="&amp;$B7)))))</calculatedColumnFormula>
    </tableColumn>
    <tableColumn id="6" name="Passengers per Hour" dataDxfId="64" dataCellStyle="Normal 2">
      <calculatedColumnFormula>IF($T$6,IF($T$1,IF($A7="","",IF($A7="between",AVERAGEIFS(Metrics!T:T,Metrics!$H:$H,"&gt;="&amp;$B7,Metrics!$H:$H,"&lt;"&amp;$D7,Metrics!$AM:$AM,"=No",Metrics!$G:$G,"=Full Reporter"),AVERAGEIFS(Metrics!T:T,Metrics!$H:$H,"&gt;="&amp;$B7,Metrics!$AM:$AM,"=No",Metrics!$G:$G,"=Full Reporter"))),IF($A7="","",IF($A7="between",AVERAGEIFS(Metrics!T:T,Metrics!$H:$H,"&gt;="&amp;$B7,Metrics!$H:$H,"&lt;"&amp;$D7,Metrics!$G:$G,"=Full Reporter"),AVERAGEIFS(Metrics!T:T,Metrics!$H:$H,"&gt;="&amp;$B7,Metrics!$G:$G,"=Full Reporter")))),IF($T$1,IF($A7="","",IF($A7="between",AVERAGEIFS(Metrics!T:T,Metrics!$H:$H,"&gt;="&amp;$B7,Metrics!$H:$H,"&lt;"&amp;$D7,Metrics!$AM:$AM,"=No"),AVERAGEIFS(Metrics!T:T,Metrics!$H:$H,"&gt;="&amp;$B7,Metrics!$AM:$AM,"=No"))),IF($A7="","",IF($A7="between",AVERAGEIFS(Metrics!T:T,Metrics!$H:$H,"&gt;="&amp;$B7,Metrics!$H:$H,"&lt;"&amp;$D7),AVERAGEIFS(Metrics!T:T,Metrics!$H:$H,"&gt;="&amp;$B7)))))</calculatedColumnFormula>
    </tableColumn>
    <tableColumn id="7" name="Cost per Passenger" dataDxfId="63" dataCellStyle="Normal 2">
      <calculatedColumnFormula>IF($T$6,IF($T$1,IF($A7="","",IF($A7="between",AVERAGEIFS(Metrics!V:V,Metrics!$H:$H,"&gt;="&amp;$B7,Metrics!$H:$H,"&lt;"&amp;$D7,Metrics!$AM:$AM,"=No",Metrics!$G:$G,"=Full Reporter"),AVERAGEIFS(Metrics!V:V,Metrics!$H:$H,"&gt;="&amp;$B7,Metrics!$AM:$AM,"=No",Metrics!$G:$G,"=Full Reporter"))),IF($A7="","",IF($A7="between",AVERAGEIFS(Metrics!V:V,Metrics!$H:$H,"&gt;="&amp;$B7,Metrics!$H:$H,"&lt;"&amp;$D7,Metrics!$G:$G,"=Full Reporter"),AVERAGEIFS(Metrics!V:V,Metrics!$H:$H,"&gt;="&amp;$B7,Metrics!$G:$G,"=Full Reporter")))),IF($T$1,IF($A7="","",IF($A7="between",AVERAGEIFS(Metrics!V:V,Metrics!$H:$H,"&gt;="&amp;$B7,Metrics!$H:$H,"&lt;"&amp;$D7,Metrics!$AM:$AM,"=No"),AVERAGEIFS(Metrics!V:V,Metrics!$H:$H,"&gt;="&amp;$B7,Metrics!$AM:$AM,"=No"))),IF($A7="","",IF($A7="between",AVERAGEIFS(Metrics!V:V,Metrics!$H:$H,"&gt;="&amp;$B7,Metrics!$H:$H,"&lt;"&amp;$D7),AVERAGEIFS(Metrics!V:V,Metrics!$H:$H,"&gt;="&amp;$B7)))))</calculatedColumnFormula>
    </tableColumn>
    <tableColumn id="8" name="Cost per Passenger Mile" dataDxfId="62" dataCellStyle="Normal 2">
      <calculatedColumnFormula>IF($T$6,IF($T$1,IF($A7="","",IF($A7="between",AVERAGEIFS(Metrics!X:X,Metrics!$H:$H,"&gt;="&amp;$B7,Metrics!$H:$H,"&lt;"&amp;$D7,Metrics!$AM:$AM,"=No",Metrics!$G:$G,"=Full Reporter"),AVERAGEIFS(Metrics!X:X,Metrics!$H:$H,"&gt;="&amp;$B7,Metrics!$AM:$AM,"=No",Metrics!$G:$G,"=Full Reporter"))),IF($A7="","",IF($A7="between",AVERAGEIFS(Metrics!X:X,Metrics!$H:$H,"&gt;="&amp;$B7,Metrics!$H:$H,"&lt;"&amp;$D7,Metrics!$G:$G,"=Full Reporter"),AVERAGEIFS(Metrics!X:X,Metrics!$H:$H,"&gt;="&amp;$B7,Metrics!$G:$G,"=Full Reporter")))),IF($T$1,IF($A7="","",IF($A7="between",AVERAGEIFS(Metrics!X:X,Metrics!$H:$H,"&gt;="&amp;$B7,Metrics!$H:$H,"&lt;"&amp;$D7,Metrics!$AM:$AM,"=No"),AVERAGEIFS(Metrics!X:X,Metrics!$H:$H,"&gt;="&amp;$B7,Metrics!$AM:$AM,"=No"))),IF($A7="","",IF($A7="between",AVERAGEIFS(Metrics!X:X,Metrics!$H:$H,"&gt;="&amp;$B7,Metrics!$H:$H,"&lt;"&amp;$D7),AVERAGEIFS(Metrics!X:X,Metrics!$H:$H,"&gt;="&amp;$B7)))))</calculatedColumnFormula>
    </tableColumn>
    <tableColumn id="9" name="Fare Revenues Earned" dataDxfId="61" dataCellStyle="Normal 2">
      <calculatedColumnFormula>IF($T$6,IF($T$1,IF($A7="","",IF($A7="between",SUMIFS(Metrics!AA:AA,Metrics!$H:$H,"&gt;="&amp;$B7,Metrics!$H:$H,"&lt;"&amp;$D7,Metrics!$AM:$AM,"=No",Metrics!$G:$G,"=Full Reporter"),SUMIFS(Metrics!AA:AA,Metrics!$H:$H,"&gt;="&amp;$B7,Metrics!$AM:$AM,"=No",Metrics!$G:$G,"=Full Reporter"))),IF($A7="","",IF($A7="between",SUMIFS(Metrics!AA:AA,Metrics!$H:$H,"&gt;="&amp;$B7,Metrics!$H:$H,"&lt;"&amp;$D7,Metrics!$G:$G,"=Full Reporter"),SUMIFS(Metrics!AA:AA,Metrics!$H:$H,"&gt;="&amp;$B7,Metrics!$G:$G,"=Full Reporter")))),IF($T$1,IF($A7="","",IF($A7="between",SUMIFS(Metrics!AA:AA,Metrics!$H:$H,"&gt;="&amp;$B7,Metrics!$H:$H,"&lt;"&amp;$D7,Metrics!$AM:$AM,"=No"),SUMIFS(Metrics!AA:AA,Metrics!$H:$H,"&gt;="&amp;$B7,Metrics!$AM:$AM,"=No"))),IF($A7="","",IF($A7="between",SUMIFS(Metrics!AA:AA,Metrics!$H:$H,"&gt;="&amp;$B7,Metrics!$H:$H,"&lt;"&amp;$D7),SUMIFS(Metrics!AA:AA,Metrics!$H:$H,"&gt;="&amp;$B7)))))</calculatedColumnFormula>
    </tableColumn>
    <tableColumn id="10" name="Total Operating Expenses" dataDxfId="60" dataCellStyle="Normal 2">
      <calculatedColumnFormula>IF($T$6,IF($T$1,IF($A7="","",IF($A7="between",SUMIFS(Metrics!AC:AC,Metrics!$H:$H,"&gt;="&amp;$B7,Metrics!$H:$H,"&lt;"&amp;$D7,Metrics!$AM:$AM,"=No",Metrics!$G:$G,"=Full Reporter"),SUMIFS(Metrics!AC:AC,Metrics!$H:$H,"&gt;="&amp;$B7,Metrics!$AM:$AM,"=No",Metrics!$G:$G,"=Full Reporter"))),IF($A7="","",IF($A7="between",SUMIFS(Metrics!AC:AC,Metrics!$H:$H,"&gt;="&amp;$B7,Metrics!$H:$H,"&lt;"&amp;$D7,Metrics!$G:$G,"=Full Reporter"),SUMIFS(Metrics!AC:AC,Metrics!$H:$H,"&gt;="&amp;$B7,Metrics!$G:$G,"=Full Reporter")))),IF($T$1,IF($A7="","",IF($A7="between",SUMIFS(Metrics!AC:AC,Metrics!$H:$H,"&gt;="&amp;$B7,Metrics!$H:$H,"&lt;"&amp;$D7,Metrics!$AM:$AM,"=No"),SUMIFS(Metrics!AC:AC,Metrics!$H:$H,"&gt;="&amp;$B7,Metrics!$AM:$AM,"=No"))),IF($A7="","",IF($A7="between",SUMIFS(Metrics!AC:AC,Metrics!$H:$H,"&gt;="&amp;$B7,Metrics!$H:$H,"&lt;"&amp;$D7),SUMIFS(Metrics!AC:AC,Metrics!$H:$H,"&gt;="&amp;$B7)))))</calculatedColumnFormula>
    </tableColumn>
    <tableColumn id="11" name="Unlinked Passenger Trips" dataDxfId="59" dataCellStyle="Normal 2">
      <calculatedColumnFormula>IF($T$6,IF($T$1,IF($A7="","",IF($A7="between",SUMIFS(Metrics!AE:AE,Metrics!$H:$H,"&gt;="&amp;$B7,Metrics!$H:$H,"&lt;"&amp;$D7,Metrics!$AM:$AM,"=No",Metrics!$G:$G,"=Full Reporter"),SUMIFS(Metrics!AE:AE,Metrics!$H:$H,"&gt;="&amp;$B7,Metrics!$AM:$AM,"=No",Metrics!$G:$G,"=Full Reporter"))),IF($A7="","",IF($A7="between",SUMIFS(Metrics!AE:AE,Metrics!$H:$H,"&gt;="&amp;$B7,Metrics!$H:$H,"&lt;"&amp;$D7,Metrics!$G:$G,"=Full Reporter"),SUMIFS(Metrics!AE:AE,Metrics!$H:$H,"&gt;="&amp;$B7,Metrics!$G:$G,"=Full Reporter")))),IF($T$1,IF($A7="","",IF($A7="between",SUMIFS(Metrics!AE:AE,Metrics!$H:$H,"&gt;="&amp;$B7,Metrics!$H:$H,"&lt;"&amp;$D7,Metrics!$AM:$AM,"=No"),SUMIFS(Metrics!AE:AE,Metrics!$H:$H,"&gt;="&amp;$B7,Metrics!$AM:$AM,"=No"))),IF($A7="","",IF($A7="between",SUMIFS(Metrics!AE:AE,Metrics!$H:$H,"&gt;="&amp;$B7,Metrics!$H:$H,"&lt;"&amp;$D7),SUMIFS(Metrics!AE:AE,Metrics!$H:$H,"&gt;="&amp;$B7)))))</calculatedColumnFormula>
    </tableColumn>
    <tableColumn id="12" name="Vehicle Revenue Hours" dataDxfId="58" dataCellStyle="Normal 2">
      <calculatedColumnFormula>IF($T$6,IF($T$1,IF($A7="","",IF($A7="between",SUMIFS(Metrics!AG:AG,Metrics!$H:$H,"&gt;="&amp;$B7,Metrics!$H:$H,"&lt;"&amp;$D7,Metrics!$AM:$AM,"=No",Metrics!$G:$G,"=Full Reporter"),SUMIFS(Metrics!AG:AG,Metrics!$H:$H,"&gt;="&amp;$B7,Metrics!$AM:$AM,"=No",Metrics!$G:$G,"=Full Reporter"))),IF($A7="","",IF($A7="between",SUMIFS(Metrics!AG:AG,Metrics!$H:$H,"&gt;="&amp;$B7,Metrics!$H:$H,"&lt;"&amp;$D7,Metrics!$G:$G,"=Full Reporter"),SUMIFS(Metrics!AG:AG,Metrics!$H:$H,"&gt;="&amp;$B7,Metrics!$G:$G,"=Full Reporter")))),IF($T$1,IF($A7="","",IF($A7="between",SUMIFS(Metrics!AG:AG,Metrics!$H:$H,"&gt;="&amp;$B7,Metrics!$H:$H,"&lt;"&amp;$D7,Metrics!$AM:$AM,"=No"),SUMIFS(Metrics!AG:AG,Metrics!$H:$H,"&gt;="&amp;$B7,Metrics!$AM:$AM,"=No"))),IF($A7="","",IF($A7="between",SUMIFS(Metrics!AG:AG,Metrics!$H:$H,"&gt;="&amp;$B7,Metrics!$H:$H,"&lt;"&amp;$D7),SUMIFS(Metrics!AG:AG,Metrics!$H:$H,"&gt;="&amp;$B7)))))</calculatedColumnFormula>
    </tableColumn>
    <tableColumn id="13" name="Passenger Miles" dataDxfId="57" dataCellStyle="Normal 2">
      <calculatedColumnFormula>IF($T$6,IF($T$1,IF($A7="","",IF($A7="between",SUMIFS(Metrics!AI:AI,Metrics!$H:$H,"&gt;="&amp;$B7,Metrics!$H:$H,"&lt;"&amp;$D7,Metrics!$AM:$AM,"=No",Metrics!$G:$G,"=Full Reporter"),SUMIFS(Metrics!AI:AI,Metrics!$H:$H,"&gt;="&amp;$B7,Metrics!$AM:$AM,"=No",Metrics!$G:$G,"=Full Reporter"))),IF($A7="","",IF($A7="between",SUMIFS(Metrics!AI:AI,Metrics!$H:$H,"&gt;="&amp;$B7,Metrics!$H:$H,"&lt;"&amp;$D7,Metrics!$G:$G,"=Full Reporter"),SUMIFS(Metrics!AI:AI,Metrics!$H:$H,"&gt;="&amp;$B7,Metrics!$G:$G,"=Full Reporter")))),IF($T$1,IF($A7="","",IF($A7="between",SUMIFS(Metrics!AI:AI,Metrics!$H:$H,"&gt;="&amp;$B7,Metrics!$H:$H,"&lt;"&amp;$D7,Metrics!$AM:$AM,"=No"),SUMIFS(Metrics!AI:AI,Metrics!$H:$H,"&gt;="&amp;$B7,Metrics!$AM:$AM,"=No"))),IF($A7="","",IF($A7="between",SUMIFS(Metrics!AI:AI,Metrics!$H:$H,"&gt;="&amp;$B7,Metrics!$H:$H,"&lt;"&amp;$D7),SUMIFS(Metrics!AI:AI,Metrics!$H:$H,"&gt;="&amp;$B7)))))</calculatedColumnFormula>
    </tableColumn>
    <tableColumn id="14" name="Vehicle Revenue Miles" dataDxfId="56" dataCellStyle="Normal 2">
      <calculatedColumnFormula>IF($T$6,IF($T$1,IF($A7="","",IF($A7="between",SUMIFS(Metrics!AK:AK,Metrics!$H:$H,"&gt;="&amp;$B7,Metrics!$H:$H,"&lt;"&amp;$D7,Metrics!$AM:$AM,"=No",Metrics!$G:$G,"=Full Reporter"),SUMIFS(Metrics!AK:AK,Metrics!$H:$H,"&gt;="&amp;$B7,Metrics!$AM:$AM,"=No",Metrics!$G:$G,"=Full Reporter"))),IF($A7="","",IF($A7="between",SUMIFS(Metrics!AK:AK,Metrics!$H:$H,"&gt;="&amp;$B7,Metrics!$H:$H,"&lt;"&amp;$D7,Metrics!$G:$G,"=Full Reporter"),SUMIFS(Metrics!AK:AK,Metrics!$H:$H,"&gt;="&amp;$B7,Metrics!$G:$G,"=Full Reporter")))),IF($T$1,IF($A7="","",IF($A7="between",SUMIFS(Metrics!AK:AK,Metrics!$H:$H,"&gt;="&amp;$B7,Metrics!$H:$H,"&lt;"&amp;$D7,Metrics!$AM:$AM,"=No"),SUMIFS(Metrics!AK:AK,Metrics!$H:$H,"&gt;="&amp;$B7,Metrics!$AM:$AM,"=No"))),IF($A7="","",IF($A7="between",SUMIFS(Metrics!AK:AK,Metrics!$H:$H,"&gt;="&amp;$B7,Metrics!$H:$H,"&lt;"&amp;$D7),SUMIFS(Metrics!AK:AK,Metrics!$H:$H,"&gt;="&amp;$B7)))))</calculatedColumnFormula>
    </tableColumn>
  </tableColumns>
  <tableStyleInfo name="TableStyleMedium2" showFirstColumn="0" showLastColumn="0" showRowStripes="0" showColumnStripes="0"/>
  <extLst>
    <ext xmlns:x14="http://schemas.microsoft.com/office/spreadsheetml/2009/9/main" uri="{504A1905-F514-4f6f-8877-14C23A59335A}">
      <x14:table altText="By Urbanized Area Size" altTextSummary="You can alter the content of this table to include or exclude questionable data, or select all reporters or full reporters, using the accessible control panel. You can edit the population size bins used to generate the table by entering new values in cells D7 to D16."/>
    </ext>
  </extLst>
</table>
</file>

<file path=xl/tables/table3.xml><?xml version="1.0" encoding="utf-8"?>
<table xmlns="http://schemas.openxmlformats.org/spreadsheetml/2006/main" id="3" name="Table3" displayName="Table3" ref="C21:R53" totalsRowShown="0" headerRowDxfId="55" dataDxfId="53" headerRowBorderDxfId="54" tableBorderDxfId="52" dataCellStyle="Normal 2">
  <autoFilter ref="C21:R53">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autoFilter>
  <tableColumns count="16">
    <tableColumn id="1" name="Description" dataDxfId="51" dataCellStyle="Normal 2"/>
    <tableColumn id="2" name="Column1" dataDxfId="50" dataCellStyle="Normal 2"/>
    <tableColumn id="3" name="Column2" dataDxfId="49" dataCellStyle="Normal 2"/>
    <tableColumn id="4" name="VOMS" dataDxfId="48" dataCellStyle="Normal 2">
      <calculatedColumnFormula>IF($T$6,IF($T$1,SUMIFS(Metrics!L:L,Metrics!$J:$J,"="&amp;$A22,Metrics!$K:$K,"="&amp;$B22,Metrics!$AM:$AM,"=No",Metrics!$G:$G,"=Full Reporter"),SUMIFS(Metrics!L:L,Metrics!$J:$J,"="&amp;$A22,Metrics!$K:$K,"="&amp;$B22,Metrics!$G:$G,"=Full Reporter")),IF($T$1,SUMIFS(Metrics!L:L,Metrics!$J:$J,"="&amp;$A22,Metrics!$K:$K,"="&amp;$B22,Metrics!$AM:$AM,"=No"),SUMIFS(Metrics!L:L,Metrics!$J:$J,"="&amp;$A22,Metrics!$K:$K,"="&amp;$B22)))</calculatedColumnFormula>
    </tableColumn>
    <tableColumn id="5" name="Fare Revenues per Unlinked Passenger Trip " dataDxfId="47" dataCellStyle="Normal 2">
      <calculatedColumnFormula>IFERROR(IF($T$6,IF($T$1,AVERAGEIFS(Metrics!N:N,Metrics!$J:$J,"="&amp;$A22,Metrics!$K:$K,"="&amp;$B22,Metrics!$AM:$AM,"=No",Metrics!$G:$G,"=Full Reporter"),AVERAGEIFS(Metrics!N:N,Metrics!$J:$J,"="&amp;$A22,Metrics!$K:$K,"="&amp;$B22,Metrics!$G:$G,"=Full Reporter")),IF($T$1,AVERAGEIFS(Metrics!N:N,Metrics!$J:$J,"="&amp;$A22,Metrics!$K:$K,"="&amp;$B22,Metrics!$AM:$AM,"=No"),AVERAGEIFS(Metrics!N:N,Metrics!$J:$J,"="&amp;$A22,Metrics!$K:$K,"="&amp;$B22))),"-")</calculatedColumnFormula>
    </tableColumn>
    <tableColumn id="6" name="Fare Revenues per Total Operating Expense (RecOvery Ratio)" dataDxfId="46" dataCellStyle="Normal 2">
      <calculatedColumnFormula>IFERROR(IF($T$6,IF($T$1,AVERAGEIFS(Metrics!P:P,Metrics!$J:$J,"="&amp;$A22,Metrics!$K:$K,"="&amp;$B22,Metrics!$AM:$AM,"=No",Metrics!$G:$G,"=Full Reporter"),AVERAGEIFS(Metrics!P:P,Metrics!$J:$J,"="&amp;$A22,Metrics!$K:$K,"="&amp;$B22,Metrics!$G:$G,"=Full Reporter")),IF($T$1,AVERAGEIFS(Metrics!P:P,Metrics!$J:$J,"="&amp;$A22,Metrics!$K:$K,"="&amp;$B22,Metrics!$AM:$AM,"=No"),AVERAGEIFS(Metrics!P:P,Metrics!$J:$J,"="&amp;$A22,Metrics!$K:$K,"="&amp;$B22))),"-")</calculatedColumnFormula>
    </tableColumn>
    <tableColumn id="7" name="Cost per Hour" dataDxfId="45" dataCellStyle="Normal 2">
      <calculatedColumnFormula>IFERROR(IF($T$6,IF($T$1,AVERAGEIFS(Metrics!R:R,Metrics!$J:$J,"="&amp;$A22,Metrics!$K:$K,"="&amp;$B22,Metrics!$AM:$AM,"=No",Metrics!$G:$G,"=Full Reporter"),AVERAGEIFS(Metrics!R:R,Metrics!$J:$J,"="&amp;$A22,Metrics!$K:$K,"="&amp;$B22,Metrics!$G:$G,"=Full Reporter")),IF($T$1,AVERAGEIFS(Metrics!R:R,Metrics!$J:$J,"="&amp;$A22,Metrics!$K:$K,"="&amp;$B22,Metrics!$AM:$AM,"=No"),AVERAGEIFS(Metrics!R:R,Metrics!$J:$J,"="&amp;$A22,Metrics!$K:$K,"="&amp;$B22))),"-")</calculatedColumnFormula>
    </tableColumn>
    <tableColumn id="8" name="Passengers per Hour" dataDxfId="44" dataCellStyle="Normal 2">
      <calculatedColumnFormula>IFERROR(IF($T$6,IF($T$1,AVERAGEIFS(Metrics!T:T,Metrics!$J:$J,"="&amp;$A22,Metrics!$K:$K,"="&amp;$B22,Metrics!$AM:$AM,"=No",Metrics!$G:$G,"=Full Reporter"),AVERAGEIFS(Metrics!T:T,Metrics!$J:$J,"="&amp;$A22,Metrics!$K:$K,"="&amp;$B22,Metrics!$G:$G,"=Full Reporter")),IF($T$1,AVERAGEIFS(Metrics!T:T,Metrics!$J:$J,"="&amp;$A22,Metrics!$K:$K,"="&amp;$B22,Metrics!$AM:$AM,"=No"),AVERAGEIFS(Metrics!T:T,Metrics!$J:$J,"="&amp;$A22,Metrics!$K:$K,"="&amp;$B22))),"-")</calculatedColumnFormula>
    </tableColumn>
    <tableColumn id="9" name="Cost per Passenger" dataDxfId="43" dataCellStyle="Normal 2">
      <calculatedColumnFormula>IFERROR(IF($T$6,IF($T$1,AVERAGEIFS(Metrics!V:V,Metrics!$J:$J,"="&amp;$A22,Metrics!$K:$K,"="&amp;$B22,Metrics!$AM:$AM,"=No",Metrics!$G:$G,"=Full Reporter"),AVERAGEIFS(Metrics!V:V,Metrics!$J:$J,"="&amp;$A22,Metrics!$K:$K,"="&amp;$B22,Metrics!$G:$G,"=Full Reporter")),IF($T$1,AVERAGEIFS(Metrics!V:V,Metrics!$J:$J,"="&amp;$A22,Metrics!$K:$K,"="&amp;$B22,Metrics!$AM:$AM,"=No"),AVERAGEIFS(Metrics!V:V,Metrics!$J:$J,"="&amp;$A22,Metrics!$K:$K,"="&amp;$B22))),"-")</calculatedColumnFormula>
    </tableColumn>
    <tableColumn id="10" name="Cost per Passenger Mile" dataDxfId="42" dataCellStyle="Normal 2">
      <calculatedColumnFormula>IFERROR(IF($T$6,IF($T$1,AVERAGEIFS(Metrics!X:X,Metrics!$J:$J,"="&amp;$A22,Metrics!$K:$K,"="&amp;$B22,Metrics!$AM:$AM,"=No",Metrics!$G:$G,"=Full Reporter"),AVERAGEIFS(Metrics!X:X,Metrics!$J:$J,"="&amp;$A22,Metrics!$K:$K,"="&amp;$B22,Metrics!$G:$G,"=Full Reporter")),IF($T$1,AVERAGEIFS(Metrics!X:X,Metrics!$J:$J,"="&amp;$A22,Metrics!$K:$K,"="&amp;$B22,Metrics!$AM:$AM,"=No"),AVERAGEIFS(Metrics!X:X,Metrics!$J:$J,"="&amp;$A22,Metrics!$K:$K,"="&amp;$B22))),"-")</calculatedColumnFormula>
    </tableColumn>
    <tableColumn id="11" name="Fare Revenues Earned" dataDxfId="41" dataCellStyle="Normal 2">
      <calculatedColumnFormula>IF($T$6,IF($T$1,SUMIFS(Metrics!AA:AA,Metrics!$J:$J,"="&amp;$A22,Metrics!$K:$K,"="&amp;$B22,Metrics!$AM:$AM,"=No",Metrics!$G:$G,"=Full Reporter"),SUMIFS(Metrics!AA:AA,Metrics!$J:$J,"="&amp;$A22,Metrics!$K:$K,"="&amp;$B22,Metrics!$G:$G,"=Full Reporter")),IF($T$1,SUMIFS(Metrics!AA:AA,Metrics!$J:$J,"="&amp;$A22,Metrics!$K:$K,"="&amp;$B22,Metrics!$AM:$AM,"=No"),SUMIFS(Metrics!AA:AA,Metrics!$J:$J,"="&amp;$A22,Metrics!$K:$K,"="&amp;$B22)))</calculatedColumnFormula>
    </tableColumn>
    <tableColumn id="12" name="Total Operating Expenses" dataDxfId="40" dataCellStyle="Normal 2">
      <calculatedColumnFormula>IF($T$6,IF($T$1,SUMIFS(Metrics!AC:AC,Metrics!$J:$J,"="&amp;$A22,Metrics!$K:$K,"="&amp;$B22,Metrics!$AM:$AM,"=No",Metrics!$G:$G,"=Full Reporter"),SUMIFS(Metrics!AC:AC,Metrics!$J:$J,"="&amp;$A22,Metrics!$K:$K,"="&amp;$B22,Metrics!$G:$G,"=Full Reporter")),IF($T$1,SUMIFS(Metrics!AC:AC,Metrics!$J:$J,"="&amp;$A22,Metrics!$K:$K,"="&amp;$B22,Metrics!$AM:$AM,"=No"),SUMIFS(Metrics!AC:AC,Metrics!$J:$J,"="&amp;$A22,Metrics!$K:$K,"="&amp;$B22)))</calculatedColumnFormula>
    </tableColumn>
    <tableColumn id="13" name="Unlinked Passenger Trips" dataDxfId="39" dataCellStyle="Normal 2">
      <calculatedColumnFormula>IF($T$6,IF($T$1,SUMIFS(Metrics!AE:AE,Metrics!$J:$J,"="&amp;$A22,Metrics!$K:$K,"="&amp;$B22,Metrics!$AM:$AM,"=No",Metrics!$G:$G,"=Full Reporter"),SUMIFS(Metrics!AE:AE,Metrics!$J:$J,"="&amp;$A22,Metrics!$K:$K,"="&amp;$B22,Metrics!$G:$G,"=Full Reporter")),IF($T$1,SUMIFS(Metrics!AE:AE,Metrics!$J:$J,"="&amp;$A22,Metrics!$K:$K,"="&amp;$B22,Metrics!$AM:$AM,"=No"),SUMIFS(Metrics!AE:AE,Metrics!$J:$J,"="&amp;$A22,Metrics!$K:$K,"="&amp;$B22)))</calculatedColumnFormula>
    </tableColumn>
    <tableColumn id="14" name="Vehicle Revenue Hours" dataDxfId="38" dataCellStyle="Normal 2">
      <calculatedColumnFormula>IF($T$6,IF($T$1,SUMIFS(Metrics!AG:AG,Metrics!$J:$J,"="&amp;$A22,Metrics!$K:$K,"="&amp;$B22,Metrics!$AM:$AM,"=No",Metrics!$G:$G,"=Full Reporter"),SUMIFS(Metrics!AG:AG,Metrics!$J:$J,"="&amp;$A22,Metrics!$K:$K,"="&amp;$B22,Metrics!$G:$G,"=Full Reporter")),IF($T$1,SUMIFS(Metrics!AG:AG,Metrics!$J:$J,"="&amp;$A22,Metrics!$K:$K,"="&amp;$B22,Metrics!$AM:$AM,"=No"),SUMIFS(Metrics!AG:AG,Metrics!$J:$J,"="&amp;$A22,Metrics!$K:$K,"="&amp;$B22)))</calculatedColumnFormula>
    </tableColumn>
    <tableColumn id="15" name="Passenger Miles" dataDxfId="37" dataCellStyle="Normal 2">
      <calculatedColumnFormula>IF($T$6,IF($T$1,SUMIFS(Metrics!AI:AI,Metrics!$J:$J,"="&amp;$A22,Metrics!$K:$K,"="&amp;$B22,Metrics!$AM:$AM,"=No",Metrics!$G:$G,"=Full Reporter"),SUMIFS(Metrics!AI:AI,Metrics!$J:$J,"="&amp;$A22,Metrics!$K:$K,"="&amp;$B22,Metrics!$G:$G,"=Full Reporter")),IF($T$1,SUMIFS(Metrics!AI:AI,Metrics!$J:$J,"="&amp;$A22,Metrics!$K:$K,"="&amp;$B22,Metrics!$AM:$AM,"=No"),SUMIFS(Metrics!AI:AI,Metrics!$J:$J,"="&amp;$A22,Metrics!$K:$K,"="&amp;$B22)))</calculatedColumnFormula>
    </tableColumn>
    <tableColumn id="16" name="Vehicle Revenue Miles" dataDxfId="36" dataCellStyle="Normal 2">
      <calculatedColumnFormula>IF($T$6,IF($T$1,SUMIFS(Metrics!AK:AK,Metrics!$J:$J,"="&amp;$A22,Metrics!$K:$K,"="&amp;$B22,Metrics!$AM:$AM,"=No",Metrics!$G:$G,"=Full Reporter"),SUMIFS(Metrics!AK:AK,Metrics!$J:$J,"="&amp;$A22,Metrics!$K:$K,"="&amp;$B22,Metrics!$G:$G,"=Full Reporter")),IF($T$1,SUMIFS(Metrics!AK:AK,Metrics!$J:$J,"="&amp;$A22,Metrics!$K:$K,"="&amp;$B22,Metrics!$AM:$AM,"=No"),SUMIFS(Metrics!AK:AK,Metrics!$J:$J,"="&amp;$A22,Metrics!$K:$K,"="&amp;$B22)))</calculatedColumnFormula>
    </tableColumn>
  </tableColumns>
  <tableStyleInfo name="TableStyleMedium2" showFirstColumn="0" showLastColumn="0" showRowStripes="1" showColumnStripes="0"/>
  <extLst>
    <ext xmlns:x14="http://schemas.microsoft.com/office/spreadsheetml/2009/9/main" uri="{504A1905-F514-4f6f-8877-14C23A59335A}">
      <x14:table altText="By Mode/Type of Service" altTextSummary="You can alter the content of this table to include or exclude questionable data, or select all reporters or full reporters, using the accessible control panel."/>
    </ext>
  </extLst>
</table>
</file>

<file path=xl/tables/table4.xml><?xml version="1.0" encoding="utf-8"?>
<table xmlns="http://schemas.openxmlformats.org/spreadsheetml/2006/main" id="4" name="Table4" displayName="Table4" ref="E56:R65" totalsRowShown="0" headerRowDxfId="35" dataDxfId="34" tableBorderDxfId="33" dataCellStyle="Normal 2">
  <autoFilter ref="E56:R65">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 name="Column1" dataDxfId="32">
      <calculatedColumnFormula>IFERROR(IF(A57="between",A57&amp;" "&amp;FIXED(B57,0,0)&amp;" "&amp;C57&amp;" "&amp;FIXED(D57,0,0),A57&amp;" "&amp;FIXED(B57,0,0)),"invalid bin")</calculatedColumnFormula>
    </tableColumn>
    <tableColumn id="2" name="VOMS" dataDxfId="31" dataCellStyle="Normal 2">
      <calculatedColumnFormula>IF($T$6,IF($T$1,IF($A57="","",IF($A57="between",SUMIFS(Metrics!L:L,Metrics!$I:$I,"&gt;="&amp;$B57,Metrics!$I:$I,"&lt;"&amp;$D57,Metrics!$AM:$AM,"=No",Metrics!$G:$G,"=Full Reporter"),SUMIFS(Metrics!L:L,Metrics!$I:$I,"&gt;="&amp;$B57,Metrics!$AM:$AM,"=No",Metrics!$G:$G,"=Full Reporter"))),IF($A57="","",IF($A57="between",SUMIFS(Metrics!L:L,Metrics!$I:$I,"&gt;="&amp;$B57,Metrics!$I:$I,"&lt;"&amp;$D57,Metrics!$G:$G,"=Full Reporter"),SUMIFS(Metrics!L:L,Metrics!$I:$I,"&gt;="&amp;$B57,Metrics!$G:$G,"=Full Reporter")))),IF($T$1,IF($A57="","",IF($A57="between",SUMIFS(Metrics!L:L,Metrics!$I:$I,"&gt;="&amp;$B57,Metrics!$I:$I,"&lt;"&amp;$D57,Metrics!$AM:$AM,"=No"),SUMIFS(Metrics!L:L,Metrics!$I:$I,"&gt;="&amp;$B57,Metrics!$AM:$AM,"=No"))),IF($A57="","",IF($A57="between",SUMIFS(Metrics!L:L,Metrics!$I:$I,"&gt;="&amp;$B57,Metrics!$I:$I,"&lt;"&amp;$D57),SUMIFS(Metrics!L:L,Metrics!$I:$I,"&gt;="&amp;$B57)))))</calculatedColumnFormula>
    </tableColumn>
    <tableColumn id="3" name="Fare Revenues per Unlinked Passenger Trip " dataDxfId="30" dataCellStyle="Normal 2">
      <calculatedColumnFormula>IF($T$6,IF($T$1,IF($A57="","",IF($A57="between",AVERAGEIFS(Metrics!N:N,Metrics!$I:$I,"&gt;="&amp;$B57,Metrics!$I:$I,"&lt;"&amp;$D57,Metrics!$AM:$AM,"=No",Metrics!$G:$G,"=Full Reporter"),AVERAGEIFS(Metrics!N:N,Metrics!$I:$I,"&gt;="&amp;$B57,Metrics!$AM:$AM,"=No",Metrics!$G:$G,"=Full Reporter"))),IF($A57="","",IF($A57="between",AVERAGEIFS(Metrics!N:N,Metrics!$I:$I,"&gt;="&amp;$B57,Metrics!$I:$I,"&lt;"&amp;$D57,Metrics!$G:$G,"=Full Reporter"),AVERAGEIFS(Metrics!N:N,Metrics!$I:$I,"&gt;="&amp;$B57,Metrics!$G:$G,"=Full Reporter")))),IF($T$1,IF($A57="","",IF($A57="between",AVERAGEIFS(Metrics!N:N,Metrics!$I:$I,"&gt;="&amp;$B57,Metrics!$I:$I,"&lt;"&amp;$D57,Metrics!$AM:$AM,"=No"),AVERAGEIFS(Metrics!N:N,Metrics!$I:$I,"&gt;="&amp;$B57,Metrics!$AM:$AM,"=No"))),IF($A57="","",IF($A57="between",AVERAGEIFS(Metrics!N:N,Metrics!$I:$I,"&gt;="&amp;$B57,Metrics!$I:$I,"&lt;"&amp;$D57),AVERAGEIFS(Metrics!N:N,Metrics!$I:$I,"&gt;="&amp;$B57)))))</calculatedColumnFormula>
    </tableColumn>
    <tableColumn id="4" name="Fare Revenues per Total Operating Expense (RecOvery Ratio)" dataDxfId="29" dataCellStyle="Normal 2">
      <calculatedColumnFormula>IF($T$6,IF($T$1,IF($A57="","",IF($A57="between",AVERAGEIFS(Metrics!P:P,Metrics!$I:$I,"&gt;="&amp;$B57,Metrics!$I:$I,"&lt;"&amp;$D57,Metrics!$AM:$AM,"=No",Metrics!$G:$G,"=Full Reporter"),AVERAGEIFS(Metrics!P:P,Metrics!$I:$I,"&gt;="&amp;$B57,Metrics!$AM:$AM,"=No",Metrics!$G:$G,"=Full Reporter"))),IF($A57="","",IF($A57="between",AVERAGEIFS(Metrics!P:P,Metrics!$I:$I,"&gt;="&amp;$B57,Metrics!$I:$I,"&lt;"&amp;$D57,Metrics!$G:$G,"=Full Reporter"),AVERAGEIFS(Metrics!P:P,Metrics!$I:$I,"&gt;="&amp;$B57,Metrics!$G:$G,"=Full Reporter")))),IF($T$1,IF($A57="","",IF($A57="between",AVERAGEIFS(Metrics!P:P,Metrics!$I:$I,"&gt;="&amp;$B57,Metrics!$I:$I,"&lt;"&amp;$D57,Metrics!$AM:$AM,"=No"),AVERAGEIFS(Metrics!P:P,Metrics!$I:$I,"&gt;="&amp;$B57,Metrics!$AM:$AM,"=No"))),IF($A57="","",IF($A57="between",AVERAGEIFS(Metrics!P:P,Metrics!$I:$I,"&gt;="&amp;$B57,Metrics!$I:$I,"&lt;"&amp;$D57),AVERAGEIFS(Metrics!P:P,Metrics!$I:$I,"&gt;="&amp;$B57)))))</calculatedColumnFormula>
    </tableColumn>
    <tableColumn id="5" name="Cost per Hour" dataDxfId="28" dataCellStyle="Normal 2">
      <calculatedColumnFormula>IF($T$6,IF($T$1,IF($A57="","",IF($A57="between",AVERAGEIFS(Metrics!R:R,Metrics!$I:$I,"&gt;="&amp;$B57,Metrics!$I:$I,"&lt;"&amp;$D57,Metrics!$AM:$AM,"=No",Metrics!$G:$G,"=Full Reporter"),AVERAGEIFS(Metrics!R:R,Metrics!$I:$I,"&gt;="&amp;$B57,Metrics!$AM:$AM,"=No",Metrics!$G:$G,"=Full Reporter"))),IF($A57="","",IF($A57="between",AVERAGEIFS(Metrics!R:R,Metrics!$I:$I,"&gt;="&amp;$B57,Metrics!$I:$I,"&lt;"&amp;$D57,Metrics!$G:$G,"=Full Reporter"),AVERAGEIFS(Metrics!R:R,Metrics!$I:$I,"&gt;="&amp;$B57,Metrics!$G:$G,"=Full Reporter")))),IF($T$1,IF($A57="","",IF($A57="between",AVERAGEIFS(Metrics!R:R,Metrics!$I:$I,"&gt;="&amp;$B57,Metrics!$I:$I,"&lt;"&amp;$D57,Metrics!$AM:$AM,"=No"),AVERAGEIFS(Metrics!R:R,Metrics!$I:$I,"&gt;="&amp;$B57,Metrics!$AM:$AM,"=No"))),IF($A57="","",IF($A57="between",AVERAGEIFS(Metrics!R:R,Metrics!$I:$I,"&gt;="&amp;$B57,Metrics!$I:$I,"&lt;"&amp;$D57),AVERAGEIFS(Metrics!R:R,Metrics!$I:$I,"&gt;="&amp;$B57)))))</calculatedColumnFormula>
    </tableColumn>
    <tableColumn id="6" name="Passengers per Hour" dataDxfId="27" dataCellStyle="Normal 2">
      <calculatedColumnFormula>IF($T$6,IF($T$1,IF($A57="","",IF($A57="between",AVERAGEIFS(Metrics!T:T,Metrics!$I:$I,"&gt;="&amp;$B57,Metrics!$I:$I,"&lt;"&amp;$D57,Metrics!$AM:$AM,"=No",Metrics!$G:$G,"=Full Reporter"),AVERAGEIFS(Metrics!T:T,Metrics!$I:$I,"&gt;="&amp;$B57,Metrics!$AM:$AM,"=No",Metrics!$G:$G,"=Full Reporter"))),IF($A57="","",IF($A57="between",AVERAGEIFS(Metrics!T:T,Metrics!$I:$I,"&gt;="&amp;$B57,Metrics!$I:$I,"&lt;"&amp;$D57,Metrics!$G:$G,"=Full Reporter"),AVERAGEIFS(Metrics!T:T,Metrics!$I:$I,"&gt;="&amp;$B57,Metrics!$G:$G,"=Full Reporter")))),IF($T$1,IF($A57="","",IF($A57="between",AVERAGEIFS(Metrics!T:T,Metrics!$I:$I,"&gt;="&amp;$B57,Metrics!$I:$I,"&lt;"&amp;$D57,Metrics!$AM:$AM,"=No"),AVERAGEIFS(Metrics!T:T,Metrics!$I:$I,"&gt;="&amp;$B57,Metrics!$AM:$AM,"=No"))),IF($A57="","",IF($A57="between",AVERAGEIFS(Metrics!T:T,Metrics!$I:$I,"&gt;="&amp;$B57,Metrics!$I:$I,"&lt;"&amp;$D57),AVERAGEIFS(Metrics!T:T,Metrics!$I:$I,"&gt;="&amp;$B57)))))</calculatedColumnFormula>
    </tableColumn>
    <tableColumn id="7" name="Cost per Passenger" dataDxfId="26" dataCellStyle="Normal 2">
      <calculatedColumnFormula>IF($T$6,IF($T$1,IF($A57="","",IF($A57="between",AVERAGEIFS(Metrics!V:V,Metrics!$I:$I,"&gt;="&amp;$B57,Metrics!$I:$I,"&lt;"&amp;$D57,Metrics!$AM:$AM,"=No",Metrics!$G:$G,"=Full Reporter"),AVERAGEIFS(Metrics!V:V,Metrics!$I:$I,"&gt;="&amp;$B57,Metrics!$AM:$AM,"=No",Metrics!$G:$G,"=Full Reporter"))),IF($A57="","",IF($A57="between",AVERAGEIFS(Metrics!V:V,Metrics!$I:$I,"&gt;="&amp;$B57,Metrics!$I:$I,"&lt;"&amp;$D57,Metrics!$G:$G,"=Full Reporter"),AVERAGEIFS(Metrics!V:V,Metrics!$I:$I,"&gt;="&amp;$B57,Metrics!$G:$G,"=Full Reporter")))),IF($T$1,IF($A57="","",IF($A57="between",AVERAGEIFS(Metrics!V:V,Metrics!$I:$I,"&gt;="&amp;$B57,Metrics!$I:$I,"&lt;"&amp;$D57,Metrics!$AM:$AM,"=No"),AVERAGEIFS(Metrics!V:V,Metrics!$I:$I,"&gt;="&amp;$B57,Metrics!$AM:$AM,"=No"))),IF($A57="","",IF($A57="between",AVERAGEIFS(Metrics!V:V,Metrics!$I:$I,"&gt;="&amp;$B57,Metrics!$I:$I,"&lt;"&amp;$D57),AVERAGEIFS(Metrics!V:V,Metrics!$I:$I,"&gt;="&amp;$B57)))))</calculatedColumnFormula>
    </tableColumn>
    <tableColumn id="8" name="Cost per Passenger Mile" dataDxfId="25" dataCellStyle="Normal 2">
      <calculatedColumnFormula>IF($T$6,IF($T$1,IF($A57="","",IF($A57="between",AVERAGEIFS(Metrics!X:X,Metrics!$I:$I,"&gt;="&amp;$B57,Metrics!$I:$I,"&lt;"&amp;$D57,Metrics!$AM:$AM,"=No",Metrics!$G:$G,"=Full Reporter"),AVERAGEIFS(Metrics!X:X,Metrics!$I:$I,"&gt;="&amp;$B57,Metrics!$AM:$AM,"=No",Metrics!$G:$G,"=Full Reporter"))),IF($A57="","",IF($A57="between",AVERAGEIFS(Metrics!X:X,Metrics!$I:$I,"&gt;="&amp;$B57,Metrics!$I:$I,"&lt;"&amp;$D57,Metrics!$G:$G,"=Full Reporter"),AVERAGEIFS(Metrics!X:X,Metrics!$I:$I,"&gt;="&amp;$B57,Metrics!$G:$G,"=Full Reporter")))),IF($T$1,IF($A57="","",IF($A57="between",AVERAGEIFS(Metrics!X:X,Metrics!$I:$I,"&gt;="&amp;$B57,Metrics!$I:$I,"&lt;"&amp;$D57,Metrics!$AM:$AM,"=No"),AVERAGEIFS(Metrics!X:X,Metrics!$I:$I,"&gt;="&amp;$B57,Metrics!$AM:$AM,"=No"))),IF($A57="","",IF($A57="between",AVERAGEIFS(Metrics!X:X,Metrics!$I:$I,"&gt;="&amp;$B57,Metrics!$I:$I,"&lt;"&amp;$D57),AVERAGEIFS(Metrics!X:X,Metrics!$I:$I,"&gt;="&amp;$B57)))))</calculatedColumnFormula>
    </tableColumn>
    <tableColumn id="9" name="Fare Revenues Earned" dataDxfId="24" dataCellStyle="Normal 2">
      <calculatedColumnFormula>IF($T$6,IF($T$1,IF($A57="","",IF($A57="between",SUMIFS(Metrics!AA:AA,Metrics!$I:$I,"&gt;="&amp;$B57,Metrics!$I:$I,"&lt;"&amp;$D57,Metrics!$AM:$AM,"=No",Metrics!$G:$G,"=Full Reporter"),SUMIFS(Metrics!AA:AA,Metrics!$I:$I,"&gt;="&amp;$B57,Metrics!$AM:$AM,"=No",Metrics!$G:$G,"=Full Reporter"))),IF($A57="","",IF($A57="between",SUMIFS(Metrics!AA:AA,Metrics!$I:$I,"&gt;="&amp;$B57,Metrics!$I:$I,"&lt;"&amp;$D57,Metrics!$G:$G,"=Full Reporter"),SUMIFS(Metrics!AA:AA,Metrics!$I:$I,"&gt;="&amp;$B57,Metrics!$G:$G,"=Full Reporter")))),IF($T$1,IF($A57="","",IF($A57="between",SUMIFS(Metrics!AA:AA,Metrics!$I:$I,"&gt;="&amp;$B57,Metrics!$I:$I,"&lt;"&amp;$D57,Metrics!$AM:$AM,"=No"),SUMIFS(Metrics!AA:AA,Metrics!$I:$I,"&gt;="&amp;$B57,Metrics!$AM:$AM,"=No"))),IF($A57="","",IF($A57="between",SUMIFS(Metrics!AA:AA,Metrics!$I:$I,"&gt;="&amp;$B57,Metrics!$I:$I,"&lt;"&amp;$D57),SUMIFS(Metrics!AA:AA,Metrics!$I:$I,"&gt;="&amp;$B57)))))</calculatedColumnFormula>
    </tableColumn>
    <tableColumn id="10" name="Total Operating Expenses" dataDxfId="23" dataCellStyle="Normal 2">
      <calculatedColumnFormula>IF($T$6,IF($T$1,IF($A57="","",IF($A57="between",SUMIFS(Metrics!AC:AC,Metrics!$I:$I,"&gt;="&amp;$B57,Metrics!$I:$I,"&lt;"&amp;$D57,Metrics!$AM:$AM,"=No",Metrics!$G:$G,"=Full Reporter"),SUMIFS(Metrics!AC:AC,Metrics!$I:$I,"&gt;="&amp;$B57,Metrics!$AM:$AM,"=No",Metrics!$G:$G,"=Full Reporter"))),IF($A57="","",IF($A57="between",SUMIFS(Metrics!AC:AC,Metrics!$I:$I,"&gt;="&amp;$B57,Metrics!$I:$I,"&lt;"&amp;$D57,Metrics!$G:$G,"=Full Reporter"),SUMIFS(Metrics!AC:AC,Metrics!$I:$I,"&gt;="&amp;$B57,Metrics!$G:$G,"=Full Reporter")))),IF($T$1,IF($A57="","",IF($A57="between",SUMIFS(Metrics!AC:AC,Metrics!$I:$I,"&gt;="&amp;$B57,Metrics!$I:$I,"&lt;"&amp;$D57,Metrics!$AM:$AM,"=No"),SUMIFS(Metrics!AC:AC,Metrics!$I:$I,"&gt;="&amp;$B57,Metrics!$AM:$AM,"=No"))),IF($A57="","",IF($A57="between",SUMIFS(Metrics!AC:AC,Metrics!$I:$I,"&gt;="&amp;$B57,Metrics!$I:$I,"&lt;"&amp;$D57),SUMIFS(Metrics!AC:AC,Metrics!$I:$I,"&gt;="&amp;$B57)))))</calculatedColumnFormula>
    </tableColumn>
    <tableColumn id="11" name="Unlinked Passenger Trips" dataDxfId="22" dataCellStyle="Normal 2">
      <calculatedColumnFormula>IF($T$6,IF($T$1,IF($A57="","",IF($A57="between",SUMIFS(Metrics!AE:AE,Metrics!$I:$I,"&gt;="&amp;$B57,Metrics!$I:$I,"&lt;"&amp;$D57,Metrics!$AM:$AM,"=No",Metrics!$G:$G,"=Full Reporter"),SUMIFS(Metrics!AE:AE,Metrics!$I:$I,"&gt;="&amp;$B57,Metrics!$AM:$AM,"=No",Metrics!$G:$G,"=Full Reporter"))),IF($A57="","",IF($A57="between",SUMIFS(Metrics!AE:AE,Metrics!$I:$I,"&gt;="&amp;$B57,Metrics!$I:$I,"&lt;"&amp;$D57,Metrics!$G:$G,"=Full Reporter"),SUMIFS(Metrics!AE:AE,Metrics!$I:$I,"&gt;="&amp;$B57,Metrics!$G:$G,"=Full Reporter")))),IF($T$1,IF($A57="","",IF($A57="between",SUMIFS(Metrics!AE:AE,Metrics!$I:$I,"&gt;="&amp;$B57,Metrics!$I:$I,"&lt;"&amp;$D57,Metrics!$AM:$AM,"=No"),SUMIFS(Metrics!AE:AE,Metrics!$I:$I,"&gt;="&amp;$B57,Metrics!$AM:$AM,"=No"))),IF($A57="","",IF($A57="between",SUMIFS(Metrics!AE:AE,Metrics!$I:$I,"&gt;="&amp;$B57,Metrics!$I:$I,"&lt;"&amp;$D57),SUMIFS(Metrics!AE:AE,Metrics!$I:$I,"&gt;="&amp;$B57)))))</calculatedColumnFormula>
    </tableColumn>
    <tableColumn id="12" name="Vehicle Revenue Hours" dataDxfId="21" dataCellStyle="Normal 2">
      <calculatedColumnFormula>IF($T$6,IF($T$1,IF($A57="","",IF($A57="between",SUMIFS(Metrics!AG:AG,Metrics!$I:$I,"&gt;="&amp;$B57,Metrics!$I:$I,"&lt;"&amp;$D57,Metrics!$AM:$AM,"=No",Metrics!$G:$G,"=Full Reporter"),SUMIFS(Metrics!AG:AG,Metrics!$I:$I,"&gt;="&amp;$B57,Metrics!$AM:$AM,"=No",Metrics!$G:$G,"=Full Reporter"))),IF($A57="","",IF($A57="between",SUMIFS(Metrics!AG:AG,Metrics!$I:$I,"&gt;="&amp;$B57,Metrics!$I:$I,"&lt;"&amp;$D57,Metrics!$G:$G,"=Full Reporter"),SUMIFS(Metrics!AG:AG,Metrics!$I:$I,"&gt;="&amp;$B57,Metrics!$G:$G,"=Full Reporter")))),IF($T$1,IF($A57="","",IF($A57="between",SUMIFS(Metrics!AG:AG,Metrics!$I:$I,"&gt;="&amp;$B57,Metrics!$I:$I,"&lt;"&amp;$D57,Metrics!$AM:$AM,"=No"),SUMIFS(Metrics!AG:AG,Metrics!$I:$I,"&gt;="&amp;$B57,Metrics!$AM:$AM,"=No"))),IF($A57="","",IF($A57="between",SUMIFS(Metrics!AG:AG,Metrics!$I:$I,"&gt;="&amp;$B57,Metrics!$I:$I,"&lt;"&amp;$D57),SUMIFS(Metrics!AG:AG,Metrics!$I:$I,"&gt;="&amp;$B57)))))</calculatedColumnFormula>
    </tableColumn>
    <tableColumn id="13" name="Passenger Miles" dataDxfId="20" dataCellStyle="Normal 2">
      <calculatedColumnFormula>IF($T$6,IF($T$1,IF($A57="","",IF($A57="between",SUMIFS(Metrics!AI:AI,Metrics!$I:$I,"&gt;="&amp;$B57,Metrics!$I:$I,"&lt;"&amp;$D57,Metrics!$AM:$AM,"=No",Metrics!$G:$G,"=Full Reporter"),SUMIFS(Metrics!AI:AI,Metrics!$I:$I,"&gt;="&amp;$B57,Metrics!$AM:$AM,"=No",Metrics!$G:$G,"=Full Reporter"))),IF($A57="","",IF($A57="between",SUMIFS(Metrics!AI:AI,Metrics!$I:$I,"&gt;="&amp;$B57,Metrics!$I:$I,"&lt;"&amp;$D57,Metrics!$G:$G,"=Full Reporter"),SUMIFS(Metrics!AI:AI,Metrics!$I:$I,"&gt;="&amp;$B57,Metrics!$G:$G,"=Full Reporter")))),IF($T$1,IF($A57="","",IF($A57="between",SUMIFS(Metrics!AI:AI,Metrics!$I:$I,"&gt;="&amp;$B57,Metrics!$I:$I,"&lt;"&amp;$D57,Metrics!$AM:$AM,"=No"),SUMIFS(Metrics!AI:AI,Metrics!$I:$I,"&gt;="&amp;$B57,Metrics!$AM:$AM,"=No"))),IF($A57="","",IF($A57="between",SUMIFS(Metrics!AI:AI,Metrics!$I:$I,"&gt;="&amp;$B57,Metrics!$I:$I,"&lt;"&amp;$D57),SUMIFS(Metrics!AI:AI,Metrics!$I:$I,"&gt;="&amp;$B57)))))</calculatedColumnFormula>
    </tableColumn>
    <tableColumn id="14" name="Vehicle Revenue Miles" dataDxfId="19" dataCellStyle="Normal 2">
      <calculatedColumnFormula>IF($T$6,IF($T$1,IF($A57="","",IF($A57="between",SUMIFS(Metrics!AK:AK,Metrics!$I:$I,"&gt;="&amp;$B57,Metrics!$I:$I,"&lt;"&amp;$D57,Metrics!$AM:$AM,"=No",Metrics!$G:$G,"=Full Reporter"),SUMIFS(Metrics!AK:AK,Metrics!$I:$I,"&gt;="&amp;$B57,Metrics!$AM:$AM,"=No",Metrics!$G:$G,"=Full Reporter"))),IF($A57="","",IF($A57="between",SUMIFS(Metrics!AK:AK,Metrics!$I:$I,"&gt;="&amp;$B57,Metrics!$I:$I,"&lt;"&amp;$D57,Metrics!$G:$G,"=Full Reporter"),SUMIFS(Metrics!AK:AK,Metrics!$I:$I,"&gt;="&amp;$B57,Metrics!$G:$G,"=Full Reporter")))),IF($T$1,IF($A57="","",IF($A57="between",SUMIFS(Metrics!AK:AK,Metrics!$I:$I,"&gt;="&amp;$B57,Metrics!$I:$I,"&lt;"&amp;$D57,Metrics!$AM:$AM,"=No"),SUMIFS(Metrics!AK:AK,Metrics!$I:$I,"&gt;="&amp;$B57,Metrics!$AM:$AM,"=No"))),IF($A57="","",IF($A57="between",SUMIFS(Metrics!AK:AK,Metrics!$I:$I,"&gt;="&amp;$B57,Metrics!$I:$I,"&lt;"&amp;$D57),SUMIFS(Metrics!AK:AK,Metrics!$I:$I,"&gt;="&amp;$B57)))))</calculatedColumnFormula>
    </tableColumn>
  </tableColumns>
  <tableStyleInfo name="TableStyleMedium2" showFirstColumn="0" showLastColumn="0" showRowStripes="0" showColumnStripes="0"/>
  <extLst>
    <ext xmlns:x14="http://schemas.microsoft.com/office/spreadsheetml/2009/9/main" uri="{504A1905-F514-4f6f-8877-14C23A59335A}">
      <x14:table altText="By Agency Size (Vehicles)" altTextSummary="You can alter the content of this table to include or exclude questionable data, or select all reporters or full reporters, using the accessible control panel. You can edit the agency size bins used to generate the table by entering new values in cells D57 to D65."/>
    </ext>
  </extLst>
</table>
</file>

<file path=xl/tables/table5.xml><?xml version="1.0" encoding="utf-8"?>
<table xmlns="http://schemas.openxmlformats.org/spreadsheetml/2006/main" id="5" name="Table5" displayName="Table5" ref="D69:R125" totalsRowShown="0" headerRowDxfId="18" dataDxfId="16" headerRowBorderDxfId="17" tableBorderDxfId="15" dataCellStyle="Normal 2">
  <autoFilter ref="D69:R125">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autoFilter>
  <tableColumns count="15">
    <tableColumn id="1" name="State" dataDxfId="14"/>
    <tableColumn id="2" name="Column1" dataDxfId="13"/>
    <tableColumn id="3" name="VOMS" dataDxfId="12" dataCellStyle="Normal 2">
      <calculatedColumnFormula>IF($T$6,IF($T$1,SUMIFS(Metrics!L:L,Metrics!$C:$C,"="&amp;$C70,Metrics!$AM:$AM,"=No",Metrics!$G:$G,"=Full Reporter"),SUMIFS(Metrics!L:L,Metrics!$C:$C,"="&amp;$C70,Metrics!$G:$G,"=Full Reporter")),IF($T$1,SUMIFS(Metrics!L:L,Metrics!$C:$C,"="&amp;$C70,Metrics!$AM:$AM,"=No"),SUMIFS(Metrics!L:L,Metrics!$C:$C,"="&amp;$C70)))</calculatedColumnFormula>
    </tableColumn>
    <tableColumn id="4" name="Fare Revenues per Unlinked Passenger Trip " dataDxfId="11" dataCellStyle="Normal 2">
      <calculatedColumnFormula>IFERROR(IF($T$6,IF($T$1,AVERAGEIFS(Metrics!N:N,Metrics!$C:$C,"="&amp;$C70,Metrics!$AM:$AM,"=No",Metrics!$G:$G,"=Full Reporter"),AVERAGEIFS(Metrics!N:N,Metrics!$C:$C,"="&amp;$C70,Metrics!$G:$G,"=Full Reporter")),IF($T$1,AVERAGEIFS(Metrics!N:N,Metrics!$C:$C,"="&amp;$C70,Metrics!$AM:$AM,"=No"),AVERAGEIFS(Metrics!N:N,Metrics!$C:$C,"="&amp;$C70))),"-")</calculatedColumnFormula>
    </tableColumn>
    <tableColumn id="5" name="Fare Revenues per Total Operating Expense (RecOvery Ratio)" dataDxfId="10" dataCellStyle="Normal 2">
      <calculatedColumnFormula>IFERROR(IF($T$6,IF($T$1,AVERAGEIFS(Metrics!P:P,Metrics!$C:$C,"="&amp;$C70,Metrics!$AM:$AM,"=No",Metrics!$G:$G,"=Full Reporter"),AVERAGEIFS(Metrics!P:P,Metrics!$C:$C,"="&amp;$C70,Metrics!$G:$G,"=Full Reporter")),IF($T$1,AVERAGEIFS(Metrics!P:P,Metrics!$C:$C,"="&amp;$C70,Metrics!$AM:$AM,"=No"),AVERAGEIFS(Metrics!P:P,Metrics!$C:$C,"="&amp;$C70))),"-")</calculatedColumnFormula>
    </tableColumn>
    <tableColumn id="6" name="Cost per Hour" dataDxfId="9" dataCellStyle="Normal 2">
      <calculatedColumnFormula>IFERROR(IF($T$6,IF($T$1,AVERAGEIFS(Metrics!R:R,Metrics!$C:$C,"="&amp;$C70,Metrics!$AM:$AM,"=No",Metrics!$G:$G,"=Full Reporter"),AVERAGEIFS(Metrics!R:R,Metrics!$C:$C,"="&amp;$C70,Metrics!$G:$G,"=Full Reporter")),IF($T$1,AVERAGEIFS(Metrics!R:R,Metrics!$C:$C,"="&amp;$C70,Metrics!$AM:$AM,"=No"),AVERAGEIFS(Metrics!R:R,Metrics!$C:$C,"="&amp;$C70))),"-")</calculatedColumnFormula>
    </tableColumn>
    <tableColumn id="7" name="Passengers per Hour" dataDxfId="8" dataCellStyle="Normal 2">
      <calculatedColumnFormula>IFERROR(IF($T$6,IF($T$1,AVERAGEIFS(Metrics!T:T,Metrics!$C:$C,"="&amp;$C70,Metrics!$AM:$AM,"=No",Metrics!$G:$G,"=Full Reporter"),AVERAGEIFS(Metrics!T:T,Metrics!$C:$C,"="&amp;$C70,Metrics!$G:$G,"=Full Reporter")),IF($T$1,AVERAGEIFS(Metrics!T:T,Metrics!$C:$C,"="&amp;$C70,Metrics!$AM:$AM,"=No"),AVERAGEIFS(Metrics!T:T,Metrics!$C:$C,"="&amp;$C70))),"-")</calculatedColumnFormula>
    </tableColumn>
    <tableColumn id="8" name="Cost per Passenger" dataDxfId="7" dataCellStyle="Normal 2">
      <calculatedColumnFormula>IFERROR(IF($T$6,IF($T$1,AVERAGEIFS(Metrics!V:V,Metrics!$C:$C,"="&amp;$C70,Metrics!$AM:$AM,"=No",Metrics!$G:$G,"=Full Reporter"),AVERAGEIFS(Metrics!V:V,Metrics!$C:$C,"="&amp;$C70,Metrics!$G:$G,"=Full Reporter")),IF($T$1,AVERAGEIFS(Metrics!V:V,Metrics!$C:$C,"="&amp;$C70,Metrics!$AM:$AM,"=No"),AVERAGEIFS(Metrics!V:V,Metrics!$C:$C,"="&amp;$C70))),"-")</calculatedColumnFormula>
    </tableColumn>
    <tableColumn id="9" name="Cost per Passenger Mile" dataDxfId="6" dataCellStyle="Normal 2">
      <calculatedColumnFormula>IFERROR(IF($T$6,IF($T$1,AVERAGEIFS(Metrics!X:X,Metrics!$C:$C,"="&amp;$C70,Metrics!$AM:$AM,"=No",Metrics!$G:$G,"=Full Reporter"),AVERAGEIFS(Metrics!X:X,Metrics!$C:$C,"="&amp;$C70,Metrics!$G:$G,"=Full Reporter")),IF($T$1,AVERAGEIFS(Metrics!X:X,Metrics!$C:$C,"="&amp;$C70,Metrics!$AM:$AM,"=No"),AVERAGEIFS(Metrics!X:X,Metrics!$C:$C,"="&amp;$C70))),"-")</calculatedColumnFormula>
    </tableColumn>
    <tableColumn id="10" name="Fare Revenues Earned" dataDxfId="5" dataCellStyle="Normal 2">
      <calculatedColumnFormula>IF($T$6,IF($T$1,SUMIFS(Metrics!AA:AA,Metrics!$C:$C,"="&amp;$C70,Metrics!$AM:$AM,"=No",Metrics!$G:$G,"=Full Reporter"),SUMIFS(Metrics!AA:AA,Metrics!$C:$C,"="&amp;$C70,Metrics!$G:$G,"=Full Reporter")),IF($T$1,SUMIFS(Metrics!AA:AA,Metrics!$C:$C,"="&amp;$C70,Metrics!$AM:$AM,"=No"),SUMIFS(Metrics!AA:AA,Metrics!$C:$C,"="&amp;$C70)))</calculatedColumnFormula>
    </tableColumn>
    <tableColumn id="11" name="Total Operating Expenses" dataDxfId="4" dataCellStyle="Normal 2">
      <calculatedColumnFormula>IF($T$6,IF($T$1,SUMIFS(Metrics!AC:AC,Metrics!$C:$C,"="&amp;$C70,Metrics!$AM:$AM,"=No",Metrics!$G:$G,"=Full Reporter"),SUMIFS(Metrics!AC:AC,Metrics!$C:$C,"="&amp;$C70,Metrics!$G:$G,"=Full Reporter")),IF($T$1,SUMIFS(Metrics!AC:AC,Metrics!$C:$C,"="&amp;$C70,Metrics!$AM:$AM,"=No"),SUMIFS(Metrics!AC:AC,Metrics!$C:$C,"="&amp;$C70)))</calculatedColumnFormula>
    </tableColumn>
    <tableColumn id="12" name="Unlinked Passenger Trips" dataDxfId="3" dataCellStyle="Normal 2">
      <calculatedColumnFormula>IF($T$6,IF($T$1,SUMIFS(Metrics!AE:AE,Metrics!$C:$C,"="&amp;$C70,Metrics!$AM:$AM,"=No",Metrics!$G:$G,"=Full Reporter"),SUMIFS(Metrics!AE:AE,Metrics!$C:$C,"="&amp;$C70,Metrics!$G:$G,"=Full Reporter")),IF($T$1,SUMIFS(Metrics!AE:AE,Metrics!$C:$C,"="&amp;$C70,Metrics!$AM:$AM,"=No"),SUMIFS(Metrics!AE:AE,Metrics!$C:$C,"="&amp;$C70)))</calculatedColumnFormula>
    </tableColumn>
    <tableColumn id="13" name="Vehicle Revenue Hours" dataDxfId="2" dataCellStyle="Normal 2">
      <calculatedColumnFormula>IF($T$6,IF($T$1,SUMIFS(Metrics!AG:AG,Metrics!$C:$C,"="&amp;$C70,Metrics!$AM:$AM,"=No",Metrics!$G:$G,"=Full Reporter"),SUMIFS(Metrics!AG:AG,Metrics!$C:$C,"="&amp;$C70,Metrics!$G:$G,"=Full Reporter")),IF($T$1,SUMIFS(Metrics!AG:AG,Metrics!$C:$C,"="&amp;$C70,Metrics!$AM:$AM,"=No"),SUMIFS(Metrics!AG:AG,Metrics!$C:$C,"="&amp;$C70)))</calculatedColumnFormula>
    </tableColumn>
    <tableColumn id="14" name="Passenger Miles" dataDxfId="1" dataCellStyle="Normal 2">
      <calculatedColumnFormula>IF($T$6,IF($T$1,SUMIFS(Metrics!AI:AI,Metrics!$C:$C,"="&amp;$C70,Metrics!$AM:$AM,"=No",Metrics!$G:$G,"=Full Reporter"),SUMIFS(Metrics!AI:AI,Metrics!$C:$C,"="&amp;$C70,Metrics!$G:$G,"=Full Reporter")),IF($T$1,SUMIFS(Metrics!AI:AI,Metrics!$C:$C,"="&amp;$C70,Metrics!$AM:$AM,"=No"),SUMIFS(Metrics!AI:AI,Metrics!$C:$C,"="&amp;$C70)))</calculatedColumnFormula>
    </tableColumn>
    <tableColumn id="15" name="Vehicle Revenue Miles" dataDxfId="0" dataCellStyle="Normal 2">
      <calculatedColumnFormula>IF($T$6,IF($T$1,SUMIFS(Metrics!AK:AK,Metrics!$C:$C,"="&amp;$C70,Metrics!$AM:$AM,"=No",Metrics!$G:$G,"=Full Reporter"),SUMIFS(Metrics!AK:AK,Metrics!$C:$C,"="&amp;$C70,Metrics!$G:$G,"=Full Reporter")),IF($T$1,SUMIFS(Metrics!AK:AK,Metrics!$C:$C,"="&amp;$C70,Metrics!$AM:$AM,"=No"),SUMIFS(Metrics!AK:AK,Metrics!$C:$C,"="&amp;$C70)))</calculatedColumnFormula>
    </tableColumn>
  </tableColumns>
  <tableStyleInfo name="TableStyleMedium2" showFirstColumn="0" showLastColumn="0" showRowStripes="1" showColumnStripes="0"/>
  <extLst>
    <ext xmlns:x14="http://schemas.microsoft.com/office/spreadsheetml/2009/9/main" uri="{504A1905-F514-4f6f-8877-14C23A59335A}">
      <x14:table altText="By State" altTextSummary="You can alter the content of this table to include or exclude questionable data, or select all reporters or full reporters, using the accessible control panel."/>
    </ext>
  </extLst>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ctrlProp" Target="../ctrlProps/ctrlProp1.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8" Type="http://schemas.openxmlformats.org/officeDocument/2006/relationships/table" Target="../tables/table1.xml"/><Relationship Id="rId3" Type="http://schemas.openxmlformats.org/officeDocument/2006/relationships/vmlDrawing" Target="../drawings/vmlDrawing2.vml"/><Relationship Id="rId7" Type="http://schemas.openxmlformats.org/officeDocument/2006/relationships/ctrlProp" Target="../ctrlProps/ctrlProp5.xml"/><Relationship Id="rId12" Type="http://schemas.openxmlformats.org/officeDocument/2006/relationships/table" Target="../tables/table5.xml"/><Relationship Id="rId2" Type="http://schemas.openxmlformats.org/officeDocument/2006/relationships/drawing" Target="../drawings/drawing3.xml"/><Relationship Id="rId1" Type="http://schemas.openxmlformats.org/officeDocument/2006/relationships/printerSettings" Target="../printerSettings/printerSettings1.bin"/><Relationship Id="rId6" Type="http://schemas.openxmlformats.org/officeDocument/2006/relationships/ctrlProp" Target="../ctrlProps/ctrlProp4.xml"/><Relationship Id="rId11" Type="http://schemas.openxmlformats.org/officeDocument/2006/relationships/table" Target="../tables/table4.xml"/><Relationship Id="rId5" Type="http://schemas.openxmlformats.org/officeDocument/2006/relationships/ctrlProp" Target="../ctrlProps/ctrlProp3.xml"/><Relationship Id="rId10" Type="http://schemas.openxmlformats.org/officeDocument/2006/relationships/table" Target="../tables/table3.xml"/><Relationship Id="rId4" Type="http://schemas.openxmlformats.org/officeDocument/2006/relationships/ctrlProp" Target="../ctrlProps/ctrlProp2.xml"/><Relationship Id="rId9"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O33"/>
  <sheetViews>
    <sheetView tabSelected="1" workbookViewId="0"/>
  </sheetViews>
  <sheetFormatPr defaultColWidth="8.85546875" defaultRowHeight="12.75"/>
  <cols>
    <col min="1" max="16384" width="8.85546875" style="206"/>
  </cols>
  <sheetData>
    <row r="1" spans="1:15">
      <c r="A1" s="207"/>
      <c r="B1" s="207"/>
      <c r="C1" s="207"/>
      <c r="D1" s="207"/>
      <c r="E1" s="207"/>
      <c r="F1" s="207"/>
      <c r="G1" s="207"/>
      <c r="H1" s="207"/>
      <c r="I1" s="207"/>
      <c r="J1" s="207"/>
      <c r="K1" s="207"/>
      <c r="L1" s="207"/>
      <c r="M1" s="207"/>
      <c r="N1" s="207"/>
      <c r="O1" s="207"/>
    </row>
    <row r="2" spans="1:15">
      <c r="A2" s="207"/>
      <c r="B2" s="207"/>
      <c r="C2" s="207"/>
      <c r="D2" s="207"/>
      <c r="E2" s="207"/>
      <c r="F2" s="207"/>
      <c r="G2" s="207"/>
      <c r="H2" s="207"/>
      <c r="I2" s="207"/>
      <c r="J2" s="207"/>
      <c r="K2" s="207"/>
      <c r="L2" s="207"/>
      <c r="M2" s="207"/>
      <c r="N2" s="207"/>
      <c r="O2" s="207"/>
    </row>
    <row r="3" spans="1:15">
      <c r="A3" s="207"/>
      <c r="B3" s="207"/>
      <c r="C3" s="207"/>
      <c r="D3" s="207"/>
      <c r="E3" s="207"/>
      <c r="F3" s="207"/>
      <c r="G3" s="207"/>
      <c r="H3" s="207"/>
      <c r="I3" s="207"/>
      <c r="J3" s="207"/>
      <c r="K3" s="207"/>
      <c r="L3" s="207"/>
      <c r="M3" s="207"/>
      <c r="N3" s="207"/>
      <c r="O3" s="207"/>
    </row>
    <row r="4" spans="1:15">
      <c r="A4" s="207"/>
      <c r="B4" s="207"/>
      <c r="C4" s="207"/>
      <c r="D4" s="207"/>
      <c r="E4" s="207"/>
      <c r="F4" s="207"/>
      <c r="G4" s="207"/>
      <c r="H4" s="207"/>
      <c r="I4" s="207"/>
      <c r="J4" s="207"/>
      <c r="K4" s="207"/>
      <c r="L4" s="207"/>
      <c r="M4" s="207"/>
      <c r="N4" s="207"/>
      <c r="O4" s="207"/>
    </row>
    <row r="5" spans="1:15">
      <c r="A5" s="207"/>
      <c r="B5" s="207"/>
      <c r="C5" s="207"/>
      <c r="D5" s="207"/>
      <c r="E5" s="207"/>
      <c r="F5" s="207"/>
      <c r="G5" s="207"/>
      <c r="H5" s="207"/>
      <c r="I5" s="207"/>
      <c r="J5" s="207"/>
      <c r="K5" s="207"/>
      <c r="L5" s="207"/>
      <c r="M5" s="207"/>
      <c r="N5" s="207"/>
      <c r="O5" s="207"/>
    </row>
    <row r="6" spans="1:15">
      <c r="A6" s="207"/>
      <c r="B6" s="207"/>
      <c r="C6" s="207"/>
      <c r="D6" s="207"/>
      <c r="E6" s="207"/>
      <c r="F6" s="207"/>
      <c r="G6" s="207"/>
      <c r="H6" s="207"/>
      <c r="I6" s="207"/>
      <c r="J6" s="207"/>
      <c r="K6" s="207"/>
      <c r="L6" s="207"/>
      <c r="M6" s="207"/>
      <c r="N6" s="207"/>
      <c r="O6" s="207"/>
    </row>
    <row r="7" spans="1:15">
      <c r="A7" s="207"/>
      <c r="B7" s="207"/>
      <c r="C7" s="207"/>
      <c r="D7" s="207"/>
      <c r="E7" s="207"/>
      <c r="F7" s="207"/>
      <c r="G7" s="207"/>
      <c r="H7" s="207"/>
      <c r="I7" s="207"/>
      <c r="J7" s="207"/>
      <c r="K7" s="207"/>
      <c r="L7" s="207"/>
      <c r="M7" s="207"/>
      <c r="N7" s="207"/>
      <c r="O7" s="207"/>
    </row>
    <row r="8" spans="1:15">
      <c r="A8" s="207"/>
      <c r="B8" s="207"/>
      <c r="C8" s="207"/>
      <c r="D8" s="207"/>
      <c r="E8" s="207"/>
      <c r="F8" s="207"/>
      <c r="G8" s="207"/>
      <c r="H8" s="207"/>
      <c r="I8" s="207"/>
      <c r="J8" s="207"/>
      <c r="K8" s="207"/>
      <c r="L8" s="207"/>
      <c r="M8" s="207"/>
      <c r="N8" s="207"/>
      <c r="O8" s="207"/>
    </row>
    <row r="9" spans="1:15">
      <c r="A9" s="207"/>
      <c r="B9" s="207"/>
      <c r="C9" s="207"/>
      <c r="D9" s="207"/>
      <c r="E9" s="207"/>
      <c r="F9" s="207"/>
      <c r="G9" s="207"/>
      <c r="H9" s="207"/>
      <c r="I9" s="207"/>
      <c r="J9" s="207"/>
      <c r="K9" s="207"/>
      <c r="L9" s="207"/>
      <c r="M9" s="207"/>
      <c r="N9" s="207"/>
      <c r="O9" s="207"/>
    </row>
    <row r="10" spans="1:15">
      <c r="A10" s="207"/>
      <c r="B10" s="207"/>
      <c r="C10" s="207"/>
      <c r="D10" s="207"/>
      <c r="E10" s="207"/>
      <c r="F10" s="207"/>
      <c r="G10" s="207"/>
      <c r="H10" s="207"/>
      <c r="I10" s="207"/>
      <c r="J10" s="207"/>
      <c r="K10" s="207"/>
      <c r="L10" s="207"/>
      <c r="M10" s="207"/>
      <c r="N10" s="207"/>
      <c r="O10" s="207"/>
    </row>
    <row r="11" spans="1:15">
      <c r="A11" s="207"/>
      <c r="B11" s="207"/>
      <c r="C11" s="207"/>
      <c r="D11" s="207"/>
      <c r="E11" s="207"/>
      <c r="F11" s="207"/>
      <c r="G11" s="207"/>
      <c r="H11" s="207"/>
      <c r="I11" s="207"/>
      <c r="J11" s="207"/>
      <c r="K11" s="207"/>
      <c r="L11" s="207"/>
      <c r="M11" s="207"/>
      <c r="N11" s="207"/>
      <c r="O11" s="207"/>
    </row>
    <row r="12" spans="1:15">
      <c r="A12" s="207"/>
      <c r="B12" s="207"/>
      <c r="C12" s="207"/>
      <c r="D12" s="207"/>
      <c r="E12" s="207"/>
      <c r="F12" s="207"/>
      <c r="G12" s="207"/>
      <c r="H12" s="207"/>
      <c r="I12" s="207"/>
      <c r="J12" s="207"/>
      <c r="K12" s="207"/>
      <c r="L12" s="207"/>
      <c r="M12" s="207"/>
      <c r="N12" s="207"/>
      <c r="O12" s="207"/>
    </row>
    <row r="13" spans="1:15">
      <c r="A13" s="207"/>
      <c r="B13" s="207"/>
      <c r="C13" s="207"/>
      <c r="D13" s="207"/>
      <c r="E13" s="207"/>
      <c r="F13" s="207"/>
      <c r="G13" s="207"/>
      <c r="H13" s="207"/>
      <c r="I13" s="207"/>
      <c r="J13" s="207"/>
      <c r="K13" s="207"/>
      <c r="L13" s="207"/>
      <c r="M13" s="207"/>
      <c r="N13" s="207"/>
      <c r="O13" s="207"/>
    </row>
    <row r="14" spans="1:15">
      <c r="A14" s="207"/>
      <c r="B14" s="207"/>
      <c r="C14" s="207"/>
      <c r="D14" s="207"/>
      <c r="E14" s="207"/>
      <c r="F14" s="207"/>
      <c r="G14" s="207"/>
      <c r="H14" s="207"/>
      <c r="I14" s="207"/>
      <c r="J14" s="207"/>
      <c r="K14" s="207"/>
      <c r="L14" s="207"/>
      <c r="M14" s="207"/>
      <c r="N14" s="207"/>
      <c r="O14" s="207"/>
    </row>
    <row r="15" spans="1:15">
      <c r="A15" s="207"/>
      <c r="B15" s="207"/>
      <c r="C15" s="207"/>
      <c r="D15" s="207"/>
      <c r="E15" s="207"/>
      <c r="F15" s="207"/>
      <c r="G15" s="207"/>
      <c r="H15" s="207"/>
      <c r="I15" s="207"/>
      <c r="J15" s="207"/>
      <c r="K15" s="207"/>
      <c r="L15" s="207"/>
      <c r="M15" s="207"/>
      <c r="N15" s="207"/>
      <c r="O15" s="207"/>
    </row>
    <row r="16" spans="1:15">
      <c r="A16" s="207"/>
      <c r="B16" s="207"/>
      <c r="C16" s="207"/>
      <c r="D16" s="207"/>
      <c r="E16" s="207"/>
      <c r="F16" s="207"/>
      <c r="G16" s="207"/>
      <c r="H16" s="207"/>
      <c r="I16" s="207"/>
      <c r="J16" s="207"/>
      <c r="K16" s="207"/>
      <c r="L16" s="207"/>
      <c r="M16" s="207"/>
      <c r="N16" s="207"/>
      <c r="O16" s="207"/>
    </row>
    <row r="17" spans="1:15">
      <c r="A17" s="207"/>
      <c r="B17" s="207"/>
      <c r="C17" s="207"/>
      <c r="D17" s="207"/>
      <c r="E17" s="207"/>
      <c r="F17" s="207"/>
      <c r="G17" s="207"/>
      <c r="H17" s="207"/>
      <c r="I17" s="207"/>
      <c r="J17" s="207"/>
      <c r="K17" s="207"/>
      <c r="L17" s="207"/>
      <c r="M17" s="207"/>
      <c r="N17" s="207"/>
      <c r="O17" s="207"/>
    </row>
    <row r="18" spans="1:15">
      <c r="A18" s="207"/>
      <c r="B18" s="207"/>
      <c r="C18" s="207"/>
      <c r="D18" s="207"/>
      <c r="E18" s="207"/>
      <c r="F18" s="207"/>
      <c r="G18" s="207"/>
      <c r="H18" s="207"/>
      <c r="I18" s="207"/>
      <c r="J18" s="207"/>
      <c r="K18" s="207"/>
      <c r="L18" s="207"/>
      <c r="M18" s="207"/>
      <c r="N18" s="207"/>
      <c r="O18" s="207"/>
    </row>
    <row r="19" spans="1:15">
      <c r="A19" s="207"/>
      <c r="B19" s="207"/>
      <c r="C19" s="207"/>
      <c r="D19" s="207"/>
      <c r="E19" s="207"/>
      <c r="F19" s="207"/>
      <c r="G19" s="207"/>
      <c r="H19" s="207"/>
      <c r="I19" s="207"/>
      <c r="J19" s="207"/>
      <c r="K19" s="207"/>
      <c r="L19" s="207"/>
      <c r="M19" s="207"/>
      <c r="N19" s="207"/>
      <c r="O19" s="207"/>
    </row>
    <row r="20" spans="1:15">
      <c r="A20" s="207"/>
      <c r="B20" s="207"/>
      <c r="C20" s="207"/>
      <c r="D20" s="207"/>
      <c r="E20" s="207"/>
      <c r="F20" s="207"/>
      <c r="G20" s="207"/>
      <c r="H20" s="207"/>
      <c r="I20" s="207"/>
      <c r="J20" s="207"/>
      <c r="K20" s="207"/>
      <c r="L20" s="207"/>
      <c r="M20" s="207"/>
      <c r="N20" s="207"/>
      <c r="O20" s="207"/>
    </row>
    <row r="21" spans="1:15">
      <c r="A21" s="207"/>
      <c r="B21" s="207"/>
      <c r="C21" s="207"/>
      <c r="D21" s="207"/>
      <c r="E21" s="207"/>
      <c r="F21" s="207"/>
      <c r="G21" s="207"/>
      <c r="H21" s="207"/>
      <c r="I21" s="207"/>
      <c r="J21" s="207"/>
      <c r="K21" s="207"/>
      <c r="L21" s="207"/>
      <c r="M21" s="207"/>
      <c r="N21" s="207"/>
      <c r="O21" s="207"/>
    </row>
    <row r="22" spans="1:15">
      <c r="A22" s="207"/>
      <c r="B22" s="207"/>
      <c r="C22" s="207"/>
      <c r="D22" s="207"/>
      <c r="E22" s="207"/>
      <c r="F22" s="207"/>
      <c r="G22" s="207"/>
      <c r="H22" s="207"/>
      <c r="I22" s="207"/>
      <c r="J22" s="207"/>
      <c r="K22" s="207"/>
      <c r="L22" s="207"/>
      <c r="M22" s="207"/>
      <c r="N22" s="207"/>
      <c r="O22" s="207"/>
    </row>
    <row r="23" spans="1:15">
      <c r="A23" s="207"/>
      <c r="B23" s="207"/>
      <c r="C23" s="207"/>
      <c r="D23" s="207"/>
      <c r="E23" s="207"/>
      <c r="F23" s="207"/>
      <c r="G23" s="207"/>
      <c r="H23" s="207"/>
      <c r="I23" s="207"/>
      <c r="J23" s="207"/>
      <c r="K23" s="207"/>
      <c r="L23" s="207"/>
      <c r="M23" s="207"/>
      <c r="N23" s="207"/>
      <c r="O23" s="207"/>
    </row>
    <row r="24" spans="1:15">
      <c r="A24" s="207"/>
      <c r="B24" s="207"/>
      <c r="C24" s="207"/>
      <c r="D24" s="207"/>
      <c r="E24" s="207"/>
      <c r="F24" s="207"/>
      <c r="G24" s="207"/>
      <c r="H24" s="207"/>
      <c r="I24" s="207"/>
      <c r="J24" s="207"/>
      <c r="K24" s="207"/>
      <c r="L24" s="207"/>
      <c r="M24" s="207"/>
      <c r="N24" s="207"/>
      <c r="O24" s="207"/>
    </row>
    <row r="25" spans="1:15">
      <c r="A25" s="207"/>
      <c r="B25" s="207"/>
      <c r="C25" s="207"/>
      <c r="D25" s="207"/>
      <c r="E25" s="207"/>
      <c r="F25" s="207"/>
      <c r="G25" s="207"/>
      <c r="H25" s="207"/>
      <c r="I25" s="207"/>
      <c r="J25" s="207"/>
      <c r="K25" s="207"/>
      <c r="L25" s="207"/>
      <c r="M25" s="207"/>
      <c r="N25" s="207"/>
      <c r="O25" s="207"/>
    </row>
    <row r="26" spans="1:15">
      <c r="A26" s="207"/>
      <c r="B26" s="207"/>
      <c r="C26" s="207"/>
      <c r="D26" s="207"/>
      <c r="E26" s="207"/>
      <c r="F26" s="207"/>
      <c r="G26" s="207"/>
      <c r="H26" s="207"/>
      <c r="I26" s="207"/>
      <c r="J26" s="207"/>
      <c r="K26" s="207"/>
      <c r="L26" s="207"/>
      <c r="M26" s="207"/>
      <c r="N26" s="207"/>
      <c r="O26" s="207"/>
    </row>
    <row r="27" spans="1:15">
      <c r="A27" s="207"/>
      <c r="B27" s="207"/>
      <c r="C27" s="207"/>
      <c r="D27" s="207"/>
      <c r="E27" s="207"/>
      <c r="F27" s="207"/>
      <c r="G27" s="207"/>
      <c r="H27" s="207"/>
      <c r="I27" s="207"/>
      <c r="J27" s="207"/>
      <c r="K27" s="207"/>
      <c r="L27" s="207"/>
      <c r="M27" s="207"/>
      <c r="N27" s="207"/>
      <c r="O27" s="207"/>
    </row>
    <row r="28" spans="1:15">
      <c r="A28" s="207"/>
      <c r="B28" s="207"/>
      <c r="C28" s="207"/>
      <c r="D28" s="207"/>
      <c r="E28" s="207"/>
      <c r="F28" s="207"/>
      <c r="G28" s="207"/>
      <c r="H28" s="207"/>
      <c r="I28" s="207"/>
      <c r="J28" s="207"/>
      <c r="K28" s="207"/>
      <c r="L28" s="207"/>
      <c r="M28" s="207"/>
      <c r="N28" s="207"/>
      <c r="O28" s="207"/>
    </row>
    <row r="29" spans="1:15">
      <c r="A29" s="207"/>
      <c r="B29" s="207"/>
      <c r="C29" s="207"/>
      <c r="D29" s="207"/>
      <c r="E29" s="207"/>
      <c r="F29" s="207"/>
      <c r="G29" s="207"/>
      <c r="H29" s="207"/>
      <c r="I29" s="207"/>
      <c r="J29" s="207"/>
      <c r="K29" s="207"/>
      <c r="L29" s="207"/>
      <c r="M29" s="207"/>
      <c r="N29" s="207"/>
      <c r="O29" s="207"/>
    </row>
    <row r="30" spans="1:15">
      <c r="A30" s="207"/>
      <c r="B30" s="207"/>
      <c r="C30" s="207"/>
      <c r="D30" s="207"/>
      <c r="E30" s="207"/>
      <c r="F30" s="207"/>
      <c r="G30" s="207"/>
      <c r="H30" s="207"/>
      <c r="I30" s="207"/>
      <c r="J30" s="207"/>
      <c r="K30" s="207"/>
      <c r="L30" s="207"/>
      <c r="M30" s="207"/>
      <c r="N30" s="207"/>
      <c r="O30" s="207"/>
    </row>
    <row r="31" spans="1:15">
      <c r="A31" s="207"/>
      <c r="B31" s="207"/>
      <c r="C31" s="207"/>
      <c r="D31" s="207"/>
      <c r="E31" s="207"/>
      <c r="F31" s="207"/>
      <c r="G31" s="207"/>
      <c r="H31" s="207"/>
      <c r="I31" s="207"/>
      <c r="J31" s="207"/>
      <c r="K31" s="207"/>
      <c r="L31" s="207"/>
      <c r="M31" s="207"/>
      <c r="N31" s="207"/>
      <c r="O31" s="207"/>
    </row>
    <row r="32" spans="1:15">
      <c r="A32" s="207"/>
      <c r="B32" s="207"/>
      <c r="C32" s="207"/>
      <c r="D32" s="207"/>
      <c r="E32" s="207"/>
      <c r="F32" s="207"/>
      <c r="G32" s="207"/>
      <c r="H32" s="207"/>
      <c r="I32" s="207"/>
      <c r="J32" s="207"/>
      <c r="K32" s="207"/>
      <c r="L32" s="207"/>
      <c r="M32" s="207"/>
      <c r="N32" s="207"/>
      <c r="O32" s="207"/>
    </row>
    <row r="33" spans="1:15">
      <c r="A33" s="207"/>
      <c r="B33" s="207"/>
      <c r="C33" s="207"/>
      <c r="D33" s="207"/>
      <c r="E33" s="207"/>
      <c r="F33" s="207"/>
      <c r="G33" s="207"/>
      <c r="H33" s="207"/>
      <c r="I33" s="207"/>
      <c r="J33" s="207"/>
      <c r="K33" s="207"/>
      <c r="L33" s="207"/>
      <c r="M33" s="207"/>
      <c r="N33" s="207"/>
      <c r="O33" s="207"/>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C56"/>
  <sheetViews>
    <sheetView workbookViewId="0">
      <pane ySplit="1" topLeftCell="A2" activePane="bottomLeft" state="frozen"/>
      <selection pane="bottomLeft" activeCell="C33" sqref="C33"/>
    </sheetView>
  </sheetViews>
  <sheetFormatPr defaultColWidth="8.85546875" defaultRowHeight="12.75"/>
  <cols>
    <col min="1" max="1" width="10.42578125" bestFit="1" customWidth="1"/>
    <col min="2" max="2" width="34.42578125" customWidth="1"/>
    <col min="3" max="3" width="78.42578125" customWidth="1"/>
  </cols>
  <sheetData>
    <row r="1" spans="1:3">
      <c r="A1" s="15" t="s">
        <v>185</v>
      </c>
      <c r="B1" s="15" t="s">
        <v>186</v>
      </c>
      <c r="C1" s="15" t="s">
        <v>187</v>
      </c>
    </row>
    <row r="2" spans="1:3">
      <c r="A2" s="11" t="s">
        <v>188</v>
      </c>
      <c r="B2" s="11" t="s">
        <v>189</v>
      </c>
      <c r="C2" s="11" t="s">
        <v>190</v>
      </c>
    </row>
    <row r="3" spans="1:3">
      <c r="A3" s="11" t="s">
        <v>119</v>
      </c>
      <c r="B3" s="11" t="s">
        <v>189</v>
      </c>
      <c r="C3" s="11" t="s">
        <v>191</v>
      </c>
    </row>
    <row r="4" spans="1:3">
      <c r="A4" s="11" t="s">
        <v>0</v>
      </c>
      <c r="B4" s="11" t="s">
        <v>189</v>
      </c>
      <c r="C4" s="11" t="s">
        <v>192</v>
      </c>
    </row>
    <row r="5" spans="1:3" ht="22.5">
      <c r="A5" s="12" t="s">
        <v>182</v>
      </c>
      <c r="B5" s="12" t="s">
        <v>189</v>
      </c>
      <c r="C5" s="11" t="s">
        <v>193</v>
      </c>
    </row>
    <row r="6" spans="1:3">
      <c r="A6" s="13" t="s">
        <v>137</v>
      </c>
      <c r="B6" s="13" t="s">
        <v>189</v>
      </c>
      <c r="C6" s="11" t="s">
        <v>194</v>
      </c>
    </row>
    <row r="7" spans="1:3" ht="22.5">
      <c r="A7" s="13" t="s">
        <v>195</v>
      </c>
      <c r="B7" s="13" t="s">
        <v>189</v>
      </c>
      <c r="C7" s="11" t="s">
        <v>196</v>
      </c>
    </row>
    <row r="8" spans="1:3" ht="22.5">
      <c r="A8" s="11" t="s">
        <v>127</v>
      </c>
      <c r="B8" s="11" t="s">
        <v>189</v>
      </c>
      <c r="C8" s="11" t="s">
        <v>197</v>
      </c>
    </row>
    <row r="9" spans="1:3" ht="33.75">
      <c r="A9" s="14" t="s">
        <v>141</v>
      </c>
      <c r="B9" s="14" t="s">
        <v>198</v>
      </c>
      <c r="C9" s="11" t="s">
        <v>199</v>
      </c>
    </row>
    <row r="10" spans="1:3" ht="45">
      <c r="A10" s="14" t="s">
        <v>183</v>
      </c>
      <c r="B10" s="14" t="s">
        <v>200</v>
      </c>
      <c r="C10" s="11" t="s">
        <v>201</v>
      </c>
    </row>
    <row r="11" spans="1:3" ht="33.75">
      <c r="A11" s="11" t="s">
        <v>2</v>
      </c>
      <c r="B11" s="14" t="s">
        <v>202</v>
      </c>
      <c r="C11" s="11" t="s">
        <v>203</v>
      </c>
    </row>
    <row r="12" spans="1:3" ht="33.75">
      <c r="A12" s="11" t="s">
        <v>204</v>
      </c>
      <c r="B12" s="14" t="s">
        <v>202</v>
      </c>
      <c r="C12" s="11" t="s">
        <v>205</v>
      </c>
    </row>
    <row r="13" spans="1:3" ht="45">
      <c r="A13" s="14" t="s">
        <v>184</v>
      </c>
      <c r="B13" s="14" t="s">
        <v>200</v>
      </c>
      <c r="C13" s="11" t="s">
        <v>206</v>
      </c>
    </row>
    <row r="14" spans="1:3" ht="22.5">
      <c r="A14" s="14" t="s">
        <v>207</v>
      </c>
      <c r="B14" s="14"/>
      <c r="C14" s="11" t="s">
        <v>208</v>
      </c>
    </row>
    <row r="15" spans="1:3">
      <c r="A15" s="14" t="s">
        <v>209</v>
      </c>
      <c r="B15" s="14"/>
      <c r="C15" s="11" t="s">
        <v>210</v>
      </c>
    </row>
    <row r="16" spans="1:3" ht="22.5">
      <c r="A16" s="14" t="s">
        <v>211</v>
      </c>
      <c r="B16" s="14"/>
      <c r="C16" s="11" t="s">
        <v>212</v>
      </c>
    </row>
    <row r="17" spans="1:3" ht="22.5">
      <c r="A17" s="14" t="s">
        <v>213</v>
      </c>
      <c r="B17" s="14"/>
      <c r="C17" s="11" t="s">
        <v>214</v>
      </c>
    </row>
    <row r="18" spans="1:3" ht="22.5">
      <c r="A18" s="14" t="s">
        <v>138</v>
      </c>
      <c r="B18" s="14"/>
      <c r="C18" s="11" t="s">
        <v>215</v>
      </c>
    </row>
    <row r="19" spans="1:3" ht="22.5">
      <c r="A19" s="14" t="s">
        <v>216</v>
      </c>
      <c r="B19" s="14"/>
      <c r="C19" s="11" t="s">
        <v>217</v>
      </c>
    </row>
    <row r="20" spans="1:3" ht="33.75">
      <c r="A20" s="14" t="s">
        <v>218</v>
      </c>
      <c r="B20" s="14"/>
      <c r="C20" s="11" t="s">
        <v>219</v>
      </c>
    </row>
    <row r="21" spans="1:3" ht="33.75">
      <c r="A21" s="14" t="s">
        <v>220</v>
      </c>
      <c r="B21" s="14"/>
      <c r="C21" s="11" t="s">
        <v>221</v>
      </c>
    </row>
    <row r="22" spans="1:3" ht="67.5">
      <c r="A22" s="14" t="s">
        <v>222</v>
      </c>
      <c r="B22" s="14"/>
      <c r="C22" s="11" t="s">
        <v>223</v>
      </c>
    </row>
    <row r="23" spans="1:3" ht="22.5">
      <c r="A23" s="14" t="s">
        <v>224</v>
      </c>
      <c r="B23" s="14"/>
      <c r="C23" s="11" t="s">
        <v>225</v>
      </c>
    </row>
    <row r="24" spans="1:3" ht="67.5">
      <c r="A24" s="14" t="s">
        <v>226</v>
      </c>
      <c r="B24" s="14"/>
      <c r="C24" s="11" t="s">
        <v>227</v>
      </c>
    </row>
    <row r="25" spans="1:3" ht="112.5">
      <c r="A25" s="14" t="s">
        <v>228</v>
      </c>
      <c r="B25" s="14"/>
      <c r="C25" s="11" t="s">
        <v>229</v>
      </c>
    </row>
    <row r="26" spans="1:3" ht="33.75">
      <c r="A26" s="14" t="s">
        <v>230</v>
      </c>
      <c r="B26" s="14"/>
      <c r="C26" s="11" t="s">
        <v>231</v>
      </c>
    </row>
    <row r="27" spans="1:3" ht="45">
      <c r="A27" s="14" t="s">
        <v>232</v>
      </c>
      <c r="B27" s="14"/>
      <c r="C27" s="11" t="s">
        <v>233</v>
      </c>
    </row>
    <row r="28" spans="1:3" ht="202.5">
      <c r="A28" s="14" t="s">
        <v>234</v>
      </c>
      <c r="B28" s="14"/>
      <c r="C28" s="11" t="s">
        <v>235</v>
      </c>
    </row>
    <row r="29" spans="1:3" ht="168.75">
      <c r="A29" s="14" t="s">
        <v>236</v>
      </c>
      <c r="B29" s="14"/>
      <c r="C29" s="11" t="s">
        <v>237</v>
      </c>
    </row>
    <row r="30" spans="1:3" ht="33.75">
      <c r="A30" s="14" t="s">
        <v>238</v>
      </c>
      <c r="B30" s="14"/>
      <c r="C30" s="11" t="s">
        <v>239</v>
      </c>
    </row>
    <row r="31" spans="1:3" ht="78.75">
      <c r="A31" s="14" t="s">
        <v>240</v>
      </c>
      <c r="B31" s="14"/>
      <c r="C31" s="11" t="s">
        <v>241</v>
      </c>
    </row>
    <row r="32" spans="1:3" ht="67.5">
      <c r="A32" s="14" t="s">
        <v>242</v>
      </c>
      <c r="B32" s="14"/>
      <c r="C32" s="11" t="s">
        <v>243</v>
      </c>
    </row>
    <row r="33" spans="1:3" ht="45">
      <c r="A33" s="14" t="s">
        <v>244</v>
      </c>
      <c r="B33" s="14"/>
      <c r="C33" s="11" t="s">
        <v>245</v>
      </c>
    </row>
    <row r="34" spans="1:3" ht="45">
      <c r="A34" s="14" t="s">
        <v>246</v>
      </c>
      <c r="B34" s="14"/>
      <c r="C34" s="11" t="s">
        <v>247</v>
      </c>
    </row>
    <row r="35" spans="1:3" ht="67.5">
      <c r="A35" s="14" t="s">
        <v>248</v>
      </c>
      <c r="B35" s="14"/>
      <c r="C35" s="11" t="s">
        <v>249</v>
      </c>
    </row>
    <row r="36" spans="1:3" ht="45">
      <c r="A36" s="14" t="s">
        <v>250</v>
      </c>
      <c r="B36" s="14"/>
      <c r="C36" s="11" t="s">
        <v>251</v>
      </c>
    </row>
    <row r="37" spans="1:3" ht="22.5">
      <c r="A37" s="14" t="s">
        <v>252</v>
      </c>
      <c r="B37" s="14"/>
      <c r="C37" s="11" t="s">
        <v>253</v>
      </c>
    </row>
    <row r="38" spans="1:3" ht="33.75">
      <c r="A38" s="14" t="s">
        <v>254</v>
      </c>
      <c r="B38" s="14"/>
      <c r="C38" s="11" t="s">
        <v>255</v>
      </c>
    </row>
    <row r="39" spans="1:3" ht="33.75">
      <c r="A39" s="14" t="s">
        <v>256</v>
      </c>
      <c r="B39" s="14"/>
      <c r="C39" s="11" t="s">
        <v>257</v>
      </c>
    </row>
    <row r="40" spans="1:3" ht="22.5">
      <c r="A40" s="14" t="s">
        <v>258</v>
      </c>
      <c r="B40" s="14"/>
      <c r="C40" s="11" t="s">
        <v>259</v>
      </c>
    </row>
    <row r="41" spans="1:3" ht="33.75">
      <c r="A41" s="14" t="s">
        <v>260</v>
      </c>
      <c r="B41" s="14"/>
      <c r="C41" s="11" t="s">
        <v>261</v>
      </c>
    </row>
    <row r="42" spans="1:3" ht="67.5">
      <c r="A42" s="14" t="s">
        <v>262</v>
      </c>
      <c r="B42" s="14"/>
      <c r="C42" s="11" t="s">
        <v>5318</v>
      </c>
    </row>
    <row r="43" spans="1:3" ht="22.5">
      <c r="A43" s="14" t="s">
        <v>263</v>
      </c>
      <c r="B43" s="14"/>
      <c r="C43" s="11" t="s">
        <v>264</v>
      </c>
    </row>
    <row r="44" spans="1:3" ht="22.5">
      <c r="A44" s="14" t="s">
        <v>265</v>
      </c>
      <c r="B44" s="14"/>
      <c r="C44" s="11" t="s">
        <v>266</v>
      </c>
    </row>
    <row r="45" spans="1:3" ht="45">
      <c r="A45" s="14" t="s">
        <v>5</v>
      </c>
      <c r="B45" s="14" t="s">
        <v>200</v>
      </c>
      <c r="C45" s="14" t="s">
        <v>267</v>
      </c>
    </row>
    <row r="46" spans="1:3" ht="45">
      <c r="A46" s="14" t="s">
        <v>6</v>
      </c>
      <c r="B46" s="14" t="s">
        <v>200</v>
      </c>
      <c r="C46" s="14" t="s">
        <v>268</v>
      </c>
    </row>
    <row r="47" spans="1:3" ht="45">
      <c r="A47" s="14" t="s">
        <v>7</v>
      </c>
      <c r="B47" s="14" t="s">
        <v>200</v>
      </c>
      <c r="C47" s="14" t="s">
        <v>5210</v>
      </c>
    </row>
    <row r="48" spans="1:3" ht="45">
      <c r="A48" s="14" t="s">
        <v>146</v>
      </c>
      <c r="B48" s="14" t="s">
        <v>200</v>
      </c>
      <c r="C48" s="14" t="s">
        <v>269</v>
      </c>
    </row>
    <row r="49" spans="1:3" ht="22.5">
      <c r="A49" s="14" t="s">
        <v>147</v>
      </c>
      <c r="B49" s="14" t="s">
        <v>270</v>
      </c>
      <c r="C49" s="14" t="s">
        <v>5211</v>
      </c>
    </row>
    <row r="50" spans="1:3" ht="45">
      <c r="A50" s="14" t="s">
        <v>148</v>
      </c>
      <c r="B50" s="14" t="s">
        <v>200</v>
      </c>
      <c r="C50" s="14" t="s">
        <v>5212</v>
      </c>
    </row>
    <row r="51" spans="1:3" ht="56.25">
      <c r="A51" s="14" t="s">
        <v>8</v>
      </c>
      <c r="B51" s="14" t="s">
        <v>200</v>
      </c>
      <c r="C51" s="14" t="s">
        <v>5204</v>
      </c>
    </row>
    <row r="52" spans="1:3" ht="45">
      <c r="A52" s="14" t="s">
        <v>5203</v>
      </c>
      <c r="B52" s="14" t="s">
        <v>200</v>
      </c>
      <c r="C52" s="14" t="s">
        <v>5205</v>
      </c>
    </row>
    <row r="53" spans="1:3" ht="45">
      <c r="A53" s="14" t="s">
        <v>142</v>
      </c>
      <c r="B53" s="14" t="s">
        <v>200</v>
      </c>
      <c r="C53" s="14" t="s">
        <v>5207</v>
      </c>
    </row>
    <row r="54" spans="1:3" ht="45">
      <c r="A54" s="14" t="s">
        <v>143</v>
      </c>
      <c r="B54" s="14" t="s">
        <v>200</v>
      </c>
      <c r="C54" s="14" t="s">
        <v>5206</v>
      </c>
    </row>
    <row r="55" spans="1:3" ht="45">
      <c r="A55" s="14" t="s">
        <v>144</v>
      </c>
      <c r="B55" s="14" t="s">
        <v>200</v>
      </c>
      <c r="C55" s="14" t="s">
        <v>5209</v>
      </c>
    </row>
    <row r="56" spans="1:3" ht="33.75">
      <c r="A56" s="14" t="s">
        <v>145</v>
      </c>
      <c r="B56" s="14" t="s">
        <v>270</v>
      </c>
      <c r="C56" s="14" t="s">
        <v>5208</v>
      </c>
    </row>
  </sheetData>
  <conditionalFormatting sqref="A2:B13">
    <cfRule type="expression" dxfId="98" priority="20">
      <formula>MOD(ROW(),2)=0</formula>
    </cfRule>
  </conditionalFormatting>
  <conditionalFormatting sqref="C2:C13">
    <cfRule type="expression" dxfId="97" priority="19">
      <formula>MOD(ROW(),2)=0</formula>
    </cfRule>
  </conditionalFormatting>
  <conditionalFormatting sqref="C14:C44">
    <cfRule type="expression" dxfId="96" priority="18">
      <formula>MOD(ROW(),2)=0</formula>
    </cfRule>
  </conditionalFormatting>
  <conditionalFormatting sqref="A14:B44">
    <cfRule type="expression" dxfId="95" priority="17">
      <formula>MOD(ROW(),2)=0</formula>
    </cfRule>
  </conditionalFormatting>
  <conditionalFormatting sqref="A45:C46 A48:C49 A47:B47 A50:B50">
    <cfRule type="expression" dxfId="94" priority="10">
      <formula>MOD(ROW(),2)=0</formula>
    </cfRule>
  </conditionalFormatting>
  <conditionalFormatting sqref="A51:C56">
    <cfRule type="expression" dxfId="93" priority="3">
      <formula>MOD(ROW(),2)=0</formula>
    </cfRule>
  </conditionalFormatting>
  <conditionalFormatting sqref="C47">
    <cfRule type="expression" dxfId="92" priority="2">
      <formula>MOD(ROW(),2)=0</formula>
    </cfRule>
  </conditionalFormatting>
  <conditionalFormatting sqref="C50">
    <cfRule type="expression" dxfId="91" priority="1">
      <formula>MOD(ROW(),2)=0</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AS3699"/>
  <sheetViews>
    <sheetView workbookViewId="0">
      <pane xSplit="3" ySplit="1" topLeftCell="K2" activePane="bottomRight" state="frozen"/>
      <selection pane="topRight" activeCell="D1" sqref="D1"/>
      <selection pane="bottomLeft" activeCell="A2" sqref="A2"/>
      <selection pane="bottomRight"/>
    </sheetView>
  </sheetViews>
  <sheetFormatPr defaultColWidth="9.140625" defaultRowHeight="11.25"/>
  <cols>
    <col min="1" max="1" width="33.85546875" style="3" customWidth="1"/>
    <col min="2" max="2" width="15.42578125" style="3" customWidth="1"/>
    <col min="3" max="3" width="7.28515625" style="4" customWidth="1"/>
    <col min="4" max="4" width="8.7109375" style="212" customWidth="1"/>
    <col min="5" max="5" width="8.7109375" style="209" customWidth="1"/>
    <col min="6" max="6" width="19.7109375" style="3" customWidth="1"/>
    <col min="7" max="7" width="14.5703125" style="4" customWidth="1"/>
    <col min="8" max="8" width="12.85546875" style="40" customWidth="1"/>
    <col min="9" max="9" width="9.140625" style="18" customWidth="1"/>
    <col min="10" max="11" width="9.140625" style="149" customWidth="1"/>
    <col min="12" max="12" width="9.140625" style="5" customWidth="1"/>
    <col min="13" max="13" width="8.5703125" style="5" bestFit="1" customWidth="1"/>
    <col min="14" max="14" width="15.5703125" style="20" bestFit="1" customWidth="1"/>
    <col min="15" max="15" width="11.85546875" style="4" hidden="1" customWidth="1"/>
    <col min="16" max="16" width="16.140625" style="38" bestFit="1" customWidth="1"/>
    <col min="17" max="17" width="12.42578125" style="8" hidden="1" customWidth="1"/>
    <col min="18" max="18" width="9" style="22" bestFit="1" customWidth="1"/>
    <col min="19" max="19" width="11.85546875" style="2" hidden="1" customWidth="1"/>
    <col min="20" max="20" width="11.140625" style="23" bestFit="1" customWidth="1"/>
    <col min="21" max="21" width="14.140625" style="2" hidden="1" customWidth="1"/>
    <col min="22" max="22" width="11.140625" style="20" bestFit="1" customWidth="1"/>
    <col min="23" max="23" width="11" style="2" hidden="1" customWidth="1"/>
    <col min="24" max="24" width="11.140625" style="20" bestFit="1" customWidth="1"/>
    <col min="25" max="25" width="13" style="2" hidden="1" customWidth="1"/>
    <col min="26" max="26" width="9.140625" style="2"/>
    <col min="27" max="27" width="13.140625" style="24" customWidth="1"/>
    <col min="28" max="28" width="13.85546875" style="4" hidden="1" customWidth="1"/>
    <col min="29" max="29" width="14.140625" style="24" customWidth="1"/>
    <col min="30" max="30" width="12.7109375" style="4" hidden="1" customWidth="1"/>
    <col min="31" max="31" width="13.42578125" style="26" customWidth="1"/>
    <col min="32" max="32" width="12.7109375" style="4" hidden="1" customWidth="1"/>
    <col min="33" max="33" width="12" style="26" bestFit="1" customWidth="1"/>
    <col min="34" max="34" width="13" style="2" hidden="1" customWidth="1"/>
    <col min="35" max="35" width="16.7109375" style="26" bestFit="1" customWidth="1"/>
    <col min="36" max="36" width="12.42578125" style="2" hidden="1" customWidth="1"/>
    <col min="37" max="37" width="14.85546875" style="26" bestFit="1" customWidth="1"/>
    <col min="38" max="38" width="16.42578125" style="2" hidden="1" customWidth="1"/>
    <col min="39" max="39" width="13.5703125" style="2" hidden="1" customWidth="1"/>
    <col min="40" max="40" width="9.140625" style="2"/>
    <col min="41" max="42" width="0" style="2" hidden="1" customWidth="1"/>
    <col min="43" max="43" width="9.42578125" style="2" hidden="1" customWidth="1"/>
    <col min="44" max="45" width="0" style="2" hidden="1" customWidth="1"/>
    <col min="46" max="16384" width="9.140625" style="2"/>
  </cols>
  <sheetData>
    <row r="1" spans="1:45" s="28" customFormat="1" ht="90">
      <c r="A1" s="28" t="s">
        <v>188</v>
      </c>
      <c r="B1" s="28" t="s">
        <v>119</v>
      </c>
      <c r="C1" s="148" t="s">
        <v>0</v>
      </c>
      <c r="D1" s="211" t="s">
        <v>5526</v>
      </c>
      <c r="E1" s="208" t="s">
        <v>5527</v>
      </c>
      <c r="F1" s="16" t="s">
        <v>195</v>
      </c>
      <c r="G1" s="16" t="s">
        <v>127</v>
      </c>
      <c r="H1" s="41" t="s">
        <v>5291</v>
      </c>
      <c r="I1" s="29" t="s">
        <v>183</v>
      </c>
      <c r="J1" s="148" t="s">
        <v>2</v>
      </c>
      <c r="K1" s="148" t="s">
        <v>3</v>
      </c>
      <c r="L1" s="29" t="s">
        <v>184</v>
      </c>
      <c r="M1" s="32" t="s">
        <v>180</v>
      </c>
      <c r="N1" s="33" t="s">
        <v>8</v>
      </c>
      <c r="O1" s="34" t="s">
        <v>5216</v>
      </c>
      <c r="P1" s="37" t="s">
        <v>9</v>
      </c>
      <c r="Q1" s="34" t="s">
        <v>5217</v>
      </c>
      <c r="R1" s="33" t="s">
        <v>5292</v>
      </c>
      <c r="S1" s="34" t="s">
        <v>5218</v>
      </c>
      <c r="T1" s="35" t="s">
        <v>143</v>
      </c>
      <c r="U1" s="34" t="s">
        <v>5219</v>
      </c>
      <c r="V1" s="33" t="s">
        <v>144</v>
      </c>
      <c r="W1" s="34" t="s">
        <v>5220</v>
      </c>
      <c r="X1" s="33" t="s">
        <v>145</v>
      </c>
      <c r="Y1" s="34" t="s">
        <v>5221</v>
      </c>
      <c r="Z1" s="16" t="s">
        <v>181</v>
      </c>
      <c r="AA1" s="30" t="s">
        <v>5</v>
      </c>
      <c r="AB1" s="16" t="s">
        <v>5222</v>
      </c>
      <c r="AC1" s="30" t="s">
        <v>6</v>
      </c>
      <c r="AD1" s="16" t="s">
        <v>5223</v>
      </c>
      <c r="AE1" s="31" t="s">
        <v>7</v>
      </c>
      <c r="AF1" s="16" t="s">
        <v>5224</v>
      </c>
      <c r="AG1" s="31" t="s">
        <v>146</v>
      </c>
      <c r="AH1" s="16" t="s">
        <v>5225</v>
      </c>
      <c r="AI1" s="31" t="s">
        <v>147</v>
      </c>
      <c r="AJ1" s="16" t="s">
        <v>5226</v>
      </c>
      <c r="AK1" s="31" t="s">
        <v>148</v>
      </c>
      <c r="AL1" s="16" t="s">
        <v>5227</v>
      </c>
      <c r="AM1" s="16" t="s">
        <v>5228</v>
      </c>
      <c r="AQ1" s="28">
        <f>IF(AQ4=1,1,0)</f>
        <v>1</v>
      </c>
    </row>
    <row r="2" spans="1:45">
      <c r="A2" s="6" t="s">
        <v>824</v>
      </c>
      <c r="B2" s="6" t="s">
        <v>825</v>
      </c>
      <c r="C2" s="4" t="s">
        <v>75</v>
      </c>
      <c r="D2" s="213">
        <v>2008</v>
      </c>
      <c r="E2" s="210">
        <v>20008</v>
      </c>
      <c r="F2" s="17" t="s">
        <v>662</v>
      </c>
      <c r="G2" s="36" t="s">
        <v>218</v>
      </c>
      <c r="H2" s="157">
        <v>18351295</v>
      </c>
      <c r="I2" s="19">
        <v>10856</v>
      </c>
      <c r="J2" s="150" t="s">
        <v>27</v>
      </c>
      <c r="K2" s="150" t="s">
        <v>12</v>
      </c>
      <c r="L2" s="9">
        <v>5364</v>
      </c>
      <c r="M2" s="9"/>
      <c r="N2" s="21">
        <v>1.3329</v>
      </c>
      <c r="O2" s="10"/>
      <c r="P2" s="39">
        <v>0.69110000000000005</v>
      </c>
      <c r="Q2" s="7"/>
      <c r="R2" s="158">
        <v>265.2713</v>
      </c>
      <c r="S2" s="1"/>
      <c r="T2" s="23">
        <v>137.5479</v>
      </c>
      <c r="V2" s="20">
        <v>1.9286000000000001</v>
      </c>
      <c r="X2" s="20">
        <v>0.50749999999999995</v>
      </c>
      <c r="AA2" s="25">
        <v>3503324236</v>
      </c>
      <c r="AB2" s="9"/>
      <c r="AC2" s="25">
        <v>5068977553</v>
      </c>
      <c r="AD2" s="9"/>
      <c r="AE2" s="27">
        <v>2628355851</v>
      </c>
      <c r="AF2" s="9"/>
      <c r="AG2" s="26">
        <v>19108654</v>
      </c>
      <c r="AI2" s="26">
        <v>9989099073</v>
      </c>
      <c r="AK2" s="26">
        <v>348452183</v>
      </c>
      <c r="AM2" s="2" t="str">
        <f t="shared" ref="AM2:AM65" si="0">IF(AL2&amp;AJ2&amp;AH2&amp;AF2&amp;AD2&amp;AB2&amp;Y2&amp;W2&amp;U2&amp;S2&amp;S2&amp;Q2&amp;O2&lt;&gt;"","Yes","No")</f>
        <v>No</v>
      </c>
      <c r="AQ2" s="2" t="s">
        <v>5289</v>
      </c>
    </row>
    <row r="3" spans="1:45">
      <c r="A3" s="6" t="s">
        <v>824</v>
      </c>
      <c r="B3" s="6" t="s">
        <v>825</v>
      </c>
      <c r="C3" s="4" t="s">
        <v>75</v>
      </c>
      <c r="D3" s="213">
        <v>2008</v>
      </c>
      <c r="E3" s="210">
        <v>20008</v>
      </c>
      <c r="F3" s="17" t="s">
        <v>662</v>
      </c>
      <c r="G3" s="36" t="s">
        <v>218</v>
      </c>
      <c r="H3" s="157">
        <v>18351295</v>
      </c>
      <c r="I3" s="19">
        <v>10856</v>
      </c>
      <c r="J3" s="150" t="s">
        <v>24</v>
      </c>
      <c r="K3" s="150" t="s">
        <v>12</v>
      </c>
      <c r="L3" s="9">
        <v>488</v>
      </c>
      <c r="M3" s="9"/>
      <c r="N3" s="21">
        <v>5.9710000000000001</v>
      </c>
      <c r="O3" s="10"/>
      <c r="P3" s="39">
        <v>0.3286</v>
      </c>
      <c r="Q3" s="7"/>
      <c r="R3" s="158">
        <v>388.94319999999999</v>
      </c>
      <c r="S3" s="1"/>
      <c r="T3" s="23">
        <v>21.403300000000002</v>
      </c>
      <c r="V3" s="20">
        <v>18.1721</v>
      </c>
      <c r="X3" s="20">
        <v>1.4213</v>
      </c>
      <c r="AA3" s="25">
        <v>74061339</v>
      </c>
      <c r="AB3" s="9"/>
      <c r="AC3" s="25">
        <v>225396480</v>
      </c>
      <c r="AD3" s="9"/>
      <c r="AE3" s="27">
        <v>12403449</v>
      </c>
      <c r="AF3" s="9"/>
      <c r="AG3" s="26">
        <v>579510</v>
      </c>
      <c r="AI3" s="26">
        <v>158586769</v>
      </c>
      <c r="AK3" s="26">
        <v>9246853</v>
      </c>
      <c r="AM3" s="2" t="str">
        <f t="shared" si="0"/>
        <v>No</v>
      </c>
      <c r="AQ3" s="2" t="s">
        <v>5290</v>
      </c>
    </row>
    <row r="4" spans="1:45">
      <c r="A4" s="6" t="s">
        <v>824</v>
      </c>
      <c r="B4" s="6" t="s">
        <v>825</v>
      </c>
      <c r="C4" s="4" t="s">
        <v>75</v>
      </c>
      <c r="D4" s="213">
        <v>2008</v>
      </c>
      <c r="E4" s="210">
        <v>20008</v>
      </c>
      <c r="F4" s="17" t="s">
        <v>662</v>
      </c>
      <c r="G4" s="36" t="s">
        <v>218</v>
      </c>
      <c r="H4" s="157">
        <v>18351295</v>
      </c>
      <c r="I4" s="19">
        <v>10856</v>
      </c>
      <c r="J4" s="150" t="s">
        <v>14</v>
      </c>
      <c r="K4" s="150" t="s">
        <v>12</v>
      </c>
      <c r="L4" s="9">
        <v>3256</v>
      </c>
      <c r="M4" s="9"/>
      <c r="N4" s="21">
        <v>1.2171000000000001</v>
      </c>
      <c r="O4" s="10"/>
      <c r="P4" s="39">
        <v>0.3286</v>
      </c>
      <c r="Q4" s="7"/>
      <c r="R4" s="158">
        <v>211.1927</v>
      </c>
      <c r="S4" s="1"/>
      <c r="T4" s="23">
        <v>57.016100000000002</v>
      </c>
      <c r="V4" s="20">
        <v>3.7040999999999999</v>
      </c>
      <c r="X4" s="20">
        <v>1.7407999999999999</v>
      </c>
      <c r="AA4" s="25">
        <v>842210348</v>
      </c>
      <c r="AB4" s="9"/>
      <c r="AC4" s="25">
        <v>2563162504</v>
      </c>
      <c r="AD4" s="9"/>
      <c r="AE4" s="27">
        <v>691981427</v>
      </c>
      <c r="AF4" s="9"/>
      <c r="AG4" s="26">
        <v>12136604</v>
      </c>
      <c r="AI4" s="26">
        <v>1472423041</v>
      </c>
      <c r="AK4" s="26">
        <v>85824679</v>
      </c>
      <c r="AM4" s="2" t="str">
        <f t="shared" si="0"/>
        <v>No</v>
      </c>
      <c r="AO4" s="2">
        <v>2</v>
      </c>
      <c r="AQ4" s="2">
        <v>1</v>
      </c>
      <c r="AS4" s="2">
        <v>2</v>
      </c>
    </row>
    <row r="5" spans="1:45">
      <c r="A5" s="6" t="s">
        <v>824</v>
      </c>
      <c r="B5" s="6" t="s">
        <v>825</v>
      </c>
      <c r="C5" s="4" t="s">
        <v>75</v>
      </c>
      <c r="D5" s="213">
        <v>2008</v>
      </c>
      <c r="E5" s="210">
        <v>20008</v>
      </c>
      <c r="F5" s="17" t="s">
        <v>662</v>
      </c>
      <c r="G5" s="36" t="s">
        <v>218</v>
      </c>
      <c r="H5" s="157">
        <v>18351295</v>
      </c>
      <c r="I5" s="19">
        <v>10856</v>
      </c>
      <c r="J5" s="150" t="s">
        <v>13</v>
      </c>
      <c r="K5" s="150" t="s">
        <v>15</v>
      </c>
      <c r="L5" s="9">
        <v>1602</v>
      </c>
      <c r="M5" s="9"/>
      <c r="N5" s="21">
        <v>2.0125000000000002</v>
      </c>
      <c r="O5" s="10"/>
      <c r="P5" s="39">
        <v>2.24E-2</v>
      </c>
      <c r="Q5" s="7"/>
      <c r="R5" s="158">
        <v>106.6733</v>
      </c>
      <c r="S5" s="1"/>
      <c r="T5" s="23">
        <v>1.1893</v>
      </c>
      <c r="V5" s="20">
        <v>89.696299999999994</v>
      </c>
      <c r="X5" s="20">
        <v>10.0283</v>
      </c>
      <c r="AA5" s="25">
        <v>10235744</v>
      </c>
      <c r="AB5" s="9"/>
      <c r="AC5" s="25">
        <v>456195515</v>
      </c>
      <c r="AD5" s="9"/>
      <c r="AE5" s="27">
        <v>5086003</v>
      </c>
      <c r="AF5" s="9"/>
      <c r="AG5" s="26">
        <v>4276565</v>
      </c>
      <c r="AI5" s="26">
        <v>45490979</v>
      </c>
      <c r="AK5" s="26">
        <v>39961650</v>
      </c>
      <c r="AM5" s="2" t="str">
        <f t="shared" si="0"/>
        <v>No</v>
      </c>
    </row>
    <row r="6" spans="1:45">
      <c r="A6" s="6" t="s">
        <v>824</v>
      </c>
      <c r="B6" s="6" t="s">
        <v>825</v>
      </c>
      <c r="C6" s="4" t="s">
        <v>75</v>
      </c>
      <c r="D6" s="213">
        <v>2008</v>
      </c>
      <c r="E6" s="210">
        <v>20008</v>
      </c>
      <c r="F6" s="17" t="s">
        <v>662</v>
      </c>
      <c r="G6" s="36" t="s">
        <v>218</v>
      </c>
      <c r="H6" s="157">
        <v>18351295</v>
      </c>
      <c r="I6" s="19">
        <v>10856</v>
      </c>
      <c r="J6" s="150" t="s">
        <v>28</v>
      </c>
      <c r="K6" s="150" t="s">
        <v>12</v>
      </c>
      <c r="L6" s="9">
        <v>146</v>
      </c>
      <c r="M6" s="9"/>
      <c r="N6" s="21">
        <v>1.0976999999999999</v>
      </c>
      <c r="O6" s="10"/>
      <c r="P6" s="39">
        <v>0.3286</v>
      </c>
      <c r="Q6" s="7"/>
      <c r="R6" s="158">
        <v>199.233</v>
      </c>
      <c r="S6" s="1"/>
      <c r="T6" s="23">
        <v>59.639899999999997</v>
      </c>
      <c r="V6" s="20">
        <v>3.3405999999999998</v>
      </c>
      <c r="X6" s="20">
        <v>1.8032999999999999</v>
      </c>
      <c r="AA6" s="25">
        <v>33232652</v>
      </c>
      <c r="AB6" s="9"/>
      <c r="AC6" s="25">
        <v>101139444</v>
      </c>
      <c r="AD6" s="9"/>
      <c r="AE6" s="27">
        <v>30275821</v>
      </c>
      <c r="AF6" s="9"/>
      <c r="AG6" s="26">
        <v>507644</v>
      </c>
      <c r="AI6" s="26">
        <v>56084904</v>
      </c>
      <c r="AK6" s="26">
        <v>3314181</v>
      </c>
      <c r="AM6" s="2" t="str">
        <f t="shared" si="0"/>
        <v>No</v>
      </c>
    </row>
    <row r="7" spans="1:45">
      <c r="A7" s="6" t="s">
        <v>833</v>
      </c>
      <c r="B7" s="6" t="s">
        <v>834</v>
      </c>
      <c r="C7" s="4" t="s">
        <v>68</v>
      </c>
      <c r="D7" s="213">
        <v>2080</v>
      </c>
      <c r="E7" s="210">
        <v>20080</v>
      </c>
      <c r="F7" s="17" t="s">
        <v>637</v>
      </c>
      <c r="G7" s="36" t="s">
        <v>218</v>
      </c>
      <c r="H7" s="157">
        <v>18351295</v>
      </c>
      <c r="I7" s="19">
        <v>3873</v>
      </c>
      <c r="J7" s="150" t="s">
        <v>21</v>
      </c>
      <c r="K7" s="150" t="s">
        <v>15</v>
      </c>
      <c r="L7" s="9">
        <v>42</v>
      </c>
      <c r="M7" s="9"/>
      <c r="N7" s="21">
        <v>0.96289999999999998</v>
      </c>
      <c r="O7" s="10"/>
      <c r="P7" s="39">
        <v>0.15240000000000001</v>
      </c>
      <c r="Q7" s="7"/>
      <c r="R7" s="158">
        <v>775.86929999999995</v>
      </c>
      <c r="S7" s="1"/>
      <c r="T7" s="23">
        <v>122.81189999999999</v>
      </c>
      <c r="V7" s="20">
        <v>6.3174999999999999</v>
      </c>
      <c r="X7" s="20">
        <v>1.6409</v>
      </c>
      <c r="AA7" s="25">
        <v>14949476</v>
      </c>
      <c r="AB7" s="9"/>
      <c r="AC7" s="25">
        <v>98086952</v>
      </c>
      <c r="AD7" s="9"/>
      <c r="AE7" s="27">
        <v>15526126</v>
      </c>
      <c r="AF7" s="9"/>
      <c r="AG7" s="26">
        <v>126422</v>
      </c>
      <c r="AI7" s="26">
        <v>59777983</v>
      </c>
      <c r="AK7" s="26">
        <v>2084803</v>
      </c>
      <c r="AM7" s="2" t="str">
        <f t="shared" si="0"/>
        <v>No</v>
      </c>
    </row>
    <row r="8" spans="1:45">
      <c r="A8" s="6" t="s">
        <v>833</v>
      </c>
      <c r="B8" s="6" t="s">
        <v>834</v>
      </c>
      <c r="C8" s="4" t="s">
        <v>68</v>
      </c>
      <c r="D8" s="213">
        <v>2080</v>
      </c>
      <c r="E8" s="210">
        <v>20080</v>
      </c>
      <c r="F8" s="17" t="s">
        <v>637</v>
      </c>
      <c r="G8" s="36" t="s">
        <v>218</v>
      </c>
      <c r="H8" s="157">
        <v>18351295</v>
      </c>
      <c r="I8" s="19">
        <v>3873</v>
      </c>
      <c r="J8" s="150" t="s">
        <v>13</v>
      </c>
      <c r="K8" s="150" t="s">
        <v>15</v>
      </c>
      <c r="L8" s="9">
        <v>394</v>
      </c>
      <c r="M8" s="9"/>
      <c r="N8" s="21">
        <v>1.8127</v>
      </c>
      <c r="O8" s="10"/>
      <c r="P8" s="39">
        <v>3.1800000000000002E-2</v>
      </c>
      <c r="Q8" s="7"/>
      <c r="R8" s="158">
        <v>98.048599999999993</v>
      </c>
      <c r="S8" s="1"/>
      <c r="T8" s="23">
        <v>1.7204999999999999</v>
      </c>
      <c r="V8" s="20">
        <v>56.988599999999998</v>
      </c>
      <c r="X8" s="20">
        <v>9.2010000000000005</v>
      </c>
      <c r="AA8" s="25">
        <v>2965134</v>
      </c>
      <c r="AB8" s="9"/>
      <c r="AC8" s="25">
        <v>93220848</v>
      </c>
      <c r="AD8" s="9"/>
      <c r="AE8" s="27">
        <v>1635781</v>
      </c>
      <c r="AF8" s="9"/>
      <c r="AG8" s="26">
        <v>950762</v>
      </c>
      <c r="AI8" s="26">
        <v>10131563</v>
      </c>
      <c r="AK8" s="26">
        <v>15581659</v>
      </c>
      <c r="AM8" s="2" t="str">
        <f t="shared" si="0"/>
        <v>No</v>
      </c>
    </row>
    <row r="9" spans="1:45">
      <c r="A9" s="6" t="s">
        <v>833</v>
      </c>
      <c r="B9" s="6" t="s">
        <v>834</v>
      </c>
      <c r="C9" s="4" t="s">
        <v>68</v>
      </c>
      <c r="D9" s="213">
        <v>2080</v>
      </c>
      <c r="E9" s="210">
        <v>20080</v>
      </c>
      <c r="F9" s="17" t="s">
        <v>637</v>
      </c>
      <c r="G9" s="36" t="s">
        <v>218</v>
      </c>
      <c r="H9" s="157">
        <v>18351295</v>
      </c>
      <c r="I9" s="19">
        <v>3873</v>
      </c>
      <c r="J9" s="150" t="s">
        <v>16</v>
      </c>
      <c r="K9" s="150" t="s">
        <v>15</v>
      </c>
      <c r="L9" s="9">
        <v>189</v>
      </c>
      <c r="M9" s="9"/>
      <c r="N9" s="21">
        <v>2.8094999999999999</v>
      </c>
      <c r="O9" s="10"/>
      <c r="P9" s="39">
        <v>0.20269999999999999</v>
      </c>
      <c r="Q9" s="7"/>
      <c r="R9" s="158">
        <v>96.236199999999997</v>
      </c>
      <c r="S9" s="1"/>
      <c r="T9" s="23">
        <v>6.9443999999999999</v>
      </c>
      <c r="V9" s="20">
        <v>13.8581</v>
      </c>
      <c r="X9" s="20">
        <v>0.3735</v>
      </c>
      <c r="AA9" s="25">
        <v>1903621</v>
      </c>
      <c r="AB9" s="9"/>
      <c r="AC9" s="25">
        <v>9389667</v>
      </c>
      <c r="AD9" s="9"/>
      <c r="AE9" s="27">
        <v>677560</v>
      </c>
      <c r="AF9" s="9"/>
      <c r="AG9" s="26">
        <v>97569</v>
      </c>
      <c r="AI9" s="26">
        <v>25137891</v>
      </c>
      <c r="AK9" s="26">
        <v>4246718</v>
      </c>
      <c r="AM9" s="2" t="str">
        <f t="shared" si="0"/>
        <v>No</v>
      </c>
    </row>
    <row r="10" spans="1:45">
      <c r="A10" s="6" t="s">
        <v>833</v>
      </c>
      <c r="B10" s="6" t="s">
        <v>834</v>
      </c>
      <c r="C10" s="4" t="s">
        <v>68</v>
      </c>
      <c r="D10" s="213">
        <v>2080</v>
      </c>
      <c r="E10" s="210">
        <v>20080</v>
      </c>
      <c r="F10" s="17" t="s">
        <v>637</v>
      </c>
      <c r="G10" s="36" t="s">
        <v>218</v>
      </c>
      <c r="H10" s="157">
        <v>18351295</v>
      </c>
      <c r="I10" s="19">
        <v>3873</v>
      </c>
      <c r="J10" s="150" t="s">
        <v>14</v>
      </c>
      <c r="K10" s="150" t="s">
        <v>12</v>
      </c>
      <c r="L10" s="9">
        <v>1854</v>
      </c>
      <c r="M10" s="9"/>
      <c r="N10" s="21">
        <v>2.6528</v>
      </c>
      <c r="O10" s="10"/>
      <c r="P10" s="39">
        <v>0.45040000000000002</v>
      </c>
      <c r="Q10" s="7"/>
      <c r="R10" s="158">
        <v>165.376</v>
      </c>
      <c r="S10" s="1"/>
      <c r="T10" s="23">
        <v>28.079000000000001</v>
      </c>
      <c r="V10" s="20">
        <v>5.8897000000000004</v>
      </c>
      <c r="X10" s="20">
        <v>0.78220000000000001</v>
      </c>
      <c r="AA10" s="25">
        <v>375610342</v>
      </c>
      <c r="AB10" s="9"/>
      <c r="AC10" s="25">
        <v>833933765</v>
      </c>
      <c r="AD10" s="9"/>
      <c r="AE10" s="27">
        <v>141592389</v>
      </c>
      <c r="AF10" s="9"/>
      <c r="AG10" s="26">
        <v>5042652</v>
      </c>
      <c r="AI10" s="26">
        <v>1066078886</v>
      </c>
      <c r="AK10" s="26">
        <v>73150038</v>
      </c>
      <c r="AM10" s="2" t="str">
        <f t="shared" si="0"/>
        <v>No</v>
      </c>
    </row>
    <row r="11" spans="1:45">
      <c r="A11" s="6" t="s">
        <v>833</v>
      </c>
      <c r="B11" s="6" t="s">
        <v>834</v>
      </c>
      <c r="C11" s="4" t="s">
        <v>68</v>
      </c>
      <c r="D11" s="213">
        <v>2080</v>
      </c>
      <c r="E11" s="210">
        <v>20080</v>
      </c>
      <c r="F11" s="17" t="s">
        <v>637</v>
      </c>
      <c r="G11" s="36" t="s">
        <v>218</v>
      </c>
      <c r="H11" s="157">
        <v>18351295</v>
      </c>
      <c r="I11" s="19">
        <v>3873</v>
      </c>
      <c r="J11" s="150" t="s">
        <v>14</v>
      </c>
      <c r="K11" s="150" t="s">
        <v>15</v>
      </c>
      <c r="L11" s="9">
        <v>178</v>
      </c>
      <c r="M11" s="9"/>
      <c r="N11" s="21">
        <v>0.97660000000000002</v>
      </c>
      <c r="O11" s="10"/>
      <c r="P11" s="39">
        <v>0.1542</v>
      </c>
      <c r="Q11" s="7"/>
      <c r="R11" s="158">
        <v>106.86669999999999</v>
      </c>
      <c r="S11" s="1"/>
      <c r="T11" s="23">
        <v>16.8735</v>
      </c>
      <c r="V11" s="20">
        <v>6.3334000000000001</v>
      </c>
      <c r="X11" s="20">
        <v>1.5337000000000001</v>
      </c>
      <c r="AA11" s="25">
        <v>9813104</v>
      </c>
      <c r="AB11" s="9"/>
      <c r="AC11" s="25">
        <v>63639745</v>
      </c>
      <c r="AD11" s="9"/>
      <c r="AE11" s="27">
        <v>10048246</v>
      </c>
      <c r="AF11" s="9"/>
      <c r="AG11" s="26">
        <v>595506</v>
      </c>
      <c r="AI11" s="26">
        <v>41493521</v>
      </c>
      <c r="AK11" s="26">
        <v>7123448</v>
      </c>
      <c r="AM11" s="2" t="str">
        <f t="shared" si="0"/>
        <v>No</v>
      </c>
    </row>
    <row r="12" spans="1:45">
      <c r="A12" s="6" t="s">
        <v>833</v>
      </c>
      <c r="B12" s="6" t="s">
        <v>834</v>
      </c>
      <c r="C12" s="4" t="s">
        <v>68</v>
      </c>
      <c r="D12" s="213">
        <v>2080</v>
      </c>
      <c r="E12" s="210">
        <v>20080</v>
      </c>
      <c r="F12" s="17" t="s">
        <v>637</v>
      </c>
      <c r="G12" s="36" t="s">
        <v>218</v>
      </c>
      <c r="H12" s="157">
        <v>18351295</v>
      </c>
      <c r="I12" s="19">
        <v>3873</v>
      </c>
      <c r="J12" s="150" t="s">
        <v>29</v>
      </c>
      <c r="K12" s="150" t="s">
        <v>15</v>
      </c>
      <c r="L12" s="9">
        <v>17</v>
      </c>
      <c r="M12" s="9"/>
      <c r="N12" s="21">
        <v>0.85270000000000001</v>
      </c>
      <c r="O12" s="10"/>
      <c r="P12" s="39">
        <v>7.1300000000000002E-2</v>
      </c>
      <c r="Q12" s="7"/>
      <c r="R12" s="158">
        <v>649.13</v>
      </c>
      <c r="S12" s="1"/>
      <c r="T12" s="23">
        <v>54.309399999999997</v>
      </c>
      <c r="V12" s="20">
        <v>11.952400000000001</v>
      </c>
      <c r="X12" s="20">
        <v>0.83320000000000005</v>
      </c>
      <c r="AA12" s="25">
        <v>2302804</v>
      </c>
      <c r="AB12" s="9"/>
      <c r="AC12" s="25">
        <v>32279287</v>
      </c>
      <c r="AD12" s="9"/>
      <c r="AE12" s="27">
        <v>2700645</v>
      </c>
      <c r="AF12" s="9"/>
      <c r="AG12" s="26">
        <v>49727</v>
      </c>
      <c r="AI12" s="26">
        <v>38740464</v>
      </c>
      <c r="AK12" s="26">
        <v>1259015</v>
      </c>
      <c r="AM12" s="2" t="str">
        <f t="shared" si="0"/>
        <v>No</v>
      </c>
    </row>
    <row r="13" spans="1:45">
      <c r="A13" s="6" t="s">
        <v>833</v>
      </c>
      <c r="B13" s="6" t="s">
        <v>834</v>
      </c>
      <c r="C13" s="4" t="s">
        <v>68</v>
      </c>
      <c r="D13" s="213">
        <v>2080</v>
      </c>
      <c r="E13" s="210">
        <v>20080</v>
      </c>
      <c r="F13" s="17" t="s">
        <v>637</v>
      </c>
      <c r="G13" s="36" t="s">
        <v>218</v>
      </c>
      <c r="H13" s="157">
        <v>18351295</v>
      </c>
      <c r="I13" s="19">
        <v>3873</v>
      </c>
      <c r="J13" s="150" t="s">
        <v>21</v>
      </c>
      <c r="K13" s="150" t="s">
        <v>12</v>
      </c>
      <c r="L13" s="9">
        <v>14</v>
      </c>
      <c r="M13" s="9"/>
      <c r="N13" s="21">
        <v>0.96389999999999998</v>
      </c>
      <c r="O13" s="10"/>
      <c r="P13" s="39">
        <v>0.23430000000000001</v>
      </c>
      <c r="Q13" s="7"/>
      <c r="R13" s="158">
        <v>444.5754</v>
      </c>
      <c r="S13" s="1"/>
      <c r="T13" s="23">
        <v>108.06189999999999</v>
      </c>
      <c r="V13" s="20">
        <v>4.1140999999999996</v>
      </c>
      <c r="X13" s="20">
        <v>1.7686999999999999</v>
      </c>
      <c r="AA13" s="25">
        <v>5235383</v>
      </c>
      <c r="AB13" s="9"/>
      <c r="AC13" s="25">
        <v>22345248</v>
      </c>
      <c r="AD13" s="9"/>
      <c r="AE13" s="27">
        <v>5431405</v>
      </c>
      <c r="AF13" s="9"/>
      <c r="AG13" s="26">
        <v>50262</v>
      </c>
      <c r="AI13" s="26">
        <v>12633883</v>
      </c>
      <c r="AK13" s="26">
        <v>503616</v>
      </c>
      <c r="AM13" s="2" t="str">
        <f t="shared" si="0"/>
        <v>No</v>
      </c>
    </row>
    <row r="14" spans="1:45">
      <c r="A14" s="6" t="s">
        <v>833</v>
      </c>
      <c r="B14" s="6" t="s">
        <v>834</v>
      </c>
      <c r="C14" s="4" t="s">
        <v>68</v>
      </c>
      <c r="D14" s="213">
        <v>2080</v>
      </c>
      <c r="E14" s="210">
        <v>20080</v>
      </c>
      <c r="F14" s="17" t="s">
        <v>637</v>
      </c>
      <c r="G14" s="36" t="s">
        <v>218</v>
      </c>
      <c r="H14" s="157">
        <v>18351295</v>
      </c>
      <c r="I14" s="19">
        <v>3873</v>
      </c>
      <c r="J14" s="150" t="s">
        <v>23</v>
      </c>
      <c r="K14" s="150" t="s">
        <v>12</v>
      </c>
      <c r="L14" s="9">
        <v>1185</v>
      </c>
      <c r="M14" s="9"/>
      <c r="N14" s="21">
        <v>6.4524999999999997</v>
      </c>
      <c r="O14" s="10"/>
      <c r="P14" s="39">
        <v>0.5524</v>
      </c>
      <c r="Q14" s="7"/>
      <c r="R14" s="158">
        <v>538.10050000000001</v>
      </c>
      <c r="S14" s="1"/>
      <c r="T14" s="23">
        <v>46.0655</v>
      </c>
      <c r="V14" s="20">
        <v>11.6812</v>
      </c>
      <c r="X14" s="20">
        <v>0.4733</v>
      </c>
      <c r="AA14" s="25">
        <v>561748246</v>
      </c>
      <c r="AB14" s="9"/>
      <c r="AC14" s="25">
        <v>1016958264</v>
      </c>
      <c r="AD14" s="9"/>
      <c r="AE14" s="27">
        <v>87059367</v>
      </c>
      <c r="AF14" s="9"/>
      <c r="AG14" s="26">
        <v>1889904</v>
      </c>
      <c r="AI14" s="26">
        <v>2148639449</v>
      </c>
      <c r="AK14" s="26">
        <v>62182061</v>
      </c>
      <c r="AM14" s="2" t="str">
        <f t="shared" si="0"/>
        <v>No</v>
      </c>
    </row>
    <row r="15" spans="1:45">
      <c r="A15" s="6" t="s">
        <v>5879</v>
      </c>
      <c r="B15" s="6" t="s">
        <v>4844</v>
      </c>
      <c r="C15" s="4" t="s">
        <v>22</v>
      </c>
      <c r="D15" s="213">
        <v>9154</v>
      </c>
      <c r="E15" s="210">
        <v>90154</v>
      </c>
      <c r="F15" s="17" t="s">
        <v>275</v>
      </c>
      <c r="G15" s="36" t="s">
        <v>218</v>
      </c>
      <c r="H15" s="157">
        <v>12150996</v>
      </c>
      <c r="I15" s="19">
        <v>3458</v>
      </c>
      <c r="J15" s="150" t="s">
        <v>27</v>
      </c>
      <c r="K15" s="150" t="s">
        <v>12</v>
      </c>
      <c r="L15" s="9">
        <v>68</v>
      </c>
      <c r="M15" s="9"/>
      <c r="N15" s="21">
        <v>0.73839999999999995</v>
      </c>
      <c r="O15" s="10"/>
      <c r="P15" s="39">
        <v>0.18820000000000001</v>
      </c>
      <c r="Q15" s="7"/>
      <c r="R15" s="158">
        <v>540.40589999999997</v>
      </c>
      <c r="S15" s="1"/>
      <c r="T15" s="23">
        <v>137.7149</v>
      </c>
      <c r="V15" s="20">
        <v>3.9241000000000001</v>
      </c>
      <c r="X15" s="20">
        <v>0.81720000000000004</v>
      </c>
      <c r="AA15" s="25">
        <v>32305014</v>
      </c>
      <c r="AB15" s="9"/>
      <c r="AC15" s="25">
        <v>171688051</v>
      </c>
      <c r="AD15" s="9"/>
      <c r="AE15" s="27">
        <v>43752286</v>
      </c>
      <c r="AF15" s="9"/>
      <c r="AG15" s="26">
        <v>317702</v>
      </c>
      <c r="AI15" s="26">
        <v>210105497</v>
      </c>
      <c r="AK15" s="26">
        <v>6976333</v>
      </c>
      <c r="AM15" s="2" t="str">
        <f t="shared" si="0"/>
        <v>No</v>
      </c>
    </row>
    <row r="16" spans="1:45">
      <c r="A16" s="6" t="s">
        <v>5879</v>
      </c>
      <c r="B16" s="6" t="s">
        <v>4844</v>
      </c>
      <c r="C16" s="4" t="s">
        <v>22</v>
      </c>
      <c r="D16" s="213">
        <v>9154</v>
      </c>
      <c r="E16" s="210">
        <v>90154</v>
      </c>
      <c r="F16" s="17" t="s">
        <v>275</v>
      </c>
      <c r="G16" s="36" t="s">
        <v>218</v>
      </c>
      <c r="H16" s="157">
        <v>12150996</v>
      </c>
      <c r="I16" s="19">
        <v>3458</v>
      </c>
      <c r="J16" s="150" t="s">
        <v>28</v>
      </c>
      <c r="K16" s="150" t="s">
        <v>12</v>
      </c>
      <c r="L16" s="9">
        <v>31</v>
      </c>
      <c r="M16" s="9"/>
      <c r="N16" s="21">
        <v>0.74199999999999999</v>
      </c>
      <c r="O16" s="10"/>
      <c r="P16" s="39">
        <v>0.1552</v>
      </c>
      <c r="Q16" s="7"/>
      <c r="R16" s="158">
        <v>287.70960000000002</v>
      </c>
      <c r="S16" s="1"/>
      <c r="T16" s="23">
        <v>60.170400000000001</v>
      </c>
      <c r="V16" s="20">
        <v>4.7816000000000001</v>
      </c>
      <c r="X16" s="20">
        <v>0.72089999999999999</v>
      </c>
      <c r="AA16" s="25">
        <v>5318843</v>
      </c>
      <c r="AB16" s="9"/>
      <c r="AC16" s="25">
        <v>34276862</v>
      </c>
      <c r="AD16" s="9"/>
      <c r="AE16" s="27">
        <v>7168515</v>
      </c>
      <c r="AF16" s="9"/>
      <c r="AG16" s="26">
        <v>119137</v>
      </c>
      <c r="AI16" s="26">
        <v>47544324</v>
      </c>
      <c r="AK16" s="26">
        <v>1943594</v>
      </c>
      <c r="AM16" s="2" t="str">
        <f t="shared" si="0"/>
        <v>No</v>
      </c>
    </row>
    <row r="17" spans="1:39">
      <c r="A17" s="6" t="s">
        <v>5879</v>
      </c>
      <c r="B17" s="6" t="s">
        <v>4844</v>
      </c>
      <c r="C17" s="4" t="s">
        <v>22</v>
      </c>
      <c r="D17" s="213">
        <v>9154</v>
      </c>
      <c r="E17" s="210">
        <v>90154</v>
      </c>
      <c r="F17" s="17" t="s">
        <v>275</v>
      </c>
      <c r="G17" s="36" t="s">
        <v>218</v>
      </c>
      <c r="H17" s="157">
        <v>12150996</v>
      </c>
      <c r="I17" s="19">
        <v>3458</v>
      </c>
      <c r="J17" s="150" t="s">
        <v>21</v>
      </c>
      <c r="K17" s="150" t="s">
        <v>12</v>
      </c>
      <c r="L17" s="9">
        <v>196</v>
      </c>
      <c r="M17" s="9"/>
      <c r="N17" s="21">
        <v>0.73980000000000001</v>
      </c>
      <c r="O17" s="10"/>
      <c r="P17" s="39">
        <v>0.13009999999999999</v>
      </c>
      <c r="Q17" s="7"/>
      <c r="R17" s="158">
        <v>435.67930000000001</v>
      </c>
      <c r="S17" s="1"/>
      <c r="T17" s="23">
        <v>76.635499999999993</v>
      </c>
      <c r="V17" s="20">
        <v>5.6851000000000003</v>
      </c>
      <c r="X17" s="20">
        <v>0.76239999999999997</v>
      </c>
      <c r="AA17" s="25">
        <v>49115930</v>
      </c>
      <c r="AB17" s="9"/>
      <c r="AC17" s="25">
        <v>377416763</v>
      </c>
      <c r="AD17" s="9"/>
      <c r="AE17" s="27">
        <v>66387207</v>
      </c>
      <c r="AF17" s="9"/>
      <c r="AG17" s="26">
        <v>866272</v>
      </c>
      <c r="AI17" s="26">
        <v>495011734</v>
      </c>
      <c r="AK17" s="26">
        <v>17999250</v>
      </c>
      <c r="AM17" s="2" t="str">
        <f t="shared" si="0"/>
        <v>No</v>
      </c>
    </row>
    <row r="18" spans="1:39">
      <c r="A18" s="6" t="s">
        <v>5879</v>
      </c>
      <c r="B18" s="6" t="s">
        <v>4844</v>
      </c>
      <c r="C18" s="4" t="s">
        <v>22</v>
      </c>
      <c r="D18" s="213">
        <v>9154</v>
      </c>
      <c r="E18" s="210">
        <v>90154</v>
      </c>
      <c r="F18" s="17" t="s">
        <v>275</v>
      </c>
      <c r="G18" s="36" t="s">
        <v>218</v>
      </c>
      <c r="H18" s="157">
        <v>12150996</v>
      </c>
      <c r="I18" s="19">
        <v>3458</v>
      </c>
      <c r="J18" s="150" t="s">
        <v>14</v>
      </c>
      <c r="K18" s="150" t="s">
        <v>12</v>
      </c>
      <c r="L18" s="9">
        <v>1750</v>
      </c>
      <c r="M18" s="9"/>
      <c r="N18" s="21">
        <v>0.79800000000000004</v>
      </c>
      <c r="O18" s="10"/>
      <c r="P18" s="39">
        <v>0.18440000000000001</v>
      </c>
      <c r="Q18" s="7"/>
      <c r="R18" s="158">
        <v>179.12970000000001</v>
      </c>
      <c r="S18" s="1"/>
      <c r="T18" s="23">
        <v>41.402000000000001</v>
      </c>
      <c r="V18" s="20">
        <v>4.3266</v>
      </c>
      <c r="X18" s="20">
        <v>1.0746</v>
      </c>
      <c r="AA18" s="25">
        <v>208201105</v>
      </c>
      <c r="AB18" s="9"/>
      <c r="AC18" s="25">
        <v>1128817799</v>
      </c>
      <c r="AD18" s="9"/>
      <c r="AE18" s="27">
        <v>260902211</v>
      </c>
      <c r="AF18" s="9"/>
      <c r="AG18" s="26">
        <v>6301677</v>
      </c>
      <c r="AI18" s="26">
        <v>1050459894</v>
      </c>
      <c r="AK18" s="26">
        <v>65506552</v>
      </c>
      <c r="AM18" s="2" t="str">
        <f t="shared" si="0"/>
        <v>No</v>
      </c>
    </row>
    <row r="19" spans="1:39">
      <c r="A19" s="6" t="s">
        <v>5879</v>
      </c>
      <c r="B19" s="6" t="s">
        <v>4844</v>
      </c>
      <c r="C19" s="4" t="s">
        <v>22</v>
      </c>
      <c r="D19" s="213">
        <v>9154</v>
      </c>
      <c r="E19" s="210">
        <v>90154</v>
      </c>
      <c r="F19" s="17" t="s">
        <v>275</v>
      </c>
      <c r="G19" s="36" t="s">
        <v>218</v>
      </c>
      <c r="H19" s="157">
        <v>12150996</v>
      </c>
      <c r="I19" s="19">
        <v>3458</v>
      </c>
      <c r="J19" s="150" t="s">
        <v>14</v>
      </c>
      <c r="K19" s="150" t="s">
        <v>15</v>
      </c>
      <c r="L19" s="9">
        <v>135</v>
      </c>
      <c r="M19" s="9"/>
      <c r="N19" s="21">
        <v>0.40089999999999998</v>
      </c>
      <c r="O19" s="10"/>
      <c r="P19" s="39">
        <v>0.1013</v>
      </c>
      <c r="Q19" s="7"/>
      <c r="R19" s="158">
        <v>102.6722</v>
      </c>
      <c r="S19" s="1"/>
      <c r="T19" s="23">
        <v>25.950900000000001</v>
      </c>
      <c r="V19" s="20">
        <v>3.9563999999999999</v>
      </c>
      <c r="X19" s="20">
        <v>0.82809999999999995</v>
      </c>
      <c r="AA19" s="25">
        <v>5101263</v>
      </c>
      <c r="AB19" s="9"/>
      <c r="AC19" s="25">
        <v>50338142</v>
      </c>
      <c r="AD19" s="9"/>
      <c r="AE19" s="27">
        <v>12723209</v>
      </c>
      <c r="AF19" s="9"/>
      <c r="AG19" s="26">
        <v>490280</v>
      </c>
      <c r="AI19" s="26">
        <v>60785294</v>
      </c>
      <c r="AK19" s="26">
        <v>5741745</v>
      </c>
      <c r="AM19" s="2" t="str">
        <f t="shared" si="0"/>
        <v>No</v>
      </c>
    </row>
    <row r="20" spans="1:39">
      <c r="A20" s="6" t="s">
        <v>5879</v>
      </c>
      <c r="B20" s="6" t="s">
        <v>4844</v>
      </c>
      <c r="C20" s="4" t="s">
        <v>22</v>
      </c>
      <c r="D20" s="213">
        <v>9154</v>
      </c>
      <c r="E20" s="210">
        <v>90154</v>
      </c>
      <c r="F20" s="17" t="s">
        <v>275</v>
      </c>
      <c r="G20" s="36" t="s">
        <v>218</v>
      </c>
      <c r="H20" s="157">
        <v>12150996</v>
      </c>
      <c r="I20" s="19">
        <v>3458</v>
      </c>
      <c r="J20" s="150" t="s">
        <v>16</v>
      </c>
      <c r="K20" s="150" t="s">
        <v>15</v>
      </c>
      <c r="L20" s="9">
        <v>1278</v>
      </c>
      <c r="M20" s="9"/>
      <c r="N20" s="21">
        <v>4.4617000000000004</v>
      </c>
      <c r="O20" s="10"/>
      <c r="P20" s="39">
        <v>1.0356000000000001</v>
      </c>
      <c r="Q20" s="7"/>
      <c r="R20" s="158">
        <v>20.6281</v>
      </c>
      <c r="S20" s="1"/>
      <c r="T20" s="23">
        <v>4.7877999999999998</v>
      </c>
      <c r="V20" s="20">
        <v>4.3085000000000004</v>
      </c>
      <c r="X20" s="20">
        <v>9.7799999999999998E-2</v>
      </c>
      <c r="AA20" s="25">
        <v>15295759</v>
      </c>
      <c r="AB20" s="9"/>
      <c r="AC20" s="25">
        <v>14770438</v>
      </c>
      <c r="AD20" s="9"/>
      <c r="AE20" s="27">
        <v>3428229</v>
      </c>
      <c r="AF20" s="9"/>
      <c r="AG20" s="26">
        <v>716034</v>
      </c>
      <c r="AI20" s="26">
        <v>151003912</v>
      </c>
      <c r="AK20" s="26">
        <v>28919140</v>
      </c>
      <c r="AM20" s="2" t="str">
        <f t="shared" si="0"/>
        <v>No</v>
      </c>
    </row>
    <row r="21" spans="1:39">
      <c r="A21" s="6" t="s">
        <v>5880</v>
      </c>
      <c r="B21" s="6" t="s">
        <v>271</v>
      </c>
      <c r="C21" s="4" t="s">
        <v>109</v>
      </c>
      <c r="D21" s="213">
        <v>1</v>
      </c>
      <c r="E21" s="210">
        <v>1</v>
      </c>
      <c r="F21" s="17" t="s">
        <v>272</v>
      </c>
      <c r="G21" s="36" t="s">
        <v>218</v>
      </c>
      <c r="H21" s="157">
        <v>3059393</v>
      </c>
      <c r="I21" s="19">
        <v>3150</v>
      </c>
      <c r="J21" s="150" t="s">
        <v>14</v>
      </c>
      <c r="K21" s="150" t="s">
        <v>12</v>
      </c>
      <c r="L21" s="9">
        <v>986</v>
      </c>
      <c r="M21" s="9"/>
      <c r="N21" s="21">
        <v>1.3686</v>
      </c>
      <c r="O21" s="10"/>
      <c r="P21" s="39">
        <v>0.25719999999999998</v>
      </c>
      <c r="Q21" s="7"/>
      <c r="R21" s="158">
        <v>180.47829999999999</v>
      </c>
      <c r="S21" s="1"/>
      <c r="T21" s="23">
        <v>33.922400000000003</v>
      </c>
      <c r="V21" s="20">
        <v>5.3202999999999996</v>
      </c>
      <c r="X21" s="20">
        <v>1.0945</v>
      </c>
      <c r="AA21" s="25">
        <v>141559189</v>
      </c>
      <c r="AB21" s="9"/>
      <c r="AC21" s="25">
        <v>550309447</v>
      </c>
      <c r="AD21" s="9"/>
      <c r="AE21" s="27">
        <v>103435175</v>
      </c>
      <c r="AF21" s="9"/>
      <c r="AG21" s="26">
        <v>3049172</v>
      </c>
      <c r="AI21" s="26">
        <v>502807522</v>
      </c>
      <c r="AK21" s="26">
        <v>33894208</v>
      </c>
      <c r="AM21" s="2" t="str">
        <f t="shared" si="0"/>
        <v>No</v>
      </c>
    </row>
    <row r="22" spans="1:39">
      <c r="A22" s="6" t="s">
        <v>5880</v>
      </c>
      <c r="B22" s="6" t="s">
        <v>271</v>
      </c>
      <c r="C22" s="4" t="s">
        <v>109</v>
      </c>
      <c r="D22" s="213">
        <v>1</v>
      </c>
      <c r="E22" s="210">
        <v>1</v>
      </c>
      <c r="F22" s="17" t="s">
        <v>272</v>
      </c>
      <c r="G22" s="36" t="s">
        <v>218</v>
      </c>
      <c r="H22" s="157">
        <v>3059393</v>
      </c>
      <c r="I22" s="19">
        <v>3150</v>
      </c>
      <c r="J22" s="150" t="s">
        <v>18</v>
      </c>
      <c r="K22" s="150" t="s">
        <v>15</v>
      </c>
      <c r="L22" s="9">
        <v>71</v>
      </c>
      <c r="M22" s="9"/>
      <c r="N22" s="21">
        <v>1.0339</v>
      </c>
      <c r="O22" s="10"/>
      <c r="P22" s="39">
        <v>5.9799999999999999E-2</v>
      </c>
      <c r="Q22" s="7"/>
      <c r="R22" s="158">
        <v>51.782800000000002</v>
      </c>
      <c r="S22" s="1"/>
      <c r="T22" s="23">
        <v>2.9956</v>
      </c>
      <c r="V22" s="20">
        <v>17.286300000000001</v>
      </c>
      <c r="X22" s="20">
        <v>1.2618</v>
      </c>
      <c r="AA22" s="25">
        <v>148623</v>
      </c>
      <c r="AB22" s="9"/>
      <c r="AC22" s="25">
        <v>2484851</v>
      </c>
      <c r="AD22" s="9"/>
      <c r="AE22" s="27">
        <v>143747</v>
      </c>
      <c r="AF22" s="9"/>
      <c r="AG22" s="26">
        <v>47986</v>
      </c>
      <c r="AI22" s="26">
        <v>1969214</v>
      </c>
      <c r="AK22" s="26">
        <v>1675833</v>
      </c>
      <c r="AM22" s="2" t="str">
        <f t="shared" si="0"/>
        <v>No</v>
      </c>
    </row>
    <row r="23" spans="1:39">
      <c r="A23" s="6" t="s">
        <v>5880</v>
      </c>
      <c r="B23" s="6" t="s">
        <v>271</v>
      </c>
      <c r="C23" s="4" t="s">
        <v>109</v>
      </c>
      <c r="D23" s="213">
        <v>1</v>
      </c>
      <c r="E23" s="210">
        <v>1</v>
      </c>
      <c r="F23" s="17" t="s">
        <v>272</v>
      </c>
      <c r="G23" s="36" t="s">
        <v>218</v>
      </c>
      <c r="H23" s="157">
        <v>3059393</v>
      </c>
      <c r="I23" s="19">
        <v>3150</v>
      </c>
      <c r="J23" s="150" t="s">
        <v>13</v>
      </c>
      <c r="K23" s="150" t="s">
        <v>15</v>
      </c>
      <c r="L23" s="9">
        <v>304</v>
      </c>
      <c r="M23" s="9"/>
      <c r="N23" s="21">
        <v>1.0339</v>
      </c>
      <c r="O23" s="10"/>
      <c r="P23" s="39">
        <v>1.34E-2</v>
      </c>
      <c r="Q23" s="7"/>
      <c r="R23" s="158">
        <v>101.8242</v>
      </c>
      <c r="S23" s="1"/>
      <c r="T23" s="23">
        <v>1.3197000000000001</v>
      </c>
      <c r="V23" s="20">
        <v>77.159499999999994</v>
      </c>
      <c r="X23" s="20">
        <v>7.7095000000000002</v>
      </c>
      <c r="AA23" s="25">
        <v>913277</v>
      </c>
      <c r="AB23" s="9"/>
      <c r="AC23" s="25">
        <v>68155901</v>
      </c>
      <c r="AD23" s="9"/>
      <c r="AE23" s="27">
        <v>883312</v>
      </c>
      <c r="AF23" s="9"/>
      <c r="AG23" s="26">
        <v>669349</v>
      </c>
      <c r="AI23" s="26">
        <v>8840480</v>
      </c>
      <c r="AK23" s="26">
        <v>8335875</v>
      </c>
      <c r="AM23" s="2" t="str">
        <f t="shared" si="0"/>
        <v>No</v>
      </c>
    </row>
    <row r="24" spans="1:39">
      <c r="A24" s="6" t="s">
        <v>5880</v>
      </c>
      <c r="B24" s="6" t="s">
        <v>271</v>
      </c>
      <c r="C24" s="4" t="s">
        <v>109</v>
      </c>
      <c r="D24" s="213">
        <v>1</v>
      </c>
      <c r="E24" s="210">
        <v>1</v>
      </c>
      <c r="F24" s="17" t="s">
        <v>272</v>
      </c>
      <c r="G24" s="36" t="s">
        <v>218</v>
      </c>
      <c r="H24" s="157">
        <v>3059393</v>
      </c>
      <c r="I24" s="19">
        <v>3150</v>
      </c>
      <c r="J24" s="150" t="s">
        <v>14</v>
      </c>
      <c r="K24" s="150" t="s">
        <v>15</v>
      </c>
      <c r="L24" s="9">
        <v>29</v>
      </c>
      <c r="M24" s="9"/>
      <c r="N24" s="21">
        <v>1.2561</v>
      </c>
      <c r="O24" s="10"/>
      <c r="P24" s="39">
        <v>0.1024</v>
      </c>
      <c r="Q24" s="7"/>
      <c r="R24" s="158">
        <v>136.94049999999999</v>
      </c>
      <c r="S24" s="1"/>
      <c r="T24" s="23">
        <v>11.159000000000001</v>
      </c>
      <c r="V24" s="20">
        <v>12.271699999999999</v>
      </c>
      <c r="X24" s="20">
        <v>3.198</v>
      </c>
      <c r="AA24" s="25">
        <v>1038089</v>
      </c>
      <c r="AB24" s="9"/>
      <c r="AC24" s="25">
        <v>10141948</v>
      </c>
      <c r="AD24" s="9"/>
      <c r="AE24" s="27">
        <v>826450</v>
      </c>
      <c r="AF24" s="9"/>
      <c r="AG24" s="26">
        <v>74061</v>
      </c>
      <c r="AI24" s="26">
        <v>3171300</v>
      </c>
      <c r="AK24" s="26">
        <v>970734</v>
      </c>
      <c r="AM24" s="2" t="str">
        <f t="shared" si="0"/>
        <v>No</v>
      </c>
    </row>
    <row r="25" spans="1:39">
      <c r="A25" s="6" t="s">
        <v>5880</v>
      </c>
      <c r="B25" s="6" t="s">
        <v>271</v>
      </c>
      <c r="C25" s="4" t="s">
        <v>109</v>
      </c>
      <c r="D25" s="213">
        <v>1</v>
      </c>
      <c r="E25" s="210">
        <v>1</v>
      </c>
      <c r="F25" s="17" t="s">
        <v>272</v>
      </c>
      <c r="G25" s="36" t="s">
        <v>218</v>
      </c>
      <c r="H25" s="157">
        <v>3059393</v>
      </c>
      <c r="I25" s="19">
        <v>3150</v>
      </c>
      <c r="J25" s="150" t="s">
        <v>25</v>
      </c>
      <c r="K25" s="150" t="s">
        <v>12</v>
      </c>
      <c r="L25" s="9">
        <v>2</v>
      </c>
      <c r="M25" s="9"/>
      <c r="N25" s="21">
        <v>4.8006000000000002</v>
      </c>
      <c r="O25" s="10"/>
      <c r="P25" s="39">
        <v>0.53090000000000004</v>
      </c>
      <c r="Q25" s="7"/>
      <c r="R25" s="158">
        <v>1175.2306000000001</v>
      </c>
      <c r="S25" s="1"/>
      <c r="T25" s="23">
        <v>129.96190000000001</v>
      </c>
      <c r="V25" s="20">
        <v>9.0428999999999995</v>
      </c>
      <c r="X25" s="20">
        <v>1.8073999999999999</v>
      </c>
      <c r="AA25" s="25">
        <v>3189322</v>
      </c>
      <c r="AB25" s="9"/>
      <c r="AC25" s="25">
        <v>6007779</v>
      </c>
      <c r="AD25" s="9"/>
      <c r="AE25" s="27">
        <v>664365</v>
      </c>
      <c r="AF25" s="9"/>
      <c r="AG25" s="26">
        <v>5112</v>
      </c>
      <c r="AI25" s="26">
        <v>3323914</v>
      </c>
      <c r="AK25" s="26">
        <v>49706</v>
      </c>
      <c r="AM25" s="2" t="str">
        <f t="shared" si="0"/>
        <v>No</v>
      </c>
    </row>
    <row r="26" spans="1:39">
      <c r="A26" s="6" t="s">
        <v>5880</v>
      </c>
      <c r="B26" s="6" t="s">
        <v>271</v>
      </c>
      <c r="C26" s="4" t="s">
        <v>109</v>
      </c>
      <c r="D26" s="213">
        <v>1</v>
      </c>
      <c r="E26" s="210">
        <v>1</v>
      </c>
      <c r="F26" s="17" t="s">
        <v>272</v>
      </c>
      <c r="G26" s="36" t="s">
        <v>218</v>
      </c>
      <c r="H26" s="157">
        <v>3059393</v>
      </c>
      <c r="I26" s="19">
        <v>3150</v>
      </c>
      <c r="J26" s="150" t="s">
        <v>16</v>
      </c>
      <c r="K26" s="150" t="s">
        <v>12</v>
      </c>
      <c r="L26" s="9">
        <v>1608</v>
      </c>
      <c r="M26" s="9"/>
      <c r="N26" s="21">
        <v>2.085</v>
      </c>
      <c r="O26" s="10"/>
      <c r="P26" s="39">
        <v>0.69279999999999997</v>
      </c>
      <c r="Q26" s="7"/>
      <c r="R26" s="158">
        <v>18.009399999999999</v>
      </c>
      <c r="S26" s="1"/>
      <c r="T26" s="23">
        <v>5.9837999999999996</v>
      </c>
      <c r="V26" s="20">
        <v>3.0097</v>
      </c>
      <c r="X26" s="20">
        <v>0.15909999999999999</v>
      </c>
      <c r="AA26" s="25">
        <v>7224125</v>
      </c>
      <c r="AB26" s="9"/>
      <c r="AC26" s="25">
        <v>10427848</v>
      </c>
      <c r="AD26" s="9"/>
      <c r="AE26" s="27">
        <v>3464738</v>
      </c>
      <c r="AF26" s="9"/>
      <c r="AG26" s="26">
        <v>579024</v>
      </c>
      <c r="AI26" s="26">
        <v>65559773</v>
      </c>
      <c r="AK26" s="26">
        <v>15043713</v>
      </c>
      <c r="AM26" s="2" t="str">
        <f t="shared" si="0"/>
        <v>No</v>
      </c>
    </row>
    <row r="27" spans="1:39">
      <c r="A27" s="6" t="s">
        <v>5880</v>
      </c>
      <c r="B27" s="6" t="s">
        <v>271</v>
      </c>
      <c r="C27" s="4" t="s">
        <v>109</v>
      </c>
      <c r="D27" s="213">
        <v>1</v>
      </c>
      <c r="E27" s="210">
        <v>1</v>
      </c>
      <c r="F27" s="17" t="s">
        <v>272</v>
      </c>
      <c r="G27" s="36" t="s">
        <v>218</v>
      </c>
      <c r="H27" s="157">
        <v>3059393</v>
      </c>
      <c r="I27" s="19">
        <v>3150</v>
      </c>
      <c r="J27" s="150" t="s">
        <v>32</v>
      </c>
      <c r="K27" s="150" t="s">
        <v>12</v>
      </c>
      <c r="L27" s="9">
        <v>140</v>
      </c>
      <c r="M27" s="9"/>
      <c r="N27" s="21">
        <v>1.3178000000000001</v>
      </c>
      <c r="O27" s="10"/>
      <c r="P27" s="39">
        <v>0.33090000000000003</v>
      </c>
      <c r="Q27" s="7"/>
      <c r="R27" s="158">
        <v>154.67509999999999</v>
      </c>
      <c r="S27" s="1"/>
      <c r="T27" s="23">
        <v>38.839399999999998</v>
      </c>
      <c r="V27" s="20">
        <v>3.9824000000000002</v>
      </c>
      <c r="X27" s="20">
        <v>2.0800999999999998</v>
      </c>
      <c r="AA27" s="25">
        <v>23655207</v>
      </c>
      <c r="AB27" s="9"/>
      <c r="AC27" s="25">
        <v>71487600</v>
      </c>
      <c r="AD27" s="9"/>
      <c r="AE27" s="27">
        <v>17950742</v>
      </c>
      <c r="AF27" s="9"/>
      <c r="AG27" s="26">
        <v>462179</v>
      </c>
      <c r="AI27" s="26">
        <v>34367474</v>
      </c>
      <c r="AK27" s="26">
        <v>3086246</v>
      </c>
      <c r="AM27" s="2" t="str">
        <f t="shared" si="0"/>
        <v>No</v>
      </c>
    </row>
    <row r="28" spans="1:39">
      <c r="A28" s="6" t="s">
        <v>5880</v>
      </c>
      <c r="B28" s="6" t="s">
        <v>271</v>
      </c>
      <c r="C28" s="4" t="s">
        <v>109</v>
      </c>
      <c r="D28" s="213">
        <v>1</v>
      </c>
      <c r="E28" s="210">
        <v>1</v>
      </c>
      <c r="F28" s="17" t="s">
        <v>272</v>
      </c>
      <c r="G28" s="36" t="s">
        <v>218</v>
      </c>
      <c r="H28" s="157">
        <v>3059393</v>
      </c>
      <c r="I28" s="19">
        <v>3150</v>
      </c>
      <c r="J28" s="150" t="s">
        <v>19</v>
      </c>
      <c r="K28" s="150" t="s">
        <v>12</v>
      </c>
      <c r="L28" s="9">
        <v>10</v>
      </c>
      <c r="M28" s="9"/>
      <c r="N28" s="21">
        <v>0.83399999999999996</v>
      </c>
      <c r="O28" s="10"/>
      <c r="P28" s="39">
        <v>0.13389999999999999</v>
      </c>
      <c r="Q28" s="7"/>
      <c r="R28" s="158">
        <v>246.68870000000001</v>
      </c>
      <c r="S28" s="1"/>
      <c r="T28" s="23">
        <v>39.591999999999999</v>
      </c>
      <c r="V28" s="20">
        <v>6.2308000000000003</v>
      </c>
      <c r="X28" s="20">
        <v>5.6580000000000004</v>
      </c>
      <c r="AA28" s="25">
        <v>1405910</v>
      </c>
      <c r="AB28" s="9"/>
      <c r="AC28" s="25">
        <v>10503016</v>
      </c>
      <c r="AD28" s="9"/>
      <c r="AE28" s="27">
        <v>1685668</v>
      </c>
      <c r="AF28" s="9"/>
      <c r="AG28" s="26">
        <v>42576</v>
      </c>
      <c r="AI28" s="26">
        <v>1856308</v>
      </c>
      <c r="AK28" s="26">
        <v>207850</v>
      </c>
      <c r="AM28" s="2" t="str">
        <f t="shared" si="0"/>
        <v>No</v>
      </c>
    </row>
    <row r="29" spans="1:39">
      <c r="A29" s="6" t="s">
        <v>1058</v>
      </c>
      <c r="B29" s="6" t="s">
        <v>1059</v>
      </c>
      <c r="C29" s="4" t="s">
        <v>37</v>
      </c>
      <c r="D29" s="213">
        <v>3030</v>
      </c>
      <c r="E29" s="210">
        <v>30030</v>
      </c>
      <c r="F29" s="17" t="s">
        <v>275</v>
      </c>
      <c r="G29" s="36" t="s">
        <v>218</v>
      </c>
      <c r="H29" s="157">
        <v>4586770</v>
      </c>
      <c r="I29" s="19">
        <v>3139</v>
      </c>
      <c r="J29" s="150" t="s">
        <v>27</v>
      </c>
      <c r="K29" s="150" t="s">
        <v>12</v>
      </c>
      <c r="L29" s="9">
        <v>888</v>
      </c>
      <c r="M29" s="9"/>
      <c r="N29" s="21">
        <v>2.3403999999999998</v>
      </c>
      <c r="O29" s="10"/>
      <c r="P29" s="39">
        <v>0.51370000000000005</v>
      </c>
      <c r="Q29" s="7"/>
      <c r="R29" s="158">
        <v>295.22190000000001</v>
      </c>
      <c r="S29" s="1"/>
      <c r="T29" s="23">
        <v>64.798599999999993</v>
      </c>
      <c r="V29" s="20">
        <v>4.556</v>
      </c>
      <c r="X29" s="20">
        <v>0.79479999999999995</v>
      </c>
      <c r="AA29" s="25">
        <v>536496025</v>
      </c>
      <c r="AB29" s="9"/>
      <c r="AC29" s="25">
        <v>1044384320</v>
      </c>
      <c r="AD29" s="9"/>
      <c r="AE29" s="27">
        <v>229233254</v>
      </c>
      <c r="AF29" s="9"/>
      <c r="AG29" s="26">
        <v>3537625</v>
      </c>
      <c r="AI29" s="26">
        <v>1314002629</v>
      </c>
      <c r="AK29" s="26">
        <v>81751483</v>
      </c>
      <c r="AM29" s="2" t="str">
        <f t="shared" si="0"/>
        <v>No</v>
      </c>
    </row>
    <row r="30" spans="1:39">
      <c r="A30" s="6" t="s">
        <v>1058</v>
      </c>
      <c r="B30" s="6" t="s">
        <v>1059</v>
      </c>
      <c r="C30" s="4" t="s">
        <v>37</v>
      </c>
      <c r="D30" s="213">
        <v>3030</v>
      </c>
      <c r="E30" s="210">
        <v>30030</v>
      </c>
      <c r="F30" s="17" t="s">
        <v>275</v>
      </c>
      <c r="G30" s="36" t="s">
        <v>218</v>
      </c>
      <c r="H30" s="157">
        <v>4586770</v>
      </c>
      <c r="I30" s="19">
        <v>3139</v>
      </c>
      <c r="J30" s="150" t="s">
        <v>13</v>
      </c>
      <c r="K30" s="150" t="s">
        <v>15</v>
      </c>
      <c r="L30" s="9">
        <v>729</v>
      </c>
      <c r="M30" s="9"/>
      <c r="N30" s="21">
        <v>3.9986000000000002</v>
      </c>
      <c r="O30" s="10"/>
      <c r="P30" s="39">
        <v>7.1900000000000006E-2</v>
      </c>
      <c r="Q30" s="7"/>
      <c r="R30" s="158">
        <v>58.939799999999998</v>
      </c>
      <c r="S30" s="1"/>
      <c r="T30" s="23">
        <v>1.0595000000000001</v>
      </c>
      <c r="V30" s="20">
        <v>55.6295</v>
      </c>
      <c r="X30" s="20">
        <v>5.2563000000000004</v>
      </c>
      <c r="AA30" s="25">
        <v>9041285</v>
      </c>
      <c r="AB30" s="9"/>
      <c r="AC30" s="25">
        <v>125784310</v>
      </c>
      <c r="AD30" s="9"/>
      <c r="AE30" s="27">
        <v>2261107</v>
      </c>
      <c r="AF30" s="9"/>
      <c r="AG30" s="26">
        <v>2134116</v>
      </c>
      <c r="AI30" s="26">
        <v>23930248</v>
      </c>
      <c r="AK30" s="26">
        <v>20337418</v>
      </c>
      <c r="AM30" s="2" t="str">
        <f t="shared" si="0"/>
        <v>No</v>
      </c>
    </row>
    <row r="31" spans="1:39">
      <c r="A31" s="6" t="s">
        <v>1058</v>
      </c>
      <c r="B31" s="6" t="s">
        <v>1059</v>
      </c>
      <c r="C31" s="4" t="s">
        <v>37</v>
      </c>
      <c r="D31" s="213">
        <v>3030</v>
      </c>
      <c r="E31" s="210">
        <v>30030</v>
      </c>
      <c r="F31" s="17" t="s">
        <v>275</v>
      </c>
      <c r="G31" s="36" t="s">
        <v>218</v>
      </c>
      <c r="H31" s="157">
        <v>4586770</v>
      </c>
      <c r="I31" s="19">
        <v>3139</v>
      </c>
      <c r="J31" s="150" t="s">
        <v>18</v>
      </c>
      <c r="K31" s="150" t="s">
        <v>15</v>
      </c>
      <c r="L31" s="9">
        <v>244</v>
      </c>
      <c r="M31" s="9"/>
      <c r="N31" s="21">
        <v>5.3357999999999999</v>
      </c>
      <c r="O31" s="10"/>
      <c r="P31" s="39">
        <v>4.9500000000000002E-2</v>
      </c>
      <c r="Q31" s="7"/>
      <c r="R31" s="158">
        <v>154.01490000000001</v>
      </c>
      <c r="S31" s="1"/>
      <c r="T31" s="23">
        <v>1.4276</v>
      </c>
      <c r="V31" s="20">
        <v>107.8822</v>
      </c>
      <c r="X31" s="20">
        <v>5.8608000000000002</v>
      </c>
      <c r="AA31" s="25">
        <v>659001</v>
      </c>
      <c r="AB31" s="9"/>
      <c r="AC31" s="25">
        <v>13323987</v>
      </c>
      <c r="AD31" s="9"/>
      <c r="AE31" s="27">
        <v>123505</v>
      </c>
      <c r="AF31" s="9"/>
      <c r="AG31" s="26">
        <v>86511</v>
      </c>
      <c r="AI31" s="26">
        <v>2273415</v>
      </c>
      <c r="AK31" s="26">
        <v>2077424</v>
      </c>
      <c r="AM31" s="2" t="str">
        <f t="shared" si="0"/>
        <v>No</v>
      </c>
    </row>
    <row r="32" spans="1:39">
      <c r="A32" s="6" t="s">
        <v>1058</v>
      </c>
      <c r="B32" s="6" t="s">
        <v>1059</v>
      </c>
      <c r="C32" s="4" t="s">
        <v>37</v>
      </c>
      <c r="D32" s="213">
        <v>3030</v>
      </c>
      <c r="E32" s="210">
        <v>30030</v>
      </c>
      <c r="F32" s="17" t="s">
        <v>275</v>
      </c>
      <c r="G32" s="36" t="s">
        <v>218</v>
      </c>
      <c r="H32" s="157">
        <v>4586770</v>
      </c>
      <c r="I32" s="19">
        <v>3139</v>
      </c>
      <c r="J32" s="150" t="s">
        <v>14</v>
      </c>
      <c r="K32" s="150" t="s">
        <v>12</v>
      </c>
      <c r="L32" s="9">
        <v>1278</v>
      </c>
      <c r="M32" s="9"/>
      <c r="N32" s="21">
        <v>1.0295000000000001</v>
      </c>
      <c r="O32" s="10"/>
      <c r="P32" s="39">
        <v>0.18179999999999999</v>
      </c>
      <c r="Q32" s="7"/>
      <c r="R32" s="158">
        <v>179.87520000000001</v>
      </c>
      <c r="S32" s="1"/>
      <c r="T32" s="23">
        <v>31.768999999999998</v>
      </c>
      <c r="V32" s="20">
        <v>5.6619999999999999</v>
      </c>
      <c r="X32" s="20">
        <v>1.8489</v>
      </c>
      <c r="AA32" s="25">
        <v>123209808</v>
      </c>
      <c r="AB32" s="9"/>
      <c r="AC32" s="25">
        <v>677631392</v>
      </c>
      <c r="AD32" s="9"/>
      <c r="AE32" s="27">
        <v>119681096</v>
      </c>
      <c r="AF32" s="9"/>
      <c r="AG32" s="26">
        <v>3767231</v>
      </c>
      <c r="AI32" s="26">
        <v>366498831</v>
      </c>
      <c r="AK32" s="26">
        <v>37061070</v>
      </c>
      <c r="AM32" s="2" t="str">
        <f t="shared" si="0"/>
        <v>No</v>
      </c>
    </row>
    <row r="33" spans="1:39">
      <c r="A33" s="6" t="s">
        <v>2347</v>
      </c>
      <c r="B33" s="6" t="s">
        <v>2348</v>
      </c>
      <c r="C33" s="4" t="s">
        <v>45</v>
      </c>
      <c r="D33" s="213">
        <v>5066</v>
      </c>
      <c r="E33" s="210">
        <v>50066</v>
      </c>
      <c r="F33" s="17" t="s">
        <v>275</v>
      </c>
      <c r="G33" s="36" t="s">
        <v>218</v>
      </c>
      <c r="H33" s="157">
        <v>8608208</v>
      </c>
      <c r="I33" s="19">
        <v>2711</v>
      </c>
      <c r="J33" s="150" t="s">
        <v>14</v>
      </c>
      <c r="K33" s="150" t="s">
        <v>12</v>
      </c>
      <c r="L33" s="9">
        <v>1569</v>
      </c>
      <c r="M33" s="9"/>
      <c r="N33" s="21">
        <v>1.1544000000000001</v>
      </c>
      <c r="O33" s="10"/>
      <c r="P33" s="39">
        <v>0.34320000000000001</v>
      </c>
      <c r="Q33" s="7"/>
      <c r="R33" s="158">
        <v>140.58580000000001</v>
      </c>
      <c r="S33" s="1"/>
      <c r="T33" s="23">
        <v>41.7958</v>
      </c>
      <c r="V33" s="20">
        <v>3.3635999999999999</v>
      </c>
      <c r="X33" s="20">
        <v>1.3775999999999999</v>
      </c>
      <c r="AA33" s="25">
        <v>279555025</v>
      </c>
      <c r="AB33" s="9"/>
      <c r="AC33" s="25">
        <v>814581632</v>
      </c>
      <c r="AD33" s="9"/>
      <c r="AE33" s="27">
        <v>242173010</v>
      </c>
      <c r="AF33" s="9"/>
      <c r="AG33" s="26">
        <v>5794197</v>
      </c>
      <c r="AI33" s="26">
        <v>591323738</v>
      </c>
      <c r="AK33" s="26">
        <v>52314606</v>
      </c>
      <c r="AM33" s="2" t="str">
        <f t="shared" si="0"/>
        <v>No</v>
      </c>
    </row>
    <row r="34" spans="1:39">
      <c r="A34" s="6" t="s">
        <v>2347</v>
      </c>
      <c r="B34" s="6" t="s">
        <v>2348</v>
      </c>
      <c r="C34" s="4" t="s">
        <v>45</v>
      </c>
      <c r="D34" s="213">
        <v>5066</v>
      </c>
      <c r="E34" s="210">
        <v>50066</v>
      </c>
      <c r="F34" s="17" t="s">
        <v>275</v>
      </c>
      <c r="G34" s="36" t="s">
        <v>218</v>
      </c>
      <c r="H34" s="157">
        <v>8608208</v>
      </c>
      <c r="I34" s="19">
        <v>2711</v>
      </c>
      <c r="J34" s="150" t="s">
        <v>27</v>
      </c>
      <c r="K34" s="150" t="s">
        <v>12</v>
      </c>
      <c r="L34" s="9">
        <v>1142</v>
      </c>
      <c r="M34" s="9"/>
      <c r="N34" s="21">
        <v>1.3903000000000001</v>
      </c>
      <c r="O34" s="10"/>
      <c r="P34" s="39">
        <v>0.50829999999999997</v>
      </c>
      <c r="Q34" s="7"/>
      <c r="R34" s="158">
        <v>151.8818</v>
      </c>
      <c r="S34" s="1"/>
      <c r="T34" s="23">
        <v>55.528799999999997</v>
      </c>
      <c r="V34" s="20">
        <v>2.7351999999999999</v>
      </c>
      <c r="X34" s="20">
        <v>0.44090000000000001</v>
      </c>
      <c r="AA34" s="25">
        <v>314065224</v>
      </c>
      <c r="AB34" s="9"/>
      <c r="AC34" s="25">
        <v>617865221</v>
      </c>
      <c r="AD34" s="9"/>
      <c r="AE34" s="27">
        <v>225894953</v>
      </c>
      <c r="AF34" s="9"/>
      <c r="AG34" s="26">
        <v>4068066</v>
      </c>
      <c r="AI34" s="26">
        <v>1401502999</v>
      </c>
      <c r="AK34" s="26">
        <v>73461555</v>
      </c>
      <c r="AM34" s="2" t="str">
        <f t="shared" si="0"/>
        <v>No</v>
      </c>
    </row>
    <row r="35" spans="1:39">
      <c r="A35" s="6" t="s">
        <v>5881</v>
      </c>
      <c r="B35" s="6" t="s">
        <v>3280</v>
      </c>
      <c r="C35" s="4" t="s">
        <v>103</v>
      </c>
      <c r="D35" s="213">
        <v>6008</v>
      </c>
      <c r="E35" s="210">
        <v>60008</v>
      </c>
      <c r="F35" s="17" t="s">
        <v>275</v>
      </c>
      <c r="G35" s="36" t="s">
        <v>218</v>
      </c>
      <c r="H35" s="157">
        <v>4944332</v>
      </c>
      <c r="I35" s="19">
        <v>2659</v>
      </c>
      <c r="J35" s="150" t="s">
        <v>24</v>
      </c>
      <c r="K35" s="150" t="s">
        <v>15</v>
      </c>
      <c r="L35" s="9">
        <v>64</v>
      </c>
      <c r="M35" s="9"/>
      <c r="N35" s="21">
        <v>2.8544999999999998</v>
      </c>
      <c r="O35" s="10"/>
      <c r="P35" s="39">
        <v>0.46750000000000003</v>
      </c>
      <c r="Q35" s="7"/>
      <c r="R35" s="158">
        <v>140.90600000000001</v>
      </c>
      <c r="S35" s="1"/>
      <c r="T35" s="23">
        <v>23.075199999999999</v>
      </c>
      <c r="V35" s="20">
        <v>6.1063999999999998</v>
      </c>
      <c r="X35" s="20">
        <v>0.32440000000000002</v>
      </c>
      <c r="AA35" s="25">
        <v>5144911</v>
      </c>
      <c r="AB35" s="9"/>
      <c r="AC35" s="25">
        <v>11006029</v>
      </c>
      <c r="AD35" s="9"/>
      <c r="AE35" s="27">
        <v>1802379</v>
      </c>
      <c r="AF35" s="9"/>
      <c r="AG35" s="26">
        <v>78109</v>
      </c>
      <c r="AI35" s="26">
        <v>33923059</v>
      </c>
      <c r="AK35" s="26">
        <v>2194786</v>
      </c>
      <c r="AM35" s="2" t="str">
        <f t="shared" si="0"/>
        <v>No</v>
      </c>
    </row>
    <row r="36" spans="1:39">
      <c r="A36" s="6" t="s">
        <v>5881</v>
      </c>
      <c r="B36" s="6" t="s">
        <v>3280</v>
      </c>
      <c r="C36" s="4" t="s">
        <v>103</v>
      </c>
      <c r="D36" s="213">
        <v>6008</v>
      </c>
      <c r="E36" s="210">
        <v>60008</v>
      </c>
      <c r="F36" s="17" t="s">
        <v>275</v>
      </c>
      <c r="G36" s="36" t="s">
        <v>218</v>
      </c>
      <c r="H36" s="157">
        <v>4944332</v>
      </c>
      <c r="I36" s="19">
        <v>2659</v>
      </c>
      <c r="J36" s="150" t="s">
        <v>14</v>
      </c>
      <c r="K36" s="150" t="s">
        <v>12</v>
      </c>
      <c r="L36" s="9">
        <v>598</v>
      </c>
      <c r="M36" s="9"/>
      <c r="N36" s="21">
        <v>0.50219999999999998</v>
      </c>
      <c r="O36" s="10"/>
      <c r="P36" s="39">
        <v>8.9499999999999996E-2</v>
      </c>
      <c r="Q36" s="7"/>
      <c r="R36" s="158">
        <v>117.2067</v>
      </c>
      <c r="S36" s="1"/>
      <c r="T36" s="23">
        <v>20.8932</v>
      </c>
      <c r="V36" s="20">
        <v>5.6097999999999999</v>
      </c>
      <c r="X36" s="20">
        <v>1.1786000000000001</v>
      </c>
      <c r="AA36" s="25">
        <v>25200168</v>
      </c>
      <c r="AB36" s="9"/>
      <c r="AC36" s="25">
        <v>281474853</v>
      </c>
      <c r="AD36" s="9"/>
      <c r="AE36" s="27">
        <v>50175599</v>
      </c>
      <c r="AF36" s="9"/>
      <c r="AG36" s="26">
        <v>2401525</v>
      </c>
      <c r="AI36" s="26">
        <v>238829128</v>
      </c>
      <c r="AK36" s="26">
        <v>29226868</v>
      </c>
      <c r="AM36" s="2" t="str">
        <f t="shared" si="0"/>
        <v>No</v>
      </c>
    </row>
    <row r="37" spans="1:39">
      <c r="A37" s="6" t="s">
        <v>5881</v>
      </c>
      <c r="B37" s="6" t="s">
        <v>3280</v>
      </c>
      <c r="C37" s="4" t="s">
        <v>103</v>
      </c>
      <c r="D37" s="213">
        <v>6008</v>
      </c>
      <c r="E37" s="210">
        <v>60008</v>
      </c>
      <c r="F37" s="17" t="s">
        <v>275</v>
      </c>
      <c r="G37" s="36" t="s">
        <v>218</v>
      </c>
      <c r="H37" s="157">
        <v>4944332</v>
      </c>
      <c r="I37" s="19">
        <v>2659</v>
      </c>
      <c r="J37" s="150" t="s">
        <v>16</v>
      </c>
      <c r="K37" s="150" t="s">
        <v>15</v>
      </c>
      <c r="L37" s="9">
        <v>570</v>
      </c>
      <c r="M37" s="9"/>
      <c r="N37" s="21">
        <v>3.7924000000000002</v>
      </c>
      <c r="O37" s="10"/>
      <c r="P37" s="39">
        <v>0.64570000000000005</v>
      </c>
      <c r="Q37" s="7"/>
      <c r="R37" s="158">
        <v>47.848300000000002</v>
      </c>
      <c r="S37" s="1"/>
      <c r="T37" s="23">
        <v>8.1469000000000005</v>
      </c>
      <c r="V37" s="20">
        <v>5.8731999999999998</v>
      </c>
      <c r="X37" s="20">
        <v>0.19059999999999999</v>
      </c>
      <c r="AA37" s="25">
        <v>2908628</v>
      </c>
      <c r="AB37" s="9"/>
      <c r="AC37" s="25">
        <v>4504483</v>
      </c>
      <c r="AD37" s="9"/>
      <c r="AE37" s="27">
        <v>766954</v>
      </c>
      <c r="AF37" s="9"/>
      <c r="AG37" s="26">
        <v>94141</v>
      </c>
      <c r="AI37" s="26">
        <v>23629031</v>
      </c>
      <c r="AK37" s="26">
        <v>3492035</v>
      </c>
      <c r="AM37" s="2" t="str">
        <f t="shared" si="0"/>
        <v>No</v>
      </c>
    </row>
    <row r="38" spans="1:39">
      <c r="A38" s="6" t="s">
        <v>5881</v>
      </c>
      <c r="B38" s="6" t="s">
        <v>3280</v>
      </c>
      <c r="C38" s="4" t="s">
        <v>103</v>
      </c>
      <c r="D38" s="213">
        <v>6008</v>
      </c>
      <c r="E38" s="210">
        <v>60008</v>
      </c>
      <c r="F38" s="17" t="s">
        <v>275</v>
      </c>
      <c r="G38" s="36" t="s">
        <v>218</v>
      </c>
      <c r="H38" s="157">
        <v>4944332</v>
      </c>
      <c r="I38" s="19">
        <v>2659</v>
      </c>
      <c r="J38" s="150" t="s">
        <v>16</v>
      </c>
      <c r="K38" s="150" t="s">
        <v>12</v>
      </c>
      <c r="L38" s="9">
        <v>562</v>
      </c>
      <c r="M38" s="9"/>
      <c r="N38" s="21">
        <v>3.3740000000000001</v>
      </c>
      <c r="O38" s="10"/>
      <c r="P38" s="39">
        <v>1.1169</v>
      </c>
      <c r="Q38" s="7"/>
      <c r="R38" s="158">
        <v>25.430099999999999</v>
      </c>
      <c r="S38" s="1"/>
      <c r="T38" s="23">
        <v>8.4182000000000006</v>
      </c>
      <c r="V38" s="20">
        <v>3.0209000000000001</v>
      </c>
      <c r="X38" s="20">
        <v>9.7199999999999995E-2</v>
      </c>
      <c r="AA38" s="25">
        <v>3746358</v>
      </c>
      <c r="AB38" s="9"/>
      <c r="AC38" s="25">
        <v>3354280</v>
      </c>
      <c r="AD38" s="9"/>
      <c r="AE38" s="27">
        <v>1110373</v>
      </c>
      <c r="AF38" s="9"/>
      <c r="AG38" s="26">
        <v>131902</v>
      </c>
      <c r="AI38" s="26">
        <v>34502571</v>
      </c>
      <c r="AK38" s="26">
        <v>4926881</v>
      </c>
      <c r="AM38" s="2" t="str">
        <f t="shared" si="0"/>
        <v>No</v>
      </c>
    </row>
    <row r="39" spans="1:39">
      <c r="A39" s="6" t="s">
        <v>5881</v>
      </c>
      <c r="B39" s="6" t="s">
        <v>3280</v>
      </c>
      <c r="C39" s="4" t="s">
        <v>103</v>
      </c>
      <c r="D39" s="213">
        <v>6008</v>
      </c>
      <c r="E39" s="210">
        <v>60008</v>
      </c>
      <c r="F39" s="17" t="s">
        <v>275</v>
      </c>
      <c r="G39" s="36" t="s">
        <v>218</v>
      </c>
      <c r="H39" s="157">
        <v>4944332</v>
      </c>
      <c r="I39" s="19">
        <v>2659</v>
      </c>
      <c r="J39" s="150" t="s">
        <v>21</v>
      </c>
      <c r="K39" s="150" t="s">
        <v>12</v>
      </c>
      <c r="L39" s="9">
        <v>54</v>
      </c>
      <c r="M39" s="9"/>
      <c r="N39" s="21">
        <v>0.27960000000000002</v>
      </c>
      <c r="O39" s="10"/>
      <c r="P39" s="39">
        <v>6.6900000000000001E-2</v>
      </c>
      <c r="Q39" s="7"/>
      <c r="R39" s="158">
        <v>264.14089999999999</v>
      </c>
      <c r="S39" s="1"/>
      <c r="T39" s="23">
        <v>63.2395</v>
      </c>
      <c r="V39" s="20">
        <v>4.1768000000000001</v>
      </c>
      <c r="X39" s="20">
        <v>1.4783999999999999</v>
      </c>
      <c r="AA39" s="25">
        <v>5307172</v>
      </c>
      <c r="AB39" s="9"/>
      <c r="AC39" s="25">
        <v>79277412</v>
      </c>
      <c r="AD39" s="9"/>
      <c r="AE39" s="27">
        <v>18980255</v>
      </c>
      <c r="AF39" s="9"/>
      <c r="AG39" s="26">
        <v>300133</v>
      </c>
      <c r="AI39" s="26">
        <v>53624968</v>
      </c>
      <c r="AK39" s="26">
        <v>3535806</v>
      </c>
      <c r="AM39" s="2" t="str">
        <f t="shared" si="0"/>
        <v>No</v>
      </c>
    </row>
    <row r="40" spans="1:39">
      <c r="A40" s="6" t="s">
        <v>5881</v>
      </c>
      <c r="B40" s="6" t="s">
        <v>3280</v>
      </c>
      <c r="C40" s="4" t="s">
        <v>103</v>
      </c>
      <c r="D40" s="213">
        <v>6008</v>
      </c>
      <c r="E40" s="210">
        <v>60008</v>
      </c>
      <c r="F40" s="17" t="s">
        <v>275</v>
      </c>
      <c r="G40" s="36" t="s">
        <v>218</v>
      </c>
      <c r="H40" s="157">
        <v>4944332</v>
      </c>
      <c r="I40" s="19">
        <v>2659</v>
      </c>
      <c r="J40" s="150" t="s">
        <v>13</v>
      </c>
      <c r="K40" s="150" t="s">
        <v>15</v>
      </c>
      <c r="L40" s="9">
        <v>327</v>
      </c>
      <c r="M40" s="9"/>
      <c r="N40" s="21">
        <v>0.9919</v>
      </c>
      <c r="O40" s="10"/>
      <c r="P40" s="39">
        <v>3.3700000000000001E-2</v>
      </c>
      <c r="Q40" s="7"/>
      <c r="R40" s="158">
        <v>47.664099999999998</v>
      </c>
      <c r="S40" s="1"/>
      <c r="T40" s="23">
        <v>1.6194999999999999</v>
      </c>
      <c r="V40" s="20">
        <v>29.431799999999999</v>
      </c>
      <c r="X40" s="20">
        <v>2.7482000000000002</v>
      </c>
      <c r="AA40" s="25">
        <v>1760157</v>
      </c>
      <c r="AB40" s="9"/>
      <c r="AC40" s="25">
        <v>52225720</v>
      </c>
      <c r="AD40" s="9"/>
      <c r="AE40" s="27">
        <v>1774466</v>
      </c>
      <c r="AF40" s="9"/>
      <c r="AG40" s="26">
        <v>1095704</v>
      </c>
      <c r="AI40" s="26">
        <v>19003294</v>
      </c>
      <c r="AK40" s="26">
        <v>17168294</v>
      </c>
      <c r="AM40" s="2" t="str">
        <f t="shared" si="0"/>
        <v>No</v>
      </c>
    </row>
    <row r="41" spans="1:39">
      <c r="A41" s="6" t="s">
        <v>5881</v>
      </c>
      <c r="B41" s="6" t="s">
        <v>3280</v>
      </c>
      <c r="C41" s="4" t="s">
        <v>103</v>
      </c>
      <c r="D41" s="213">
        <v>6008</v>
      </c>
      <c r="E41" s="210">
        <v>60008</v>
      </c>
      <c r="F41" s="17" t="s">
        <v>275</v>
      </c>
      <c r="G41" s="36" t="s">
        <v>218</v>
      </c>
      <c r="H41" s="157">
        <v>4944332</v>
      </c>
      <c r="I41" s="19">
        <v>2659</v>
      </c>
      <c r="J41" s="150" t="s">
        <v>24</v>
      </c>
      <c r="K41" s="150" t="s">
        <v>12</v>
      </c>
      <c r="L41" s="9">
        <v>248</v>
      </c>
      <c r="M41" s="9"/>
      <c r="N41" s="21">
        <v>2.7616000000000001</v>
      </c>
      <c r="O41" s="10"/>
      <c r="P41" s="39">
        <v>0.32679999999999998</v>
      </c>
      <c r="Q41" s="7"/>
      <c r="R41" s="158">
        <v>188.71889999999999</v>
      </c>
      <c r="S41" s="1"/>
      <c r="T41" s="23">
        <v>22.334299999999999</v>
      </c>
      <c r="V41" s="20">
        <v>8.4497</v>
      </c>
      <c r="X41" s="20">
        <v>0.44259999999999999</v>
      </c>
      <c r="AA41" s="25">
        <v>16741957</v>
      </c>
      <c r="AB41" s="9"/>
      <c r="AC41" s="25">
        <v>51225658</v>
      </c>
      <c r="AD41" s="9"/>
      <c r="AE41" s="27">
        <v>6062400</v>
      </c>
      <c r="AF41" s="9"/>
      <c r="AG41" s="26">
        <v>271439</v>
      </c>
      <c r="AI41" s="26">
        <v>115745334</v>
      </c>
      <c r="AK41" s="26">
        <v>6771331</v>
      </c>
      <c r="AM41" s="2" t="str">
        <f t="shared" si="0"/>
        <v>No</v>
      </c>
    </row>
    <row r="42" spans="1:39">
      <c r="A42" s="6" t="s">
        <v>5881</v>
      </c>
      <c r="B42" s="6" t="s">
        <v>3280</v>
      </c>
      <c r="C42" s="4" t="s">
        <v>103</v>
      </c>
      <c r="D42" s="213">
        <v>6008</v>
      </c>
      <c r="E42" s="210">
        <v>60008</v>
      </c>
      <c r="F42" s="17" t="s">
        <v>275</v>
      </c>
      <c r="G42" s="36" t="s">
        <v>218</v>
      </c>
      <c r="H42" s="157">
        <v>4944332</v>
      </c>
      <c r="I42" s="19">
        <v>2659</v>
      </c>
      <c r="J42" s="150" t="s">
        <v>18</v>
      </c>
      <c r="K42" s="150" t="s">
        <v>15</v>
      </c>
      <c r="L42" s="9">
        <v>135</v>
      </c>
      <c r="M42" s="9"/>
      <c r="N42" s="21">
        <v>1.2484999999999999</v>
      </c>
      <c r="O42" s="10"/>
      <c r="P42" s="39">
        <v>8.5500000000000007E-2</v>
      </c>
      <c r="Q42" s="7"/>
      <c r="R42" s="158">
        <v>49.6038</v>
      </c>
      <c r="S42" s="1"/>
      <c r="T42" s="23">
        <v>3.3961000000000001</v>
      </c>
      <c r="V42" s="20">
        <v>14.606199999999999</v>
      </c>
      <c r="X42" s="20">
        <v>1.3868</v>
      </c>
      <c r="AA42" s="25">
        <v>310508</v>
      </c>
      <c r="AB42" s="9"/>
      <c r="AC42" s="25">
        <v>3632683</v>
      </c>
      <c r="AD42" s="9"/>
      <c r="AE42" s="27">
        <v>248709</v>
      </c>
      <c r="AF42" s="9"/>
      <c r="AG42" s="26">
        <v>73234</v>
      </c>
      <c r="AI42" s="26">
        <v>2619565</v>
      </c>
      <c r="AK42" s="26">
        <v>2188481</v>
      </c>
      <c r="AM42" s="2" t="str">
        <f t="shared" si="0"/>
        <v>No</v>
      </c>
    </row>
    <row r="43" spans="1:39">
      <c r="A43" s="6" t="s">
        <v>5881</v>
      </c>
      <c r="B43" s="6" t="s">
        <v>3280</v>
      </c>
      <c r="C43" s="4" t="s">
        <v>103</v>
      </c>
      <c r="D43" s="213">
        <v>6008</v>
      </c>
      <c r="E43" s="210">
        <v>60008</v>
      </c>
      <c r="F43" s="17" t="s">
        <v>275</v>
      </c>
      <c r="G43" s="36" t="s">
        <v>218</v>
      </c>
      <c r="H43" s="157">
        <v>4944332</v>
      </c>
      <c r="I43" s="19">
        <v>2659</v>
      </c>
      <c r="J43" s="150" t="s">
        <v>14</v>
      </c>
      <c r="K43" s="150" t="s">
        <v>15</v>
      </c>
      <c r="L43" s="9">
        <v>101</v>
      </c>
      <c r="M43" s="9"/>
      <c r="N43" s="21">
        <v>0.49890000000000001</v>
      </c>
      <c r="O43" s="10"/>
      <c r="P43" s="39">
        <v>9.3100000000000002E-2</v>
      </c>
      <c r="Q43" s="7"/>
      <c r="R43" s="158">
        <v>103.568</v>
      </c>
      <c r="S43" s="1"/>
      <c r="T43" s="23">
        <v>19.337</v>
      </c>
      <c r="V43" s="20">
        <v>5.3559000000000001</v>
      </c>
      <c r="X43" s="20">
        <v>1.2258</v>
      </c>
      <c r="AA43" s="25">
        <v>4679220</v>
      </c>
      <c r="AB43" s="9"/>
      <c r="AC43" s="25">
        <v>50235648</v>
      </c>
      <c r="AD43" s="9"/>
      <c r="AE43" s="27">
        <v>9379412</v>
      </c>
      <c r="AF43" s="9"/>
      <c r="AG43" s="26">
        <v>485050</v>
      </c>
      <c r="AI43" s="26">
        <v>40980999</v>
      </c>
      <c r="AK43" s="26">
        <v>5850057</v>
      </c>
      <c r="AM43" s="2" t="str">
        <f t="shared" si="0"/>
        <v>No</v>
      </c>
    </row>
    <row r="44" spans="1:39">
      <c r="A44" s="6" t="s">
        <v>652</v>
      </c>
      <c r="B44" s="6" t="s">
        <v>653</v>
      </c>
      <c r="C44" s="4" t="s">
        <v>53</v>
      </c>
      <c r="D44" s="213">
        <v>1003</v>
      </c>
      <c r="E44" s="210">
        <v>10003</v>
      </c>
      <c r="F44" s="17" t="s">
        <v>275</v>
      </c>
      <c r="G44" s="36" t="s">
        <v>218</v>
      </c>
      <c r="H44" s="157">
        <v>4181019</v>
      </c>
      <c r="I44" s="19">
        <v>2423</v>
      </c>
      <c r="J44" s="150" t="s">
        <v>25</v>
      </c>
      <c r="K44" s="150" t="s">
        <v>15</v>
      </c>
      <c r="L44" s="9">
        <v>9</v>
      </c>
      <c r="M44" s="9"/>
      <c r="N44" s="21">
        <v>7.3518999999999997</v>
      </c>
      <c r="O44" s="10"/>
      <c r="P44" s="39">
        <v>0.82199999999999995</v>
      </c>
      <c r="Q44" s="7"/>
      <c r="R44" s="158">
        <v>589.39850000000001</v>
      </c>
      <c r="S44" s="1"/>
      <c r="T44" s="23">
        <v>65.903000000000006</v>
      </c>
      <c r="V44" s="20">
        <v>8.9434000000000005</v>
      </c>
      <c r="X44" s="20">
        <v>1.1171</v>
      </c>
      <c r="AA44" s="25">
        <v>11007657</v>
      </c>
      <c r="AB44" s="9"/>
      <c r="AC44" s="25">
        <v>13390544</v>
      </c>
      <c r="AD44" s="9"/>
      <c r="AE44" s="27">
        <v>1497251</v>
      </c>
      <c r="AF44" s="9"/>
      <c r="AG44" s="26">
        <v>22719</v>
      </c>
      <c r="AI44" s="26">
        <v>11986627</v>
      </c>
      <c r="AK44" s="26">
        <v>227678</v>
      </c>
      <c r="AM44" s="2" t="str">
        <f t="shared" si="0"/>
        <v>No</v>
      </c>
    </row>
    <row r="45" spans="1:39">
      <c r="A45" s="6" t="s">
        <v>652</v>
      </c>
      <c r="B45" s="6" t="s">
        <v>653</v>
      </c>
      <c r="C45" s="4" t="s">
        <v>53</v>
      </c>
      <c r="D45" s="213">
        <v>1003</v>
      </c>
      <c r="E45" s="210">
        <v>10003</v>
      </c>
      <c r="F45" s="17" t="s">
        <v>275</v>
      </c>
      <c r="G45" s="36" t="s">
        <v>218</v>
      </c>
      <c r="H45" s="157">
        <v>4181019</v>
      </c>
      <c r="I45" s="19">
        <v>2423</v>
      </c>
      <c r="J45" s="150" t="s">
        <v>14</v>
      </c>
      <c r="K45" s="150" t="s">
        <v>15</v>
      </c>
      <c r="L45" s="9">
        <v>8</v>
      </c>
      <c r="M45" s="9"/>
      <c r="N45" s="21">
        <v>0.2122</v>
      </c>
      <c r="O45" s="10"/>
      <c r="P45" s="39">
        <v>6.3200000000000006E-2</v>
      </c>
      <c r="Q45" s="7"/>
      <c r="R45" s="158">
        <v>86.840100000000007</v>
      </c>
      <c r="S45" s="1"/>
      <c r="T45" s="23">
        <v>25.8752</v>
      </c>
      <c r="V45" s="20">
        <v>3.3561000000000001</v>
      </c>
      <c r="X45" s="20">
        <v>1.5313000000000001</v>
      </c>
      <c r="AA45" s="25">
        <v>187120</v>
      </c>
      <c r="AB45" s="9"/>
      <c r="AC45" s="25">
        <v>2959597</v>
      </c>
      <c r="AD45" s="9"/>
      <c r="AE45" s="27">
        <v>881853</v>
      </c>
      <c r="AF45" s="9"/>
      <c r="AG45" s="26">
        <v>34081</v>
      </c>
      <c r="AI45" s="26">
        <v>1932775</v>
      </c>
      <c r="AK45" s="26">
        <v>400947</v>
      </c>
      <c r="AM45" s="2" t="str">
        <f t="shared" si="0"/>
        <v>No</v>
      </c>
    </row>
    <row r="46" spans="1:39">
      <c r="A46" s="6" t="s">
        <v>652</v>
      </c>
      <c r="B46" s="6" t="s">
        <v>653</v>
      </c>
      <c r="C46" s="4" t="s">
        <v>53</v>
      </c>
      <c r="D46" s="213">
        <v>1003</v>
      </c>
      <c r="E46" s="210">
        <v>10003</v>
      </c>
      <c r="F46" s="17" t="s">
        <v>275</v>
      </c>
      <c r="G46" s="36" t="s">
        <v>218</v>
      </c>
      <c r="H46" s="157">
        <v>4181019</v>
      </c>
      <c r="I46" s="19">
        <v>2423</v>
      </c>
      <c r="J46" s="150" t="s">
        <v>14</v>
      </c>
      <c r="K46" s="150" t="s">
        <v>12</v>
      </c>
      <c r="L46" s="9">
        <v>775</v>
      </c>
      <c r="M46" s="9"/>
      <c r="N46" s="21">
        <v>0.9476</v>
      </c>
      <c r="O46" s="10"/>
      <c r="P46" s="39">
        <v>0.2344</v>
      </c>
      <c r="Q46" s="7"/>
      <c r="R46" s="158">
        <v>174.1737</v>
      </c>
      <c r="S46" s="1"/>
      <c r="T46" s="23">
        <v>43.080399999999997</v>
      </c>
      <c r="V46" s="20">
        <v>4.0430000000000001</v>
      </c>
      <c r="X46" s="20">
        <v>1.5627</v>
      </c>
      <c r="AA46" s="25">
        <v>96475093</v>
      </c>
      <c r="AB46" s="9"/>
      <c r="AC46" s="25">
        <v>411614672</v>
      </c>
      <c r="AD46" s="9"/>
      <c r="AE46" s="27">
        <v>101809480</v>
      </c>
      <c r="AF46" s="9"/>
      <c r="AG46" s="26">
        <v>2363242</v>
      </c>
      <c r="AI46" s="26">
        <v>263405058</v>
      </c>
      <c r="AK46" s="26">
        <v>21180599</v>
      </c>
      <c r="AM46" s="2" t="str">
        <f t="shared" si="0"/>
        <v>No</v>
      </c>
    </row>
    <row r="47" spans="1:39">
      <c r="A47" s="6" t="s">
        <v>652</v>
      </c>
      <c r="B47" s="6" t="s">
        <v>653</v>
      </c>
      <c r="C47" s="4" t="s">
        <v>53</v>
      </c>
      <c r="D47" s="213">
        <v>1003</v>
      </c>
      <c r="E47" s="210">
        <v>10003</v>
      </c>
      <c r="F47" s="17" t="s">
        <v>275</v>
      </c>
      <c r="G47" s="36" t="s">
        <v>218</v>
      </c>
      <c r="H47" s="157">
        <v>4181019</v>
      </c>
      <c r="I47" s="19">
        <v>2423</v>
      </c>
      <c r="J47" s="150" t="s">
        <v>13</v>
      </c>
      <c r="K47" s="150" t="s">
        <v>15</v>
      </c>
      <c r="L47" s="9">
        <v>653</v>
      </c>
      <c r="M47" s="9"/>
      <c r="N47" s="21">
        <v>2.9339</v>
      </c>
      <c r="O47" s="10"/>
      <c r="P47" s="39">
        <v>5.0599999999999999E-2</v>
      </c>
      <c r="Q47" s="7"/>
      <c r="R47" s="158">
        <v>78.8185</v>
      </c>
      <c r="S47" s="1"/>
      <c r="T47" s="23">
        <v>1.3591</v>
      </c>
      <c r="V47" s="20">
        <v>57.993499999999997</v>
      </c>
      <c r="X47" s="20">
        <v>7.2977999999999996</v>
      </c>
      <c r="AA47" s="25">
        <v>5737517</v>
      </c>
      <c r="AB47" s="9"/>
      <c r="AC47" s="25">
        <v>113410825</v>
      </c>
      <c r="AD47" s="9"/>
      <c r="AE47" s="27">
        <v>1955578</v>
      </c>
      <c r="AF47" s="9"/>
      <c r="AG47" s="26">
        <v>1438886</v>
      </c>
      <c r="AI47" s="26">
        <v>15540423</v>
      </c>
      <c r="AK47" s="26">
        <v>16315237</v>
      </c>
      <c r="AM47" s="2" t="str">
        <f t="shared" si="0"/>
        <v>No</v>
      </c>
    </row>
    <row r="48" spans="1:39">
      <c r="A48" s="6" t="s">
        <v>652</v>
      </c>
      <c r="B48" s="6" t="s">
        <v>653</v>
      </c>
      <c r="C48" s="4" t="s">
        <v>53</v>
      </c>
      <c r="D48" s="213">
        <v>1003</v>
      </c>
      <c r="E48" s="210">
        <v>10003</v>
      </c>
      <c r="F48" s="17" t="s">
        <v>275</v>
      </c>
      <c r="G48" s="36" t="s">
        <v>218</v>
      </c>
      <c r="H48" s="157">
        <v>4181019</v>
      </c>
      <c r="I48" s="19">
        <v>2423</v>
      </c>
      <c r="J48" s="150" t="s">
        <v>23</v>
      </c>
      <c r="K48" s="150" t="s">
        <v>15</v>
      </c>
      <c r="L48" s="9">
        <v>436</v>
      </c>
      <c r="M48" s="9"/>
      <c r="N48" s="21">
        <v>6.9722</v>
      </c>
      <c r="O48" s="10"/>
      <c r="P48" s="39">
        <v>0.61599999999999999</v>
      </c>
      <c r="Q48" s="7"/>
      <c r="R48" s="158">
        <v>449.42529999999999</v>
      </c>
      <c r="S48" s="1"/>
      <c r="T48" s="23">
        <v>39.708599999999997</v>
      </c>
      <c r="V48" s="20">
        <v>11.318099999999999</v>
      </c>
      <c r="X48" s="20">
        <v>0.54620000000000002</v>
      </c>
      <c r="AA48" s="25">
        <v>229103721</v>
      </c>
      <c r="AB48" s="9"/>
      <c r="AC48" s="25">
        <v>371909742</v>
      </c>
      <c r="AD48" s="9"/>
      <c r="AE48" s="27">
        <v>32859741</v>
      </c>
      <c r="AF48" s="9"/>
      <c r="AG48" s="26">
        <v>827523</v>
      </c>
      <c r="AI48" s="26">
        <v>680949680</v>
      </c>
      <c r="AK48" s="26">
        <v>24565346</v>
      </c>
      <c r="AM48" s="2" t="str">
        <f t="shared" si="0"/>
        <v>No</v>
      </c>
    </row>
    <row r="49" spans="1:39">
      <c r="A49" s="6" t="s">
        <v>652</v>
      </c>
      <c r="B49" s="6" t="s">
        <v>653</v>
      </c>
      <c r="C49" s="4" t="s">
        <v>53</v>
      </c>
      <c r="D49" s="213">
        <v>1003</v>
      </c>
      <c r="E49" s="210">
        <v>10003</v>
      </c>
      <c r="F49" s="17" t="s">
        <v>275</v>
      </c>
      <c r="G49" s="36" t="s">
        <v>218</v>
      </c>
      <c r="H49" s="157">
        <v>4181019</v>
      </c>
      <c r="I49" s="19">
        <v>2423</v>
      </c>
      <c r="J49" s="150" t="s">
        <v>28</v>
      </c>
      <c r="K49" s="150" t="s">
        <v>12</v>
      </c>
      <c r="L49" s="9">
        <v>34</v>
      </c>
      <c r="M49" s="9"/>
      <c r="N49" s="21">
        <v>1.0047999999999999</v>
      </c>
      <c r="O49" s="10"/>
      <c r="P49" s="39">
        <v>0.30070000000000002</v>
      </c>
      <c r="Q49" s="7"/>
      <c r="R49" s="158">
        <v>278.79020000000003</v>
      </c>
      <c r="S49" s="1"/>
      <c r="T49" s="23">
        <v>83.438000000000002</v>
      </c>
      <c r="V49" s="20">
        <v>3.3412999999999999</v>
      </c>
      <c r="X49" s="20">
        <v>1.7638</v>
      </c>
      <c r="AA49" s="25">
        <v>10590933</v>
      </c>
      <c r="AB49" s="9"/>
      <c r="AC49" s="25">
        <v>35219290</v>
      </c>
      <c r="AD49" s="9"/>
      <c r="AE49" s="27">
        <v>10540640</v>
      </c>
      <c r="AF49" s="9"/>
      <c r="AG49" s="26">
        <v>126329</v>
      </c>
      <c r="AI49" s="26">
        <v>19967570</v>
      </c>
      <c r="AK49" s="26">
        <v>1032038</v>
      </c>
      <c r="AM49" s="2" t="str">
        <f t="shared" si="0"/>
        <v>No</v>
      </c>
    </row>
    <row r="50" spans="1:39">
      <c r="A50" s="6" t="s">
        <v>652</v>
      </c>
      <c r="B50" s="6" t="s">
        <v>653</v>
      </c>
      <c r="C50" s="4" t="s">
        <v>53</v>
      </c>
      <c r="D50" s="213">
        <v>1003</v>
      </c>
      <c r="E50" s="210">
        <v>10003</v>
      </c>
      <c r="F50" s="17" t="s">
        <v>275</v>
      </c>
      <c r="G50" s="36" t="s">
        <v>218</v>
      </c>
      <c r="H50" s="157">
        <v>4181019</v>
      </c>
      <c r="I50" s="19">
        <v>2423</v>
      </c>
      <c r="J50" s="150" t="s">
        <v>27</v>
      </c>
      <c r="K50" s="150" t="s">
        <v>12</v>
      </c>
      <c r="L50" s="9">
        <v>336</v>
      </c>
      <c r="M50" s="9"/>
      <c r="N50" s="21">
        <v>1.3661000000000001</v>
      </c>
      <c r="O50" s="10"/>
      <c r="P50" s="39">
        <v>0.74060000000000004</v>
      </c>
      <c r="Q50" s="7"/>
      <c r="R50" s="158">
        <v>192.81129999999999</v>
      </c>
      <c r="S50" s="1"/>
      <c r="T50" s="23">
        <v>104.5211</v>
      </c>
      <c r="V50" s="20">
        <v>1.8447</v>
      </c>
      <c r="X50" s="20">
        <v>0.5232</v>
      </c>
      <c r="AA50" s="25">
        <v>223384553</v>
      </c>
      <c r="AB50" s="9"/>
      <c r="AC50" s="25">
        <v>301638488</v>
      </c>
      <c r="AD50" s="9"/>
      <c r="AE50" s="27">
        <v>163515168</v>
      </c>
      <c r="AF50" s="9"/>
      <c r="AG50" s="26">
        <v>1564423</v>
      </c>
      <c r="AI50" s="26">
        <v>576500980</v>
      </c>
      <c r="AK50" s="26">
        <v>23313396</v>
      </c>
      <c r="AM50" s="2" t="str">
        <f t="shared" si="0"/>
        <v>No</v>
      </c>
    </row>
    <row r="51" spans="1:39">
      <c r="A51" s="6" t="s">
        <v>652</v>
      </c>
      <c r="B51" s="6" t="s">
        <v>653</v>
      </c>
      <c r="C51" s="4" t="s">
        <v>53</v>
      </c>
      <c r="D51" s="213">
        <v>1003</v>
      </c>
      <c r="E51" s="210">
        <v>10003</v>
      </c>
      <c r="F51" s="17" t="s">
        <v>275</v>
      </c>
      <c r="G51" s="36" t="s">
        <v>218</v>
      </c>
      <c r="H51" s="157">
        <v>4181019</v>
      </c>
      <c r="I51" s="19">
        <v>2423</v>
      </c>
      <c r="J51" s="150" t="s">
        <v>32</v>
      </c>
      <c r="K51" s="150" t="s">
        <v>12</v>
      </c>
      <c r="L51" s="9">
        <v>21</v>
      </c>
      <c r="M51" s="9"/>
      <c r="N51" s="21">
        <v>0.73470000000000002</v>
      </c>
      <c r="O51" s="10"/>
      <c r="P51" s="39">
        <v>5.9900000000000002E-2</v>
      </c>
      <c r="Q51" s="7"/>
      <c r="R51" s="158">
        <v>487.08870000000002</v>
      </c>
      <c r="S51" s="1"/>
      <c r="T51" s="23">
        <v>39.6907</v>
      </c>
      <c r="V51" s="20">
        <v>12.2721</v>
      </c>
      <c r="X51" s="20">
        <v>5.2778</v>
      </c>
      <c r="AA51" s="25">
        <v>1888300</v>
      </c>
      <c r="AB51" s="9"/>
      <c r="AC51" s="25">
        <v>31542892</v>
      </c>
      <c r="AD51" s="9"/>
      <c r="AE51" s="27">
        <v>2570292</v>
      </c>
      <c r="AF51" s="9"/>
      <c r="AG51" s="26">
        <v>64758</v>
      </c>
      <c r="AI51" s="26">
        <v>5976543</v>
      </c>
      <c r="AK51" s="26">
        <v>549870</v>
      </c>
      <c r="AM51" s="2" t="str">
        <f t="shared" si="0"/>
        <v>No</v>
      </c>
    </row>
    <row r="52" spans="1:39">
      <c r="A52" s="6" t="s">
        <v>652</v>
      </c>
      <c r="B52" s="6" t="s">
        <v>653</v>
      </c>
      <c r="C52" s="4" t="s">
        <v>53</v>
      </c>
      <c r="D52" s="213">
        <v>1003</v>
      </c>
      <c r="E52" s="210">
        <v>10003</v>
      </c>
      <c r="F52" s="17" t="s">
        <v>275</v>
      </c>
      <c r="G52" s="36" t="s">
        <v>218</v>
      </c>
      <c r="H52" s="157">
        <v>4181019</v>
      </c>
      <c r="I52" s="19">
        <v>2423</v>
      </c>
      <c r="J52" s="150" t="s">
        <v>21</v>
      </c>
      <c r="K52" s="150" t="s">
        <v>12</v>
      </c>
      <c r="L52" s="9">
        <v>151</v>
      </c>
      <c r="M52" s="9"/>
      <c r="N52" s="21">
        <v>1.4331</v>
      </c>
      <c r="O52" s="10"/>
      <c r="P52" s="39">
        <v>0.38080000000000003</v>
      </c>
      <c r="Q52" s="7"/>
      <c r="R52" s="158">
        <v>302.6182</v>
      </c>
      <c r="S52" s="1"/>
      <c r="T52" s="23">
        <v>80.405500000000004</v>
      </c>
      <c r="V52" s="20">
        <v>3.7637</v>
      </c>
      <c r="X52" s="20">
        <v>1.5075000000000001</v>
      </c>
      <c r="AA52" s="25">
        <v>81353000</v>
      </c>
      <c r="AB52" s="9"/>
      <c r="AC52" s="25">
        <v>213658148</v>
      </c>
      <c r="AD52" s="9"/>
      <c r="AE52" s="27">
        <v>56768835</v>
      </c>
      <c r="AF52" s="9"/>
      <c r="AG52" s="26">
        <v>706032</v>
      </c>
      <c r="AI52" s="26">
        <v>141734607</v>
      </c>
      <c r="AK52" s="26">
        <v>5986849</v>
      </c>
      <c r="AM52" s="2" t="str">
        <f t="shared" si="0"/>
        <v>No</v>
      </c>
    </row>
    <row r="53" spans="1:39">
      <c r="A53" s="6" t="s">
        <v>1049</v>
      </c>
      <c r="B53" s="6" t="s">
        <v>1050</v>
      </c>
      <c r="C53" s="4" t="s">
        <v>88</v>
      </c>
      <c r="D53" s="213">
        <v>3019</v>
      </c>
      <c r="E53" s="210">
        <v>30019</v>
      </c>
      <c r="F53" s="17" t="s">
        <v>275</v>
      </c>
      <c r="G53" s="36" t="s">
        <v>218</v>
      </c>
      <c r="H53" s="157">
        <v>5441567</v>
      </c>
      <c r="I53" s="19">
        <v>2372</v>
      </c>
      <c r="J53" s="150" t="s">
        <v>14</v>
      </c>
      <c r="K53" s="150" t="s">
        <v>15</v>
      </c>
      <c r="L53" s="9">
        <v>6</v>
      </c>
      <c r="M53" s="9"/>
      <c r="N53" s="21">
        <v>1.3915999999999999</v>
      </c>
      <c r="O53" s="10"/>
      <c r="P53" s="39">
        <v>0.10299999999999999</v>
      </c>
      <c r="Q53" s="7"/>
      <c r="R53" s="158">
        <v>111.3724</v>
      </c>
      <c r="S53" s="1"/>
      <c r="T53" s="23">
        <v>8.2423000000000002</v>
      </c>
      <c r="V53" s="20">
        <v>13.5123</v>
      </c>
      <c r="X53" s="20">
        <v>2.4285999999999999</v>
      </c>
      <c r="AA53" s="25">
        <v>112328</v>
      </c>
      <c r="AB53" s="9"/>
      <c r="AC53" s="25">
        <v>1090670</v>
      </c>
      <c r="AD53" s="9"/>
      <c r="AE53" s="27">
        <v>80717</v>
      </c>
      <c r="AF53" s="9"/>
      <c r="AG53" s="26">
        <v>9793</v>
      </c>
      <c r="AI53" s="26">
        <v>449102</v>
      </c>
      <c r="AK53" s="26">
        <v>165337</v>
      </c>
      <c r="AM53" s="2" t="str">
        <f t="shared" si="0"/>
        <v>No</v>
      </c>
    </row>
    <row r="54" spans="1:39">
      <c r="A54" s="6" t="s">
        <v>1049</v>
      </c>
      <c r="B54" s="6" t="s">
        <v>1050</v>
      </c>
      <c r="C54" s="4" t="s">
        <v>88</v>
      </c>
      <c r="D54" s="213">
        <v>3019</v>
      </c>
      <c r="E54" s="210">
        <v>30019</v>
      </c>
      <c r="F54" s="17" t="s">
        <v>275</v>
      </c>
      <c r="G54" s="36" t="s">
        <v>218</v>
      </c>
      <c r="H54" s="157">
        <v>5441567</v>
      </c>
      <c r="I54" s="19">
        <v>2372</v>
      </c>
      <c r="J54" s="150" t="s">
        <v>13</v>
      </c>
      <c r="K54" s="150" t="s">
        <v>15</v>
      </c>
      <c r="L54" s="9">
        <v>409</v>
      </c>
      <c r="M54" s="9"/>
      <c r="N54" s="21">
        <v>3.8626</v>
      </c>
      <c r="O54" s="10"/>
      <c r="P54" s="39">
        <v>0.1009</v>
      </c>
      <c r="Q54" s="7"/>
      <c r="R54" s="158">
        <v>58.611600000000003</v>
      </c>
      <c r="S54" s="1"/>
      <c r="T54" s="23">
        <v>1.5306</v>
      </c>
      <c r="V54" s="20">
        <v>38.294199999999996</v>
      </c>
      <c r="X54" s="20">
        <v>5.3540999999999999</v>
      </c>
      <c r="AA54" s="25">
        <v>6004836</v>
      </c>
      <c r="AB54" s="9"/>
      <c r="AC54" s="25">
        <v>59532018</v>
      </c>
      <c r="AD54" s="9"/>
      <c r="AE54" s="27">
        <v>1554597</v>
      </c>
      <c r="AF54" s="9"/>
      <c r="AG54" s="26">
        <v>1015704</v>
      </c>
      <c r="AI54" s="26">
        <v>11118969</v>
      </c>
      <c r="AK54" s="26">
        <v>10478405</v>
      </c>
      <c r="AM54" s="2" t="str">
        <f t="shared" si="0"/>
        <v>No</v>
      </c>
    </row>
    <row r="55" spans="1:39">
      <c r="A55" s="6" t="s">
        <v>1049</v>
      </c>
      <c r="B55" s="6" t="s">
        <v>1050</v>
      </c>
      <c r="C55" s="4" t="s">
        <v>88</v>
      </c>
      <c r="D55" s="213">
        <v>3019</v>
      </c>
      <c r="E55" s="210">
        <v>30019</v>
      </c>
      <c r="F55" s="17" t="s">
        <v>275</v>
      </c>
      <c r="G55" s="36" t="s">
        <v>218</v>
      </c>
      <c r="H55" s="157">
        <v>5441567</v>
      </c>
      <c r="I55" s="19">
        <v>2372</v>
      </c>
      <c r="J55" s="150" t="s">
        <v>23</v>
      </c>
      <c r="K55" s="150" t="s">
        <v>12</v>
      </c>
      <c r="L55" s="9">
        <v>349</v>
      </c>
      <c r="M55" s="9"/>
      <c r="N55" s="21">
        <v>4.4877000000000002</v>
      </c>
      <c r="O55" s="10"/>
      <c r="P55" s="39">
        <v>0.47660000000000002</v>
      </c>
      <c r="Q55" s="7"/>
      <c r="R55" s="158">
        <v>295.31049999999999</v>
      </c>
      <c r="S55" s="1"/>
      <c r="T55" s="23">
        <v>31.359500000000001</v>
      </c>
      <c r="V55" s="20">
        <v>9.4169</v>
      </c>
      <c r="X55" s="20">
        <v>0.69589999999999996</v>
      </c>
      <c r="AA55" s="25">
        <v>144711466</v>
      </c>
      <c r="AB55" s="9"/>
      <c r="AC55" s="25">
        <v>303658609</v>
      </c>
      <c r="AD55" s="9"/>
      <c r="AE55" s="27">
        <v>32245981</v>
      </c>
      <c r="AF55" s="9"/>
      <c r="AG55" s="26">
        <v>1028269</v>
      </c>
      <c r="AI55" s="26">
        <v>436335049</v>
      </c>
      <c r="AK55" s="26">
        <v>20153941</v>
      </c>
      <c r="AM55" s="2" t="str">
        <f t="shared" si="0"/>
        <v>No</v>
      </c>
    </row>
    <row r="56" spans="1:39">
      <c r="A56" s="6" t="s">
        <v>1049</v>
      </c>
      <c r="B56" s="6" t="s">
        <v>1050</v>
      </c>
      <c r="C56" s="4" t="s">
        <v>88</v>
      </c>
      <c r="D56" s="213">
        <v>3019</v>
      </c>
      <c r="E56" s="210">
        <v>30019</v>
      </c>
      <c r="F56" s="17" t="s">
        <v>275</v>
      </c>
      <c r="G56" s="36" t="s">
        <v>218</v>
      </c>
      <c r="H56" s="157">
        <v>5441567</v>
      </c>
      <c r="I56" s="19">
        <v>2372</v>
      </c>
      <c r="J56" s="150" t="s">
        <v>32</v>
      </c>
      <c r="K56" s="150" t="s">
        <v>12</v>
      </c>
      <c r="L56" s="9">
        <v>30</v>
      </c>
      <c r="M56" s="9"/>
      <c r="N56" s="21">
        <v>1.1702999999999999</v>
      </c>
      <c r="O56" s="10"/>
      <c r="P56" s="39">
        <v>0.41420000000000001</v>
      </c>
      <c r="Q56" s="7"/>
      <c r="R56" s="158">
        <v>162.66159999999999</v>
      </c>
      <c r="S56" s="1"/>
      <c r="T56" s="23">
        <v>57.576300000000003</v>
      </c>
      <c r="V56" s="20">
        <v>2.8250999999999999</v>
      </c>
      <c r="X56" s="20">
        <v>1.3934</v>
      </c>
      <c r="AA56" s="25">
        <v>5951062</v>
      </c>
      <c r="AB56" s="9"/>
      <c r="AC56" s="25">
        <v>14365949</v>
      </c>
      <c r="AD56" s="9"/>
      <c r="AE56" s="27">
        <v>5085024</v>
      </c>
      <c r="AF56" s="9"/>
      <c r="AG56" s="26">
        <v>88318</v>
      </c>
      <c r="AI56" s="26">
        <v>10309799</v>
      </c>
      <c r="AK56" s="26">
        <v>741986</v>
      </c>
      <c r="AM56" s="2" t="str">
        <f t="shared" si="0"/>
        <v>No</v>
      </c>
    </row>
    <row r="57" spans="1:39">
      <c r="A57" s="6" t="s">
        <v>1049</v>
      </c>
      <c r="B57" s="6" t="s">
        <v>1050</v>
      </c>
      <c r="C57" s="4" t="s">
        <v>88</v>
      </c>
      <c r="D57" s="213">
        <v>3019</v>
      </c>
      <c r="E57" s="210">
        <v>30019</v>
      </c>
      <c r="F57" s="17" t="s">
        <v>275</v>
      </c>
      <c r="G57" s="36" t="s">
        <v>218</v>
      </c>
      <c r="H57" s="157">
        <v>5441567</v>
      </c>
      <c r="I57" s="19">
        <v>2372</v>
      </c>
      <c r="J57" s="150" t="s">
        <v>27</v>
      </c>
      <c r="K57" s="150" t="s">
        <v>12</v>
      </c>
      <c r="L57" s="9">
        <v>285</v>
      </c>
      <c r="M57" s="9"/>
      <c r="N57" s="21">
        <v>1.2024999999999999</v>
      </c>
      <c r="O57" s="10"/>
      <c r="P57" s="39">
        <v>0.56330000000000002</v>
      </c>
      <c r="Q57" s="7"/>
      <c r="R57" s="158">
        <v>216.47399999999999</v>
      </c>
      <c r="S57" s="1"/>
      <c r="T57" s="23">
        <v>101.4064</v>
      </c>
      <c r="V57" s="20">
        <v>2.1347</v>
      </c>
      <c r="X57" s="20">
        <v>0.55840000000000001</v>
      </c>
      <c r="AA57" s="25">
        <v>113037368</v>
      </c>
      <c r="AB57" s="9"/>
      <c r="AC57" s="25">
        <v>200674425</v>
      </c>
      <c r="AD57" s="9"/>
      <c r="AE57" s="27">
        <v>94005114</v>
      </c>
      <c r="AF57" s="9"/>
      <c r="AG57" s="26">
        <v>927014</v>
      </c>
      <c r="AI57" s="26">
        <v>359405111</v>
      </c>
      <c r="AK57" s="26">
        <v>16971260</v>
      </c>
      <c r="AM57" s="2" t="str">
        <f t="shared" si="0"/>
        <v>No</v>
      </c>
    </row>
    <row r="58" spans="1:39">
      <c r="A58" s="6" t="s">
        <v>1049</v>
      </c>
      <c r="B58" s="6" t="s">
        <v>1050</v>
      </c>
      <c r="C58" s="4" t="s">
        <v>88</v>
      </c>
      <c r="D58" s="213">
        <v>3019</v>
      </c>
      <c r="E58" s="210">
        <v>30019</v>
      </c>
      <c r="F58" s="17" t="s">
        <v>275</v>
      </c>
      <c r="G58" s="36" t="s">
        <v>218</v>
      </c>
      <c r="H58" s="157">
        <v>5441567</v>
      </c>
      <c r="I58" s="19">
        <v>2372</v>
      </c>
      <c r="J58" s="150" t="s">
        <v>19</v>
      </c>
      <c r="K58" s="150" t="s">
        <v>12</v>
      </c>
      <c r="L58" s="9">
        <v>121</v>
      </c>
      <c r="M58" s="9"/>
      <c r="N58" s="21">
        <v>1.1634</v>
      </c>
      <c r="O58" s="10"/>
      <c r="P58" s="39">
        <v>0.39300000000000002</v>
      </c>
      <c r="Q58" s="7"/>
      <c r="R58" s="158">
        <v>209.8999</v>
      </c>
      <c r="S58" s="1"/>
      <c r="T58" s="23">
        <v>70.904300000000006</v>
      </c>
      <c r="V58" s="20">
        <v>2.9603000000000002</v>
      </c>
      <c r="X58" s="20">
        <v>1.2824</v>
      </c>
      <c r="AA58" s="25">
        <v>29083693</v>
      </c>
      <c r="AB58" s="9"/>
      <c r="AC58" s="25">
        <v>74007135</v>
      </c>
      <c r="AD58" s="9"/>
      <c r="AE58" s="27">
        <v>24999649</v>
      </c>
      <c r="AF58" s="9"/>
      <c r="AG58" s="26">
        <v>352583</v>
      </c>
      <c r="AI58" s="26">
        <v>57709428</v>
      </c>
      <c r="AK58" s="26">
        <v>3096378</v>
      </c>
      <c r="AM58" s="2" t="str">
        <f t="shared" si="0"/>
        <v>No</v>
      </c>
    </row>
    <row r="59" spans="1:39">
      <c r="A59" s="6" t="s">
        <v>1049</v>
      </c>
      <c r="B59" s="6" t="s">
        <v>1050</v>
      </c>
      <c r="C59" s="4" t="s">
        <v>88</v>
      </c>
      <c r="D59" s="213">
        <v>3019</v>
      </c>
      <c r="E59" s="210">
        <v>30019</v>
      </c>
      <c r="F59" s="17" t="s">
        <v>275</v>
      </c>
      <c r="G59" s="36" t="s">
        <v>218</v>
      </c>
      <c r="H59" s="157">
        <v>5441567</v>
      </c>
      <c r="I59" s="19">
        <v>2372</v>
      </c>
      <c r="J59" s="150" t="s">
        <v>14</v>
      </c>
      <c r="K59" s="150" t="s">
        <v>12</v>
      </c>
      <c r="L59" s="9">
        <v>1172</v>
      </c>
      <c r="M59" s="9"/>
      <c r="N59" s="21">
        <v>1.0663</v>
      </c>
      <c r="O59" s="10"/>
      <c r="P59" s="39">
        <v>0.27339999999999998</v>
      </c>
      <c r="Q59" s="7"/>
      <c r="R59" s="158">
        <v>155.10290000000001</v>
      </c>
      <c r="S59" s="1"/>
      <c r="T59" s="23">
        <v>39.764400000000002</v>
      </c>
      <c r="V59" s="20">
        <v>3.9005000000000001</v>
      </c>
      <c r="X59" s="20">
        <v>1.3835</v>
      </c>
      <c r="AA59" s="25">
        <v>172156198</v>
      </c>
      <c r="AB59" s="9"/>
      <c r="AC59" s="25">
        <v>629760584</v>
      </c>
      <c r="AD59" s="9"/>
      <c r="AE59" s="27">
        <v>161454460</v>
      </c>
      <c r="AF59" s="9"/>
      <c r="AG59" s="26">
        <v>4060275</v>
      </c>
      <c r="AI59" s="26">
        <v>455192052</v>
      </c>
      <c r="AK59" s="26">
        <v>40164866</v>
      </c>
      <c r="AM59" s="2" t="str">
        <f t="shared" si="0"/>
        <v>No</v>
      </c>
    </row>
    <row r="60" spans="1:39">
      <c r="A60" s="6" t="s">
        <v>1060</v>
      </c>
      <c r="B60" s="6" t="s">
        <v>1061</v>
      </c>
      <c r="C60" s="4" t="s">
        <v>54</v>
      </c>
      <c r="D60" s="213">
        <v>3034</v>
      </c>
      <c r="E60" s="210">
        <v>30034</v>
      </c>
      <c r="F60" s="17" t="s">
        <v>324</v>
      </c>
      <c r="G60" s="36" t="s">
        <v>218</v>
      </c>
      <c r="H60" s="157">
        <v>2203663</v>
      </c>
      <c r="I60" s="19">
        <v>1683</v>
      </c>
      <c r="J60" s="150" t="s">
        <v>14</v>
      </c>
      <c r="K60" s="150" t="s">
        <v>12</v>
      </c>
      <c r="L60" s="9">
        <v>638</v>
      </c>
      <c r="M60" s="9"/>
      <c r="N60" s="21">
        <v>0.77490000000000003</v>
      </c>
      <c r="O60" s="10"/>
      <c r="P60" s="39">
        <v>0.16209999999999999</v>
      </c>
      <c r="Q60" s="7"/>
      <c r="R60" s="158">
        <v>162.99760000000001</v>
      </c>
      <c r="S60" s="1"/>
      <c r="T60" s="23">
        <v>34.090299999999999</v>
      </c>
      <c r="V60" s="20">
        <v>4.7812999999999999</v>
      </c>
      <c r="X60" s="20">
        <v>1.2747999999999999</v>
      </c>
      <c r="AA60" s="25">
        <v>49439100</v>
      </c>
      <c r="AB60" s="9"/>
      <c r="AC60" s="25">
        <v>305037900</v>
      </c>
      <c r="AD60" s="9"/>
      <c r="AE60" s="27">
        <v>63797467</v>
      </c>
      <c r="AF60" s="9"/>
      <c r="AG60" s="26">
        <v>1871426</v>
      </c>
      <c r="AI60" s="26">
        <v>239277791</v>
      </c>
      <c r="AK60" s="26">
        <v>20816666</v>
      </c>
      <c r="AM60" s="2" t="str">
        <f t="shared" si="0"/>
        <v>No</v>
      </c>
    </row>
    <row r="61" spans="1:39">
      <c r="A61" s="6" t="s">
        <v>1060</v>
      </c>
      <c r="B61" s="6" t="s">
        <v>1061</v>
      </c>
      <c r="C61" s="4" t="s">
        <v>54</v>
      </c>
      <c r="D61" s="213">
        <v>3034</v>
      </c>
      <c r="E61" s="210">
        <v>30034</v>
      </c>
      <c r="F61" s="17" t="s">
        <v>324</v>
      </c>
      <c r="G61" s="36" t="s">
        <v>218</v>
      </c>
      <c r="H61" s="157">
        <v>2203663</v>
      </c>
      <c r="I61" s="19">
        <v>1683</v>
      </c>
      <c r="J61" s="150" t="s">
        <v>27</v>
      </c>
      <c r="K61" s="150" t="s">
        <v>12</v>
      </c>
      <c r="L61" s="9">
        <v>54</v>
      </c>
      <c r="M61" s="9"/>
      <c r="N61" s="21">
        <v>1.2911999999999999</v>
      </c>
      <c r="O61" s="10"/>
      <c r="P61" s="39">
        <v>0.1804</v>
      </c>
      <c r="Q61" s="7"/>
      <c r="R61" s="158">
        <v>344.36590000000001</v>
      </c>
      <c r="S61" s="1"/>
      <c r="T61" s="23">
        <v>48.105499999999999</v>
      </c>
      <c r="V61" s="20">
        <v>7.1585999999999999</v>
      </c>
      <c r="X61" s="20">
        <v>1.7350000000000001</v>
      </c>
      <c r="AA61" s="25">
        <v>11513200</v>
      </c>
      <c r="AB61" s="9"/>
      <c r="AC61" s="25">
        <v>63832691</v>
      </c>
      <c r="AD61" s="9"/>
      <c r="AE61" s="27">
        <v>8916972</v>
      </c>
      <c r="AF61" s="9"/>
      <c r="AG61" s="26">
        <v>185363</v>
      </c>
      <c r="AI61" s="26">
        <v>36790501</v>
      </c>
      <c r="AK61" s="26">
        <v>4633205</v>
      </c>
      <c r="AM61" s="2" t="str">
        <f t="shared" si="0"/>
        <v>No</v>
      </c>
    </row>
    <row r="62" spans="1:39">
      <c r="A62" s="6" t="s">
        <v>1060</v>
      </c>
      <c r="B62" s="6" t="s">
        <v>1061</v>
      </c>
      <c r="C62" s="4" t="s">
        <v>54</v>
      </c>
      <c r="D62" s="213">
        <v>3034</v>
      </c>
      <c r="E62" s="210">
        <v>30034</v>
      </c>
      <c r="F62" s="17" t="s">
        <v>324</v>
      </c>
      <c r="G62" s="36" t="s">
        <v>218</v>
      </c>
      <c r="H62" s="157">
        <v>2203663</v>
      </c>
      <c r="I62" s="19">
        <v>1683</v>
      </c>
      <c r="J62" s="150" t="s">
        <v>13</v>
      </c>
      <c r="K62" s="150" t="s">
        <v>15</v>
      </c>
      <c r="L62" s="9">
        <v>466</v>
      </c>
      <c r="M62" s="9"/>
      <c r="N62" s="21">
        <v>1.4970000000000001</v>
      </c>
      <c r="O62" s="10"/>
      <c r="P62" s="39">
        <v>3.2800000000000003E-2</v>
      </c>
      <c r="Q62" s="7"/>
      <c r="R62" s="158">
        <v>67.284800000000004</v>
      </c>
      <c r="S62" s="1"/>
      <c r="T62" s="23">
        <v>1.4744999999999999</v>
      </c>
      <c r="V62" s="20">
        <v>45.633600000000001</v>
      </c>
      <c r="X62" s="20">
        <v>4.8330000000000002</v>
      </c>
      <c r="AA62" s="25">
        <v>3183387</v>
      </c>
      <c r="AB62" s="9"/>
      <c r="AC62" s="25">
        <v>97039187</v>
      </c>
      <c r="AD62" s="9"/>
      <c r="AE62" s="27">
        <v>2126485</v>
      </c>
      <c r="AF62" s="9"/>
      <c r="AG62" s="26">
        <v>1442215</v>
      </c>
      <c r="AI62" s="26">
        <v>20078289</v>
      </c>
      <c r="AK62" s="26">
        <v>17943666</v>
      </c>
      <c r="AM62" s="2" t="str">
        <f t="shared" si="0"/>
        <v>No</v>
      </c>
    </row>
    <row r="63" spans="1:39">
      <c r="A63" s="6" t="s">
        <v>1060</v>
      </c>
      <c r="B63" s="6" t="s">
        <v>1061</v>
      </c>
      <c r="C63" s="4" t="s">
        <v>54</v>
      </c>
      <c r="D63" s="213">
        <v>3034</v>
      </c>
      <c r="E63" s="210">
        <v>30034</v>
      </c>
      <c r="F63" s="17" t="s">
        <v>324</v>
      </c>
      <c r="G63" s="36" t="s">
        <v>218</v>
      </c>
      <c r="H63" s="157">
        <v>2203663</v>
      </c>
      <c r="I63" s="19">
        <v>1683</v>
      </c>
      <c r="J63" s="150" t="s">
        <v>18</v>
      </c>
      <c r="K63" s="150" t="s">
        <v>15</v>
      </c>
      <c r="L63" s="9">
        <v>38</v>
      </c>
      <c r="M63" s="9"/>
      <c r="N63" s="21">
        <v>2.5691999999999999</v>
      </c>
      <c r="O63" s="10"/>
      <c r="P63" s="39">
        <v>0.1076</v>
      </c>
      <c r="Q63" s="7"/>
      <c r="R63" s="158">
        <v>104.2597</v>
      </c>
      <c r="S63" s="1"/>
      <c r="T63" s="23">
        <v>4.3666</v>
      </c>
      <c r="V63" s="20">
        <v>23.8765</v>
      </c>
      <c r="X63" s="20">
        <v>4.6562000000000001</v>
      </c>
      <c r="AA63" s="25">
        <v>2087206</v>
      </c>
      <c r="AB63" s="9"/>
      <c r="AC63" s="25">
        <v>19396997</v>
      </c>
      <c r="AD63" s="9"/>
      <c r="AE63" s="27">
        <v>812390</v>
      </c>
      <c r="AF63" s="9"/>
      <c r="AG63" s="26">
        <v>186045</v>
      </c>
      <c r="AI63" s="26">
        <v>4165815</v>
      </c>
      <c r="AK63" s="26">
        <v>3229314</v>
      </c>
      <c r="AM63" s="2" t="str">
        <f t="shared" si="0"/>
        <v>No</v>
      </c>
    </row>
    <row r="64" spans="1:39">
      <c r="A64" s="6" t="s">
        <v>1060</v>
      </c>
      <c r="B64" s="6" t="s">
        <v>1061</v>
      </c>
      <c r="C64" s="4" t="s">
        <v>54</v>
      </c>
      <c r="D64" s="213">
        <v>3034</v>
      </c>
      <c r="E64" s="210">
        <v>30034</v>
      </c>
      <c r="F64" s="17" t="s">
        <v>324</v>
      </c>
      <c r="G64" s="36" t="s">
        <v>218</v>
      </c>
      <c r="H64" s="157">
        <v>2203663</v>
      </c>
      <c r="I64" s="19">
        <v>1683</v>
      </c>
      <c r="J64" s="150" t="s">
        <v>21</v>
      </c>
      <c r="K64" s="150" t="s">
        <v>12</v>
      </c>
      <c r="L64" s="9">
        <v>38</v>
      </c>
      <c r="M64" s="9"/>
      <c r="N64" s="21">
        <v>0.9677</v>
      </c>
      <c r="O64" s="10"/>
      <c r="P64" s="39">
        <v>0.1633</v>
      </c>
      <c r="Q64" s="7"/>
      <c r="R64" s="158">
        <v>290.5222</v>
      </c>
      <c r="S64" s="1"/>
      <c r="T64" s="23">
        <v>49.024999999999999</v>
      </c>
      <c r="V64" s="20">
        <v>5.9260000000000002</v>
      </c>
      <c r="X64" s="20">
        <v>0.98150000000000004</v>
      </c>
      <c r="AA64" s="25">
        <v>7177100</v>
      </c>
      <c r="AB64" s="9"/>
      <c r="AC64" s="25">
        <v>43950196</v>
      </c>
      <c r="AD64" s="9"/>
      <c r="AE64" s="27">
        <v>7416504</v>
      </c>
      <c r="AF64" s="9"/>
      <c r="AG64" s="26">
        <v>151280</v>
      </c>
      <c r="AI64" s="26">
        <v>44778153</v>
      </c>
      <c r="AK64" s="26">
        <v>2988892</v>
      </c>
      <c r="AM64" s="2" t="str">
        <f t="shared" si="0"/>
        <v>No</v>
      </c>
    </row>
    <row r="65" spans="1:39">
      <c r="A65" s="6" t="s">
        <v>1060</v>
      </c>
      <c r="B65" s="6" t="s">
        <v>1061</v>
      </c>
      <c r="C65" s="4" t="s">
        <v>54</v>
      </c>
      <c r="D65" s="213">
        <v>3034</v>
      </c>
      <c r="E65" s="210">
        <v>30034</v>
      </c>
      <c r="F65" s="17" t="s">
        <v>324</v>
      </c>
      <c r="G65" s="36" t="s">
        <v>218</v>
      </c>
      <c r="H65" s="157">
        <v>2203663</v>
      </c>
      <c r="I65" s="19">
        <v>1683</v>
      </c>
      <c r="J65" s="150" t="s">
        <v>24</v>
      </c>
      <c r="K65" s="150" t="s">
        <v>15</v>
      </c>
      <c r="L65" s="9">
        <v>280</v>
      </c>
      <c r="M65" s="9"/>
      <c r="N65" s="21">
        <v>5.2591000000000001</v>
      </c>
      <c r="O65" s="10"/>
      <c r="P65" s="39">
        <v>0.30959999999999999</v>
      </c>
      <c r="Q65" s="7"/>
      <c r="R65" s="158">
        <v>268.33640000000003</v>
      </c>
      <c r="S65" s="1"/>
      <c r="T65" s="23">
        <v>15.797599999999999</v>
      </c>
      <c r="V65" s="20">
        <v>16.985900000000001</v>
      </c>
      <c r="X65" s="20">
        <v>0.59130000000000005</v>
      </c>
      <c r="Y65" s="2" t="s">
        <v>50</v>
      </c>
      <c r="AA65" s="25">
        <v>20089000</v>
      </c>
      <c r="AB65" s="9"/>
      <c r="AC65" s="25">
        <v>64882934</v>
      </c>
      <c r="AD65" s="9"/>
      <c r="AE65" s="27">
        <v>3819821</v>
      </c>
      <c r="AF65" s="9"/>
      <c r="AG65" s="26">
        <v>241797</v>
      </c>
      <c r="AI65" s="26">
        <v>109737234</v>
      </c>
      <c r="AJ65" s="2" t="s">
        <v>50</v>
      </c>
      <c r="AK65" s="26">
        <v>6515171</v>
      </c>
      <c r="AM65" s="2" t="str">
        <f t="shared" si="0"/>
        <v>Yes</v>
      </c>
    </row>
    <row r="66" spans="1:39">
      <c r="A66" s="6" t="s">
        <v>1060</v>
      </c>
      <c r="B66" s="6" t="s">
        <v>1061</v>
      </c>
      <c r="C66" s="4" t="s">
        <v>54</v>
      </c>
      <c r="D66" s="213">
        <v>3034</v>
      </c>
      <c r="E66" s="210">
        <v>30034</v>
      </c>
      <c r="F66" s="17" t="s">
        <v>324</v>
      </c>
      <c r="G66" s="36" t="s">
        <v>218</v>
      </c>
      <c r="H66" s="157">
        <v>2203663</v>
      </c>
      <c r="I66" s="19">
        <v>1683</v>
      </c>
      <c r="J66" s="150" t="s">
        <v>23</v>
      </c>
      <c r="K66" s="150" t="s">
        <v>15</v>
      </c>
      <c r="L66" s="9">
        <v>159</v>
      </c>
      <c r="M66" s="9"/>
      <c r="N66" s="21">
        <v>5.6273</v>
      </c>
      <c r="O66" s="10"/>
      <c r="P66" s="39">
        <v>0.32590000000000002</v>
      </c>
      <c r="Q66" s="7"/>
      <c r="R66" s="158">
        <v>941.7346</v>
      </c>
      <c r="S66" s="1"/>
      <c r="T66" s="23">
        <v>54.547400000000003</v>
      </c>
      <c r="V66" s="20">
        <v>17.264500000000002</v>
      </c>
      <c r="X66" s="20">
        <v>0.58450000000000002</v>
      </c>
      <c r="AA66" s="25">
        <v>52484000</v>
      </c>
      <c r="AB66" s="9"/>
      <c r="AC66" s="25">
        <v>161020606</v>
      </c>
      <c r="AD66" s="9"/>
      <c r="AE66" s="27">
        <v>9326683</v>
      </c>
      <c r="AF66" s="9"/>
      <c r="AG66" s="26">
        <v>170983</v>
      </c>
      <c r="AI66" s="26">
        <v>275491545</v>
      </c>
      <c r="AK66" s="26">
        <v>6508708</v>
      </c>
      <c r="AM66" s="2" t="str">
        <f t="shared" ref="AM66:AM129" si="1">IF(AL66&amp;AJ66&amp;AH66&amp;AF66&amp;AD66&amp;AB66&amp;Y66&amp;W66&amp;U66&amp;S66&amp;S66&amp;Q66&amp;O66&lt;&gt;"","Yes","No")</f>
        <v>No</v>
      </c>
    </row>
    <row r="67" spans="1:39">
      <c r="A67" s="6" t="s">
        <v>1060</v>
      </c>
      <c r="B67" s="6" t="s">
        <v>1061</v>
      </c>
      <c r="C67" s="4" t="s">
        <v>54</v>
      </c>
      <c r="D67" s="213">
        <v>3034</v>
      </c>
      <c r="E67" s="210">
        <v>30034</v>
      </c>
      <c r="F67" s="17" t="s">
        <v>324</v>
      </c>
      <c r="G67" s="36" t="s">
        <v>218</v>
      </c>
      <c r="H67" s="157">
        <v>2203663</v>
      </c>
      <c r="I67" s="19">
        <v>1683</v>
      </c>
      <c r="J67" s="150" t="s">
        <v>13</v>
      </c>
      <c r="K67" s="150" t="s">
        <v>12</v>
      </c>
      <c r="L67" s="9">
        <v>10</v>
      </c>
      <c r="M67" s="9"/>
      <c r="N67" s="21">
        <v>1.0526</v>
      </c>
      <c r="O67" s="10"/>
      <c r="P67" s="39">
        <v>1.5299999999999999E-2</v>
      </c>
      <c r="Q67" s="7"/>
      <c r="R67" s="158">
        <v>97.737399999999994</v>
      </c>
      <c r="S67" s="1"/>
      <c r="T67" s="23">
        <v>1.4167000000000001</v>
      </c>
      <c r="V67" s="20">
        <v>68.988200000000006</v>
      </c>
      <c r="X67" s="20">
        <v>9.4588999999999999</v>
      </c>
      <c r="AA67" s="25">
        <v>16278</v>
      </c>
      <c r="AB67" s="9"/>
      <c r="AC67" s="25">
        <v>1066902</v>
      </c>
      <c r="AD67" s="9"/>
      <c r="AE67" s="27">
        <v>15465</v>
      </c>
      <c r="AF67" s="9"/>
      <c r="AG67" s="26">
        <v>10916</v>
      </c>
      <c r="AI67" s="26">
        <v>112793</v>
      </c>
      <c r="AK67" s="26">
        <v>61798</v>
      </c>
      <c r="AM67" s="2" t="str">
        <f t="shared" si="1"/>
        <v>No</v>
      </c>
    </row>
    <row r="68" spans="1:39">
      <c r="A68" s="6" t="s">
        <v>2365</v>
      </c>
      <c r="B68" s="6" t="s">
        <v>2366</v>
      </c>
      <c r="C68" s="4" t="s">
        <v>45</v>
      </c>
      <c r="D68" s="213">
        <v>5113</v>
      </c>
      <c r="E68" s="210">
        <v>50113</v>
      </c>
      <c r="F68" s="17" t="s">
        <v>275</v>
      </c>
      <c r="G68" s="36" t="s">
        <v>218</v>
      </c>
      <c r="H68" s="157">
        <v>8608208</v>
      </c>
      <c r="I68" s="19">
        <v>1510</v>
      </c>
      <c r="J68" s="150" t="s">
        <v>14</v>
      </c>
      <c r="K68" s="150" t="s">
        <v>15</v>
      </c>
      <c r="L68" s="9">
        <v>83</v>
      </c>
      <c r="M68" s="9"/>
      <c r="N68" s="21">
        <v>1.196</v>
      </c>
      <c r="O68" s="10"/>
      <c r="P68" s="39">
        <v>0.14180000000000001</v>
      </c>
      <c r="Q68" s="7"/>
      <c r="R68" s="158">
        <v>107.85</v>
      </c>
      <c r="S68" s="1"/>
      <c r="T68" s="23">
        <v>12.7835</v>
      </c>
      <c r="V68" s="20">
        <v>8.4367000000000001</v>
      </c>
      <c r="X68" s="20">
        <v>1.7154</v>
      </c>
      <c r="AA68" s="25">
        <v>1952696</v>
      </c>
      <c r="AB68" s="9"/>
      <c r="AC68" s="25">
        <v>13774167</v>
      </c>
      <c r="AD68" s="9"/>
      <c r="AE68" s="27">
        <v>1632656</v>
      </c>
      <c r="AF68" s="9"/>
      <c r="AG68" s="26">
        <v>127716</v>
      </c>
      <c r="AI68" s="26">
        <v>8029586</v>
      </c>
      <c r="AK68" s="26">
        <v>1617218</v>
      </c>
      <c r="AM68" s="2" t="str">
        <f t="shared" si="1"/>
        <v>No</v>
      </c>
    </row>
    <row r="69" spans="1:39">
      <c r="A69" s="6" t="s">
        <v>2365</v>
      </c>
      <c r="B69" s="6" t="s">
        <v>2366</v>
      </c>
      <c r="C69" s="4" t="s">
        <v>45</v>
      </c>
      <c r="D69" s="213">
        <v>5113</v>
      </c>
      <c r="E69" s="210">
        <v>50113</v>
      </c>
      <c r="F69" s="17" t="s">
        <v>275</v>
      </c>
      <c r="G69" s="36" t="s">
        <v>218</v>
      </c>
      <c r="H69" s="157">
        <v>8608208</v>
      </c>
      <c r="I69" s="19">
        <v>1510</v>
      </c>
      <c r="J69" s="150" t="s">
        <v>13</v>
      </c>
      <c r="K69" s="150" t="s">
        <v>12</v>
      </c>
      <c r="L69" s="9">
        <v>8</v>
      </c>
      <c r="M69" s="9"/>
      <c r="N69" s="21">
        <v>1.5831999999999999</v>
      </c>
      <c r="O69" s="10"/>
      <c r="P69" s="39">
        <v>7.9799999999999996E-2</v>
      </c>
      <c r="Q69" s="7"/>
      <c r="R69" s="158">
        <v>52.032800000000002</v>
      </c>
      <c r="S69" s="1"/>
      <c r="T69" s="23">
        <v>2.6225999999999998</v>
      </c>
      <c r="V69" s="20">
        <v>19.8401</v>
      </c>
      <c r="X69" s="20">
        <v>3.1284999999999998</v>
      </c>
      <c r="AA69" s="25">
        <v>68917</v>
      </c>
      <c r="AB69" s="9"/>
      <c r="AC69" s="25">
        <v>863641</v>
      </c>
      <c r="AD69" s="9"/>
      <c r="AE69" s="27">
        <v>43530</v>
      </c>
      <c r="AF69" s="9"/>
      <c r="AG69" s="26">
        <v>16598</v>
      </c>
      <c r="AI69" s="26">
        <v>276053</v>
      </c>
      <c r="AK69" s="26">
        <v>187551</v>
      </c>
      <c r="AM69" s="2" t="str">
        <f t="shared" si="1"/>
        <v>No</v>
      </c>
    </row>
    <row r="70" spans="1:39">
      <c r="A70" s="6" t="s">
        <v>2365</v>
      </c>
      <c r="B70" s="6" t="s">
        <v>2366</v>
      </c>
      <c r="C70" s="4" t="s">
        <v>45</v>
      </c>
      <c r="D70" s="213">
        <v>5113</v>
      </c>
      <c r="E70" s="210">
        <v>50113</v>
      </c>
      <c r="F70" s="17" t="s">
        <v>275</v>
      </c>
      <c r="G70" s="36" t="s">
        <v>218</v>
      </c>
      <c r="H70" s="157">
        <v>8608208</v>
      </c>
      <c r="I70" s="19">
        <v>1510</v>
      </c>
      <c r="J70" s="150" t="s">
        <v>16</v>
      </c>
      <c r="K70" s="150" t="s">
        <v>12</v>
      </c>
      <c r="L70" s="9">
        <v>567</v>
      </c>
      <c r="M70" s="9"/>
      <c r="N70" s="21">
        <v>1.6443000000000001</v>
      </c>
      <c r="O70" s="10"/>
      <c r="P70" s="39">
        <v>0.43390000000000001</v>
      </c>
      <c r="Q70" s="7"/>
      <c r="R70" s="158">
        <v>23.174499999999998</v>
      </c>
      <c r="S70" s="1"/>
      <c r="T70" s="23">
        <v>6.1144999999999996</v>
      </c>
      <c r="V70" s="20">
        <v>3.7900999999999998</v>
      </c>
      <c r="X70" s="20">
        <v>0.16750000000000001</v>
      </c>
      <c r="AA70" s="25">
        <v>2479123</v>
      </c>
      <c r="AB70" s="9"/>
      <c r="AC70" s="25">
        <v>5714173</v>
      </c>
      <c r="AD70" s="9"/>
      <c r="AE70" s="27">
        <v>1507667</v>
      </c>
      <c r="AF70" s="9"/>
      <c r="AG70" s="26">
        <v>246572</v>
      </c>
      <c r="AI70" s="26">
        <v>34117244</v>
      </c>
      <c r="AK70" s="26">
        <v>7256477</v>
      </c>
      <c r="AM70" s="2" t="str">
        <f t="shared" si="1"/>
        <v>No</v>
      </c>
    </row>
    <row r="71" spans="1:39">
      <c r="A71" s="6" t="s">
        <v>2365</v>
      </c>
      <c r="B71" s="6" t="s">
        <v>2366</v>
      </c>
      <c r="C71" s="4" t="s">
        <v>45</v>
      </c>
      <c r="D71" s="213">
        <v>5113</v>
      </c>
      <c r="E71" s="210">
        <v>50113</v>
      </c>
      <c r="F71" s="17" t="s">
        <v>275</v>
      </c>
      <c r="G71" s="36" t="s">
        <v>218</v>
      </c>
      <c r="H71" s="157">
        <v>8608208</v>
      </c>
      <c r="I71" s="19">
        <v>1510</v>
      </c>
      <c r="J71" s="150" t="s">
        <v>14</v>
      </c>
      <c r="K71" s="150" t="s">
        <v>12</v>
      </c>
      <c r="L71" s="9">
        <v>553</v>
      </c>
      <c r="M71" s="9"/>
      <c r="N71" s="21">
        <v>1.2166999999999999</v>
      </c>
      <c r="O71" s="10"/>
      <c r="P71" s="39">
        <v>0.17299999999999999</v>
      </c>
      <c r="Q71" s="7"/>
      <c r="R71" s="158">
        <v>114.3227</v>
      </c>
      <c r="S71" s="1"/>
      <c r="T71" s="23">
        <v>16.255500000000001</v>
      </c>
      <c r="V71" s="20">
        <v>7.0328999999999997</v>
      </c>
      <c r="X71" s="20">
        <v>1.1231</v>
      </c>
      <c r="AA71" s="25">
        <v>31683921</v>
      </c>
      <c r="AB71" s="9"/>
      <c r="AC71" s="25">
        <v>183141256</v>
      </c>
      <c r="AD71" s="9"/>
      <c r="AE71" s="27">
        <v>26040771</v>
      </c>
      <c r="AF71" s="9"/>
      <c r="AG71" s="26">
        <v>1601968</v>
      </c>
      <c r="AI71" s="26">
        <v>163060559</v>
      </c>
      <c r="AK71" s="26">
        <v>22598654</v>
      </c>
      <c r="AM71" s="2" t="str">
        <f t="shared" si="1"/>
        <v>No</v>
      </c>
    </row>
    <row r="72" spans="1:39">
      <c r="A72" s="6" t="s">
        <v>2365</v>
      </c>
      <c r="B72" s="6" t="s">
        <v>2366</v>
      </c>
      <c r="C72" s="4" t="s">
        <v>45</v>
      </c>
      <c r="D72" s="213">
        <v>5113</v>
      </c>
      <c r="E72" s="210">
        <v>50113</v>
      </c>
      <c r="F72" s="17" t="s">
        <v>275</v>
      </c>
      <c r="G72" s="36" t="s">
        <v>218</v>
      </c>
      <c r="H72" s="157">
        <v>8608208</v>
      </c>
      <c r="I72" s="19">
        <v>1510</v>
      </c>
      <c r="J72" s="150" t="s">
        <v>18</v>
      </c>
      <c r="K72" s="150" t="s">
        <v>15</v>
      </c>
      <c r="L72" s="9">
        <v>48</v>
      </c>
      <c r="M72" s="9"/>
      <c r="N72" s="21">
        <v>5.1421999999999999</v>
      </c>
      <c r="O72" s="10"/>
      <c r="P72" s="39">
        <v>0.1489</v>
      </c>
      <c r="Q72" s="7"/>
      <c r="R72" s="158">
        <v>88.690799999999996</v>
      </c>
      <c r="S72" s="1"/>
      <c r="T72" s="23">
        <v>2.5682</v>
      </c>
      <c r="V72" s="20">
        <v>34.534100000000002</v>
      </c>
      <c r="X72" s="20">
        <v>4.7012</v>
      </c>
      <c r="AA72" s="25">
        <v>499695</v>
      </c>
      <c r="AB72" s="9"/>
      <c r="AC72" s="25">
        <v>3355884</v>
      </c>
      <c r="AD72" s="9"/>
      <c r="AE72" s="27">
        <v>97176</v>
      </c>
      <c r="AF72" s="9"/>
      <c r="AG72" s="26">
        <v>37838</v>
      </c>
      <c r="AI72" s="26">
        <v>713837</v>
      </c>
      <c r="AK72" s="26">
        <v>683346</v>
      </c>
      <c r="AM72" s="2" t="str">
        <f t="shared" si="1"/>
        <v>No</v>
      </c>
    </row>
    <row r="73" spans="1:39">
      <c r="A73" s="6" t="s">
        <v>2365</v>
      </c>
      <c r="B73" s="6" t="s">
        <v>2366</v>
      </c>
      <c r="C73" s="4" t="s">
        <v>45</v>
      </c>
      <c r="D73" s="213">
        <v>5113</v>
      </c>
      <c r="E73" s="210">
        <v>50113</v>
      </c>
      <c r="F73" s="17" t="s">
        <v>275</v>
      </c>
      <c r="G73" s="36" t="s">
        <v>218</v>
      </c>
      <c r="H73" s="157">
        <v>8608208</v>
      </c>
      <c r="I73" s="19">
        <v>1510</v>
      </c>
      <c r="J73" s="150" t="s">
        <v>13</v>
      </c>
      <c r="K73" s="150" t="s">
        <v>15</v>
      </c>
      <c r="L73" s="9">
        <v>251</v>
      </c>
      <c r="M73" s="9"/>
      <c r="N73" s="21">
        <v>1.5462</v>
      </c>
      <c r="O73" s="10"/>
      <c r="P73" s="39">
        <v>6.3500000000000001E-2</v>
      </c>
      <c r="Q73" s="7"/>
      <c r="R73" s="158">
        <v>80.527100000000004</v>
      </c>
      <c r="S73" s="1"/>
      <c r="T73" s="23">
        <v>3.3094999999999999</v>
      </c>
      <c r="V73" s="20">
        <v>24.3325</v>
      </c>
      <c r="X73" s="20">
        <v>3.6315</v>
      </c>
      <c r="AA73" s="25">
        <v>1370024</v>
      </c>
      <c r="AB73" s="9"/>
      <c r="AC73" s="25">
        <v>21559918</v>
      </c>
      <c r="AD73" s="9"/>
      <c r="AE73" s="27">
        <v>886056</v>
      </c>
      <c r="AF73" s="9"/>
      <c r="AG73" s="26">
        <v>267735</v>
      </c>
      <c r="AI73" s="26">
        <v>5936929</v>
      </c>
      <c r="AK73" s="26">
        <v>3891259</v>
      </c>
      <c r="AM73" s="2" t="str">
        <f t="shared" si="1"/>
        <v>No</v>
      </c>
    </row>
    <row r="74" spans="1:39">
      <c r="A74" s="6" t="s">
        <v>4812</v>
      </c>
      <c r="B74" s="6" t="s">
        <v>4813</v>
      </c>
      <c r="C74" s="4" t="s">
        <v>22</v>
      </c>
      <c r="D74" s="213">
        <v>9036</v>
      </c>
      <c r="E74" s="210">
        <v>90036</v>
      </c>
      <c r="F74" s="17" t="s">
        <v>275</v>
      </c>
      <c r="G74" s="36" t="s">
        <v>218</v>
      </c>
      <c r="H74" s="157">
        <v>12150996</v>
      </c>
      <c r="I74" s="19">
        <v>1495</v>
      </c>
      <c r="J74" s="150" t="s">
        <v>18</v>
      </c>
      <c r="K74" s="150" t="s">
        <v>15</v>
      </c>
      <c r="L74" s="9">
        <v>93</v>
      </c>
      <c r="M74" s="9"/>
      <c r="N74" s="21">
        <v>3.3761999999999999</v>
      </c>
      <c r="O74" s="10"/>
      <c r="P74" s="39">
        <v>0.26219999999999999</v>
      </c>
      <c r="Q74" s="7"/>
      <c r="R74" s="158">
        <v>64.9559</v>
      </c>
      <c r="S74" s="1"/>
      <c r="T74" s="23">
        <v>5.0453000000000001</v>
      </c>
      <c r="V74" s="20">
        <v>12.874700000000001</v>
      </c>
      <c r="X74" s="20">
        <v>4.1936</v>
      </c>
      <c r="AA74" s="25">
        <v>530687</v>
      </c>
      <c r="AB74" s="9"/>
      <c r="AC74" s="25">
        <v>2023702</v>
      </c>
      <c r="AD74" s="9"/>
      <c r="AE74" s="27">
        <v>157185</v>
      </c>
      <c r="AF74" s="9"/>
      <c r="AG74" s="26">
        <v>31155</v>
      </c>
      <c r="AI74" s="26">
        <v>482572</v>
      </c>
      <c r="AK74" s="26">
        <v>451901</v>
      </c>
      <c r="AM74" s="2" t="str">
        <f t="shared" si="1"/>
        <v>No</v>
      </c>
    </row>
    <row r="75" spans="1:39">
      <c r="A75" s="6" t="s">
        <v>4812</v>
      </c>
      <c r="B75" s="6" t="s">
        <v>4813</v>
      </c>
      <c r="C75" s="4" t="s">
        <v>22</v>
      </c>
      <c r="D75" s="213">
        <v>9036</v>
      </c>
      <c r="E75" s="210">
        <v>90036</v>
      </c>
      <c r="F75" s="17" t="s">
        <v>275</v>
      </c>
      <c r="G75" s="36" t="s">
        <v>218</v>
      </c>
      <c r="H75" s="157">
        <v>12150996</v>
      </c>
      <c r="I75" s="19">
        <v>1495</v>
      </c>
      <c r="J75" s="150" t="s">
        <v>24</v>
      </c>
      <c r="K75" s="150" t="s">
        <v>12</v>
      </c>
      <c r="L75" s="9">
        <v>6</v>
      </c>
      <c r="M75" s="9"/>
      <c r="N75" s="21">
        <v>1.5319</v>
      </c>
      <c r="O75" s="10"/>
      <c r="P75" s="39">
        <v>0.1081</v>
      </c>
      <c r="Q75" s="7"/>
      <c r="R75" s="158">
        <v>167.3254</v>
      </c>
      <c r="S75" s="1"/>
      <c r="T75" s="23">
        <v>11.8111</v>
      </c>
      <c r="V75" s="20">
        <v>14.1668</v>
      </c>
      <c r="X75" s="20">
        <v>0.69089999999999996</v>
      </c>
      <c r="AA75" s="25">
        <v>163658</v>
      </c>
      <c r="AB75" s="9"/>
      <c r="AC75" s="25">
        <v>1513458</v>
      </c>
      <c r="AD75" s="9"/>
      <c r="AE75" s="27">
        <v>106831</v>
      </c>
      <c r="AF75" s="9"/>
      <c r="AG75" s="26">
        <v>9045</v>
      </c>
      <c r="AI75" s="26">
        <v>2190498</v>
      </c>
      <c r="AK75" s="26">
        <v>216160</v>
      </c>
      <c r="AM75" s="2" t="str">
        <f t="shared" si="1"/>
        <v>No</v>
      </c>
    </row>
    <row r="76" spans="1:39">
      <c r="A76" s="6" t="s">
        <v>4812</v>
      </c>
      <c r="B76" s="6" t="s">
        <v>4813</v>
      </c>
      <c r="C76" s="4" t="s">
        <v>22</v>
      </c>
      <c r="D76" s="213">
        <v>9036</v>
      </c>
      <c r="E76" s="210">
        <v>90036</v>
      </c>
      <c r="F76" s="17" t="s">
        <v>275</v>
      </c>
      <c r="G76" s="36" t="s">
        <v>218</v>
      </c>
      <c r="H76" s="157">
        <v>12150996</v>
      </c>
      <c r="I76" s="19">
        <v>1495</v>
      </c>
      <c r="J76" s="150" t="s">
        <v>16</v>
      </c>
      <c r="K76" s="150" t="s">
        <v>15</v>
      </c>
      <c r="L76" s="9">
        <v>546</v>
      </c>
      <c r="M76" s="9"/>
      <c r="N76" s="21">
        <v>4.7723000000000004</v>
      </c>
      <c r="O76" s="10"/>
      <c r="P76" s="39">
        <v>0.99539999999999995</v>
      </c>
      <c r="Q76" s="7"/>
      <c r="R76" s="158">
        <v>25.1008</v>
      </c>
      <c r="S76" s="1"/>
      <c r="T76" s="23">
        <v>5.2352999999999996</v>
      </c>
      <c r="V76" s="20">
        <v>4.7945000000000002</v>
      </c>
      <c r="X76" s="20">
        <v>0.13969999999999999</v>
      </c>
      <c r="AA76" s="25">
        <v>6116817</v>
      </c>
      <c r="AB76" s="9"/>
      <c r="AC76" s="25">
        <v>6145300</v>
      </c>
      <c r="AD76" s="9"/>
      <c r="AE76" s="27">
        <v>1281733</v>
      </c>
      <c r="AF76" s="9"/>
      <c r="AG76" s="26">
        <v>244825</v>
      </c>
      <c r="AI76" s="26">
        <v>43993911</v>
      </c>
      <c r="AK76" s="26">
        <v>9209531</v>
      </c>
      <c r="AM76" s="2" t="str">
        <f t="shared" si="1"/>
        <v>No</v>
      </c>
    </row>
    <row r="77" spans="1:39">
      <c r="A77" s="6" t="s">
        <v>4812</v>
      </c>
      <c r="B77" s="6" t="s">
        <v>4813</v>
      </c>
      <c r="C77" s="4" t="s">
        <v>22</v>
      </c>
      <c r="D77" s="213">
        <v>9036</v>
      </c>
      <c r="E77" s="210">
        <v>90036</v>
      </c>
      <c r="F77" s="17" t="s">
        <v>275</v>
      </c>
      <c r="G77" s="36" t="s">
        <v>218</v>
      </c>
      <c r="H77" s="157">
        <v>12150996</v>
      </c>
      <c r="I77" s="19">
        <v>1495</v>
      </c>
      <c r="J77" s="150" t="s">
        <v>13</v>
      </c>
      <c r="K77" s="150" t="s">
        <v>15</v>
      </c>
      <c r="L77" s="9">
        <v>401</v>
      </c>
      <c r="M77" s="9"/>
      <c r="N77" s="21">
        <v>4.4358000000000004</v>
      </c>
      <c r="O77" s="10"/>
      <c r="P77" s="39">
        <v>9.0800000000000006E-2</v>
      </c>
      <c r="Q77" s="7"/>
      <c r="R77" s="158">
        <v>101.985</v>
      </c>
      <c r="S77" s="1"/>
      <c r="T77" s="23">
        <v>2.0882999999999998</v>
      </c>
      <c r="V77" s="20">
        <v>48.836300000000001</v>
      </c>
      <c r="X77" s="20">
        <v>4.3914999999999997</v>
      </c>
      <c r="AA77" s="25">
        <v>6610251</v>
      </c>
      <c r="AB77" s="9"/>
      <c r="AC77" s="25">
        <v>72775552</v>
      </c>
      <c r="AD77" s="9"/>
      <c r="AE77" s="27">
        <v>1490193</v>
      </c>
      <c r="AF77" s="9"/>
      <c r="AG77" s="26">
        <v>713591</v>
      </c>
      <c r="AI77" s="26">
        <v>16571985</v>
      </c>
      <c r="AK77" s="26">
        <v>11517869</v>
      </c>
      <c r="AM77" s="2" t="str">
        <f t="shared" si="1"/>
        <v>No</v>
      </c>
    </row>
    <row r="78" spans="1:39">
      <c r="A78" s="6" t="s">
        <v>4812</v>
      </c>
      <c r="B78" s="6" t="s">
        <v>4813</v>
      </c>
      <c r="C78" s="4" t="s">
        <v>22</v>
      </c>
      <c r="D78" s="213">
        <v>9036</v>
      </c>
      <c r="E78" s="210">
        <v>90036</v>
      </c>
      <c r="F78" s="17" t="s">
        <v>275</v>
      </c>
      <c r="G78" s="36" t="s">
        <v>218</v>
      </c>
      <c r="H78" s="157">
        <v>12150996</v>
      </c>
      <c r="I78" s="19">
        <v>1495</v>
      </c>
      <c r="J78" s="150" t="s">
        <v>14</v>
      </c>
      <c r="K78" s="150" t="s">
        <v>12</v>
      </c>
      <c r="L78" s="9">
        <v>234</v>
      </c>
      <c r="M78" s="9"/>
      <c r="N78" s="21">
        <v>1.1016999999999999</v>
      </c>
      <c r="O78" s="10"/>
      <c r="P78" s="39">
        <v>0.2359</v>
      </c>
      <c r="Q78" s="7"/>
      <c r="R78" s="158">
        <v>132.80430000000001</v>
      </c>
      <c r="S78" s="1"/>
      <c r="T78" s="23">
        <v>28.436</v>
      </c>
      <c r="V78" s="20">
        <v>4.6703000000000001</v>
      </c>
      <c r="X78" s="20">
        <v>1.2152000000000001</v>
      </c>
      <c r="AA78" s="25">
        <v>29666932</v>
      </c>
      <c r="AB78" s="9"/>
      <c r="AC78" s="25">
        <v>125763540</v>
      </c>
      <c r="AD78" s="9"/>
      <c r="AE78" s="27">
        <v>26928446</v>
      </c>
      <c r="AF78" s="9"/>
      <c r="AG78" s="26">
        <v>946984</v>
      </c>
      <c r="AI78" s="26">
        <v>103488637</v>
      </c>
      <c r="AK78" s="26">
        <v>11096815</v>
      </c>
      <c r="AM78" s="2" t="str">
        <f t="shared" si="1"/>
        <v>No</v>
      </c>
    </row>
    <row r="79" spans="1:39">
      <c r="A79" s="6" t="s">
        <v>4812</v>
      </c>
      <c r="B79" s="6" t="s">
        <v>4813</v>
      </c>
      <c r="C79" s="4" t="s">
        <v>22</v>
      </c>
      <c r="D79" s="213">
        <v>9036</v>
      </c>
      <c r="E79" s="210">
        <v>90036</v>
      </c>
      <c r="F79" s="17" t="s">
        <v>275</v>
      </c>
      <c r="G79" s="36" t="s">
        <v>218</v>
      </c>
      <c r="H79" s="157">
        <v>12150996</v>
      </c>
      <c r="I79" s="19">
        <v>1495</v>
      </c>
      <c r="J79" s="150" t="s">
        <v>24</v>
      </c>
      <c r="K79" s="150" t="s">
        <v>15</v>
      </c>
      <c r="L79" s="9">
        <v>21</v>
      </c>
      <c r="M79" s="9"/>
      <c r="N79" s="21">
        <v>1.3061</v>
      </c>
      <c r="O79" s="10"/>
      <c r="P79" s="39">
        <v>6.59E-2</v>
      </c>
      <c r="Q79" s="7"/>
      <c r="R79" s="158">
        <v>115.39149999999999</v>
      </c>
      <c r="S79" s="1"/>
      <c r="T79" s="23">
        <v>5.8215000000000003</v>
      </c>
      <c r="V79" s="20">
        <v>19.8215</v>
      </c>
      <c r="X79" s="20">
        <v>1.0932999999999999</v>
      </c>
      <c r="AA79" s="25">
        <v>143582</v>
      </c>
      <c r="AB79" s="9"/>
      <c r="AC79" s="25">
        <v>2178937</v>
      </c>
      <c r="AD79" s="9"/>
      <c r="AE79" s="27">
        <v>109928</v>
      </c>
      <c r="AF79" s="9"/>
      <c r="AG79" s="26">
        <v>18883</v>
      </c>
      <c r="AI79" s="26">
        <v>1993024</v>
      </c>
      <c r="AK79" s="26">
        <v>385478</v>
      </c>
      <c r="AM79" s="2" t="str">
        <f t="shared" si="1"/>
        <v>No</v>
      </c>
    </row>
    <row r="80" spans="1:39">
      <c r="A80" s="6" t="s">
        <v>4812</v>
      </c>
      <c r="B80" s="6" t="s">
        <v>4813</v>
      </c>
      <c r="C80" s="4" t="s">
        <v>22</v>
      </c>
      <c r="D80" s="213">
        <v>9036</v>
      </c>
      <c r="E80" s="210">
        <v>90036</v>
      </c>
      <c r="F80" s="17" t="s">
        <v>275</v>
      </c>
      <c r="G80" s="36" t="s">
        <v>218</v>
      </c>
      <c r="H80" s="157">
        <v>12150996</v>
      </c>
      <c r="I80" s="19">
        <v>1495</v>
      </c>
      <c r="J80" s="150" t="s">
        <v>14</v>
      </c>
      <c r="K80" s="150" t="s">
        <v>15</v>
      </c>
      <c r="L80" s="9">
        <v>194</v>
      </c>
      <c r="M80" s="9"/>
      <c r="N80" s="21">
        <v>0.98480000000000001</v>
      </c>
      <c r="O80" s="10"/>
      <c r="P80" s="39">
        <v>0.19359999999999999</v>
      </c>
      <c r="Q80" s="7"/>
      <c r="R80" s="158">
        <v>98.514499999999998</v>
      </c>
      <c r="S80" s="1"/>
      <c r="T80" s="23">
        <v>19.369700000000002</v>
      </c>
      <c r="V80" s="20">
        <v>5.0860000000000003</v>
      </c>
      <c r="X80" s="20">
        <v>1.3421000000000001</v>
      </c>
      <c r="AA80" s="25">
        <v>11942696</v>
      </c>
      <c r="AB80" s="9"/>
      <c r="AC80" s="25">
        <v>61680909</v>
      </c>
      <c r="AD80" s="9"/>
      <c r="AE80" s="27">
        <v>12127541</v>
      </c>
      <c r="AF80" s="9"/>
      <c r="AG80" s="26">
        <v>626110</v>
      </c>
      <c r="AI80" s="26">
        <v>45960212</v>
      </c>
      <c r="AK80" s="26">
        <v>7659726</v>
      </c>
      <c r="AM80" s="2" t="str">
        <f t="shared" si="1"/>
        <v>No</v>
      </c>
    </row>
    <row r="81" spans="1:39">
      <c r="A81" s="6" t="s">
        <v>4327</v>
      </c>
      <c r="B81" s="6" t="s">
        <v>4328</v>
      </c>
      <c r="C81" s="4" t="s">
        <v>33</v>
      </c>
      <c r="D81" s="213">
        <v>8006</v>
      </c>
      <c r="E81" s="210">
        <v>80006</v>
      </c>
      <c r="F81" s="17" t="s">
        <v>275</v>
      </c>
      <c r="G81" s="36" t="s">
        <v>218</v>
      </c>
      <c r="H81" s="157">
        <v>2374203</v>
      </c>
      <c r="I81" s="19">
        <v>1457</v>
      </c>
      <c r="J81" s="150" t="s">
        <v>14</v>
      </c>
      <c r="K81" s="150" t="s">
        <v>12</v>
      </c>
      <c r="L81" s="9">
        <v>485</v>
      </c>
      <c r="M81" s="9"/>
      <c r="N81" s="21">
        <v>1.0829</v>
      </c>
      <c r="O81" s="10"/>
      <c r="P81" s="39">
        <v>0.2016</v>
      </c>
      <c r="Q81" s="7"/>
      <c r="R81" s="158">
        <v>159.58920000000001</v>
      </c>
      <c r="S81" s="1"/>
      <c r="T81" s="23">
        <v>29.709299999999999</v>
      </c>
      <c r="V81" s="20">
        <v>5.3716999999999997</v>
      </c>
      <c r="X81" s="20">
        <v>1.1143000000000001</v>
      </c>
      <c r="AA81" s="25">
        <v>51718021</v>
      </c>
      <c r="AB81" s="9"/>
      <c r="AC81" s="25">
        <v>256545975</v>
      </c>
      <c r="AD81" s="9"/>
      <c r="AE81" s="27">
        <v>47758949</v>
      </c>
      <c r="AF81" s="9"/>
      <c r="AG81" s="26">
        <v>1607540</v>
      </c>
      <c r="AI81" s="26">
        <v>230220501</v>
      </c>
      <c r="AK81" s="26">
        <v>21081198</v>
      </c>
      <c r="AM81" s="2" t="str">
        <f t="shared" si="1"/>
        <v>No</v>
      </c>
    </row>
    <row r="82" spans="1:39">
      <c r="A82" s="6" t="s">
        <v>4327</v>
      </c>
      <c r="B82" s="6" t="s">
        <v>4328</v>
      </c>
      <c r="C82" s="4" t="s">
        <v>33</v>
      </c>
      <c r="D82" s="213">
        <v>8006</v>
      </c>
      <c r="E82" s="210">
        <v>80006</v>
      </c>
      <c r="F82" s="17" t="s">
        <v>275</v>
      </c>
      <c r="G82" s="36" t="s">
        <v>218</v>
      </c>
      <c r="H82" s="157">
        <v>2374203</v>
      </c>
      <c r="I82" s="19">
        <v>1457</v>
      </c>
      <c r="J82" s="150" t="s">
        <v>13</v>
      </c>
      <c r="K82" s="150" t="s">
        <v>15</v>
      </c>
      <c r="L82" s="9">
        <v>434</v>
      </c>
      <c r="M82" s="9"/>
      <c r="N82" s="21">
        <v>3.2690000000000001</v>
      </c>
      <c r="O82" s="10"/>
      <c r="P82" s="39">
        <v>7.6200000000000004E-2</v>
      </c>
      <c r="Q82" s="7"/>
      <c r="R82" s="158">
        <v>69.905600000000007</v>
      </c>
      <c r="S82" s="1"/>
      <c r="T82" s="23">
        <v>1.6287</v>
      </c>
      <c r="V82" s="20">
        <v>42.920200000000001</v>
      </c>
      <c r="X82" s="20">
        <v>4.8986999999999998</v>
      </c>
      <c r="AA82" s="25">
        <v>4008854</v>
      </c>
      <c r="AB82" s="9"/>
      <c r="AC82" s="25">
        <v>52633906</v>
      </c>
      <c r="AD82" s="9"/>
      <c r="AE82" s="27">
        <v>1226319</v>
      </c>
      <c r="AF82" s="9"/>
      <c r="AG82" s="26">
        <v>752928</v>
      </c>
      <c r="AI82" s="26">
        <v>10744485</v>
      </c>
      <c r="AK82" s="26">
        <v>11893494</v>
      </c>
      <c r="AM82" s="2" t="str">
        <f t="shared" si="1"/>
        <v>No</v>
      </c>
    </row>
    <row r="83" spans="1:39">
      <c r="A83" s="6" t="s">
        <v>4327</v>
      </c>
      <c r="B83" s="6" t="s">
        <v>4328</v>
      </c>
      <c r="C83" s="4" t="s">
        <v>33</v>
      </c>
      <c r="D83" s="213">
        <v>8006</v>
      </c>
      <c r="E83" s="210">
        <v>80006</v>
      </c>
      <c r="F83" s="17" t="s">
        <v>275</v>
      </c>
      <c r="G83" s="36" t="s">
        <v>218</v>
      </c>
      <c r="H83" s="157">
        <v>2374203</v>
      </c>
      <c r="I83" s="19">
        <v>1457</v>
      </c>
      <c r="J83" s="150" t="s">
        <v>14</v>
      </c>
      <c r="K83" s="150" t="s">
        <v>15</v>
      </c>
      <c r="L83" s="9">
        <v>355</v>
      </c>
      <c r="M83" s="9"/>
      <c r="N83" s="21">
        <v>1.1017999999999999</v>
      </c>
      <c r="O83" s="10"/>
      <c r="P83" s="39">
        <v>0.26590000000000003</v>
      </c>
      <c r="Q83" s="7"/>
      <c r="R83" s="158">
        <v>76.736199999999997</v>
      </c>
      <c r="S83" s="1"/>
      <c r="T83" s="23">
        <v>18.520099999999999</v>
      </c>
      <c r="V83" s="20">
        <v>4.1433999999999997</v>
      </c>
      <c r="X83" s="20">
        <v>1.0587</v>
      </c>
      <c r="AA83" s="25">
        <v>25099917</v>
      </c>
      <c r="AB83" s="9"/>
      <c r="AC83" s="25">
        <v>94393352</v>
      </c>
      <c r="AD83" s="9"/>
      <c r="AE83" s="27">
        <v>22781565</v>
      </c>
      <c r="AF83" s="9"/>
      <c r="AG83" s="26">
        <v>1230102</v>
      </c>
      <c r="AI83" s="26">
        <v>89162452</v>
      </c>
      <c r="AK83" s="26">
        <v>14913711</v>
      </c>
      <c r="AM83" s="2" t="str">
        <f t="shared" si="1"/>
        <v>No</v>
      </c>
    </row>
    <row r="84" spans="1:39">
      <c r="A84" s="6" t="s">
        <v>4327</v>
      </c>
      <c r="B84" s="6" t="s">
        <v>4328</v>
      </c>
      <c r="C84" s="4" t="s">
        <v>33</v>
      </c>
      <c r="D84" s="213">
        <v>8006</v>
      </c>
      <c r="E84" s="210">
        <v>80006</v>
      </c>
      <c r="F84" s="17" t="s">
        <v>275</v>
      </c>
      <c r="G84" s="36" t="s">
        <v>218</v>
      </c>
      <c r="H84" s="157">
        <v>2374203</v>
      </c>
      <c r="I84" s="19">
        <v>1457</v>
      </c>
      <c r="J84" s="150" t="s">
        <v>23</v>
      </c>
      <c r="K84" s="150" t="s">
        <v>15</v>
      </c>
      <c r="L84" s="9">
        <v>20</v>
      </c>
      <c r="M84" s="9"/>
      <c r="N84" s="21">
        <v>3.2505999999999999</v>
      </c>
      <c r="O84" s="10"/>
      <c r="P84" s="39">
        <v>0.4602</v>
      </c>
      <c r="Q84" s="7"/>
      <c r="R84" s="158">
        <v>760.15909999999997</v>
      </c>
      <c r="S84" s="1"/>
      <c r="T84" s="23">
        <v>107.62130000000001</v>
      </c>
      <c r="V84" s="20">
        <v>7.0632999999999999</v>
      </c>
      <c r="X84" s="20">
        <v>0.52880000000000005</v>
      </c>
      <c r="AA84" s="25">
        <v>24768171</v>
      </c>
      <c r="AB84" s="9"/>
      <c r="AC84" s="25">
        <v>53819261</v>
      </c>
      <c r="AD84" s="9"/>
      <c r="AE84" s="27">
        <v>7619589</v>
      </c>
      <c r="AF84" s="9"/>
      <c r="AG84" s="26">
        <v>70800</v>
      </c>
      <c r="AI84" s="26">
        <v>101771560</v>
      </c>
      <c r="AK84" s="26">
        <v>2563181</v>
      </c>
      <c r="AM84" s="2" t="str">
        <f t="shared" si="1"/>
        <v>No</v>
      </c>
    </row>
    <row r="85" spans="1:39">
      <c r="A85" s="6" t="s">
        <v>4327</v>
      </c>
      <c r="B85" s="6" t="s">
        <v>4328</v>
      </c>
      <c r="C85" s="4" t="s">
        <v>33</v>
      </c>
      <c r="D85" s="213">
        <v>8006</v>
      </c>
      <c r="E85" s="210">
        <v>80006</v>
      </c>
      <c r="F85" s="17" t="s">
        <v>275</v>
      </c>
      <c r="G85" s="36" t="s">
        <v>218</v>
      </c>
      <c r="H85" s="157">
        <v>2374203</v>
      </c>
      <c r="I85" s="19">
        <v>1457</v>
      </c>
      <c r="J85" s="150" t="s">
        <v>21</v>
      </c>
      <c r="K85" s="150" t="s">
        <v>12</v>
      </c>
      <c r="L85" s="9">
        <v>163</v>
      </c>
      <c r="M85" s="9"/>
      <c r="N85" s="21">
        <v>1.4863</v>
      </c>
      <c r="O85" s="10"/>
      <c r="P85" s="39">
        <v>0.30769999999999997</v>
      </c>
      <c r="Q85" s="7"/>
      <c r="R85" s="158">
        <v>169.8331</v>
      </c>
      <c r="S85" s="1"/>
      <c r="T85" s="23">
        <v>35.162199999999999</v>
      </c>
      <c r="V85" s="20">
        <v>4.83</v>
      </c>
      <c r="X85" s="20">
        <v>0.67789999999999995</v>
      </c>
      <c r="AA85" s="25">
        <v>37636009</v>
      </c>
      <c r="AB85" s="9"/>
      <c r="AC85" s="25">
        <v>122305271</v>
      </c>
      <c r="AD85" s="9"/>
      <c r="AE85" s="27">
        <v>25322058</v>
      </c>
      <c r="AF85" s="9"/>
      <c r="AG85" s="26">
        <v>720150</v>
      </c>
      <c r="AI85" s="26">
        <v>180411468</v>
      </c>
      <c r="AK85" s="26">
        <v>11758421</v>
      </c>
      <c r="AM85" s="2" t="str">
        <f t="shared" si="1"/>
        <v>No</v>
      </c>
    </row>
    <row r="86" spans="1:39">
      <c r="A86" s="6" t="s">
        <v>5882</v>
      </c>
      <c r="B86" s="6" t="s">
        <v>1340</v>
      </c>
      <c r="C86" s="4" t="s">
        <v>90</v>
      </c>
      <c r="D86" s="213">
        <v>4105</v>
      </c>
      <c r="E86" s="210">
        <v>40105</v>
      </c>
      <c r="F86" s="17" t="s">
        <v>324</v>
      </c>
      <c r="G86" s="36" t="s">
        <v>218</v>
      </c>
      <c r="H86" s="157">
        <v>2148346</v>
      </c>
      <c r="I86" s="19">
        <v>1426</v>
      </c>
      <c r="J86" s="150" t="s">
        <v>98</v>
      </c>
      <c r="K86" s="150" t="s">
        <v>15</v>
      </c>
      <c r="L86" s="9">
        <v>1426</v>
      </c>
      <c r="M86" s="9"/>
      <c r="N86" s="21">
        <v>1.5081</v>
      </c>
      <c r="O86" s="10"/>
      <c r="P86" s="39">
        <v>0.95740000000000003</v>
      </c>
      <c r="Q86" s="7"/>
      <c r="R86" s="158">
        <v>19.772300000000001</v>
      </c>
      <c r="S86" s="1"/>
      <c r="T86" s="23">
        <v>12.552199999999999</v>
      </c>
      <c r="V86" s="20">
        <v>1.5751999999999999</v>
      </c>
      <c r="X86" s="20">
        <v>0.3891</v>
      </c>
      <c r="AA86" s="25">
        <v>19437304</v>
      </c>
      <c r="AB86" s="9"/>
      <c r="AC86" s="25">
        <v>20301733</v>
      </c>
      <c r="AD86" s="9"/>
      <c r="AE86" s="27">
        <v>12888313</v>
      </c>
      <c r="AF86" s="9"/>
      <c r="AG86" s="26">
        <v>1026778</v>
      </c>
      <c r="AI86" s="26">
        <v>52179019</v>
      </c>
      <c r="AK86" s="26">
        <v>11510317</v>
      </c>
      <c r="AM86" s="2" t="str">
        <f t="shared" si="1"/>
        <v>No</v>
      </c>
    </row>
    <row r="87" spans="1:39">
      <c r="A87" s="6" t="s">
        <v>5883</v>
      </c>
      <c r="B87" s="6" t="s">
        <v>1300</v>
      </c>
      <c r="C87" s="4" t="s">
        <v>39</v>
      </c>
      <c r="D87" s="213">
        <v>4034</v>
      </c>
      <c r="E87" s="210">
        <v>40034</v>
      </c>
      <c r="F87" s="17" t="s">
        <v>272</v>
      </c>
      <c r="G87" s="36" t="s">
        <v>218</v>
      </c>
      <c r="H87" s="157">
        <v>5502379</v>
      </c>
      <c r="I87" s="19">
        <v>1396</v>
      </c>
      <c r="J87" s="150" t="s">
        <v>24</v>
      </c>
      <c r="K87" s="150" t="s">
        <v>15</v>
      </c>
      <c r="L87" s="9">
        <v>9</v>
      </c>
      <c r="M87" s="9"/>
      <c r="N87" s="21">
        <v>0.74729999999999996</v>
      </c>
      <c r="O87" s="10"/>
      <c r="P87" s="39">
        <v>2.9700000000000001E-2</v>
      </c>
      <c r="Q87" s="7"/>
      <c r="R87" s="158">
        <v>222.52359999999999</v>
      </c>
      <c r="S87" s="1"/>
      <c r="T87" s="23">
        <v>8.8538999999999994</v>
      </c>
      <c r="V87" s="20">
        <v>25.1328</v>
      </c>
      <c r="X87" s="20">
        <v>0.64890000000000003</v>
      </c>
      <c r="AA87" s="25">
        <v>216851</v>
      </c>
      <c r="AB87" s="9"/>
      <c r="AC87" s="25">
        <v>7292542</v>
      </c>
      <c r="AD87" s="9"/>
      <c r="AE87" s="27">
        <v>290160</v>
      </c>
      <c r="AF87" s="9"/>
      <c r="AG87" s="26">
        <v>32772</v>
      </c>
      <c r="AI87" s="26">
        <v>11238427</v>
      </c>
      <c r="AK87" s="26">
        <v>1037780</v>
      </c>
      <c r="AM87" s="2" t="str">
        <f t="shared" si="1"/>
        <v>No</v>
      </c>
    </row>
    <row r="88" spans="1:39">
      <c r="A88" s="6" t="s">
        <v>5883</v>
      </c>
      <c r="B88" s="6" t="s">
        <v>1300</v>
      </c>
      <c r="C88" s="4" t="s">
        <v>39</v>
      </c>
      <c r="D88" s="213">
        <v>4034</v>
      </c>
      <c r="E88" s="210">
        <v>40034</v>
      </c>
      <c r="F88" s="17" t="s">
        <v>272</v>
      </c>
      <c r="G88" s="36" t="s">
        <v>218</v>
      </c>
      <c r="H88" s="157">
        <v>5502379</v>
      </c>
      <c r="I88" s="19">
        <v>1396</v>
      </c>
      <c r="J88" s="150" t="s">
        <v>27</v>
      </c>
      <c r="K88" s="150" t="s">
        <v>12</v>
      </c>
      <c r="L88" s="9">
        <v>76</v>
      </c>
      <c r="M88" s="9"/>
      <c r="N88" s="21">
        <v>0.78979999999999995</v>
      </c>
      <c r="O88" s="10"/>
      <c r="P88" s="39">
        <v>0.15229999999999999</v>
      </c>
      <c r="Q88" s="7"/>
      <c r="R88" s="158">
        <v>292.06979999999999</v>
      </c>
      <c r="S88" s="1"/>
      <c r="T88" s="23">
        <v>56.336199999999998</v>
      </c>
      <c r="V88" s="20">
        <v>5.1844000000000001</v>
      </c>
      <c r="X88" s="20">
        <v>0.7117</v>
      </c>
      <c r="AA88" s="25">
        <v>15124286</v>
      </c>
      <c r="AB88" s="9"/>
      <c r="AC88" s="25">
        <v>99282985</v>
      </c>
      <c r="AD88" s="9"/>
      <c r="AE88" s="27">
        <v>19150308</v>
      </c>
      <c r="AF88" s="9"/>
      <c r="AG88" s="26">
        <v>339929</v>
      </c>
      <c r="AI88" s="26">
        <v>139494732</v>
      </c>
      <c r="AK88" s="26">
        <v>7384249</v>
      </c>
      <c r="AM88" s="2" t="str">
        <f t="shared" si="1"/>
        <v>No</v>
      </c>
    </row>
    <row r="89" spans="1:39">
      <c r="A89" s="6" t="s">
        <v>5883</v>
      </c>
      <c r="B89" s="6" t="s">
        <v>1300</v>
      </c>
      <c r="C89" s="4" t="s">
        <v>39</v>
      </c>
      <c r="D89" s="213">
        <v>4034</v>
      </c>
      <c r="E89" s="210">
        <v>40034</v>
      </c>
      <c r="F89" s="17" t="s">
        <v>272</v>
      </c>
      <c r="G89" s="36" t="s">
        <v>218</v>
      </c>
      <c r="H89" s="157">
        <v>5502379</v>
      </c>
      <c r="I89" s="19">
        <v>1396</v>
      </c>
      <c r="J89" s="150" t="s">
        <v>14</v>
      </c>
      <c r="K89" s="150" t="s">
        <v>12</v>
      </c>
      <c r="L89" s="9">
        <v>646</v>
      </c>
      <c r="M89" s="9"/>
      <c r="N89" s="21">
        <v>1.2150000000000001</v>
      </c>
      <c r="O89" s="10"/>
      <c r="P89" s="39">
        <v>0.1719</v>
      </c>
      <c r="Q89" s="7"/>
      <c r="R89" s="158">
        <v>179.654</v>
      </c>
      <c r="S89" s="1"/>
      <c r="T89" s="23">
        <v>25.422000000000001</v>
      </c>
      <c r="V89" s="20">
        <v>7.0669000000000004</v>
      </c>
      <c r="X89" s="20">
        <v>1.151</v>
      </c>
      <c r="AA89" s="25">
        <v>61526944</v>
      </c>
      <c r="AB89" s="9"/>
      <c r="AC89" s="25">
        <v>357853000</v>
      </c>
      <c r="AD89" s="9"/>
      <c r="AE89" s="27">
        <v>50638153</v>
      </c>
      <c r="AF89" s="9"/>
      <c r="AG89" s="26">
        <v>1991901</v>
      </c>
      <c r="AI89" s="26">
        <v>310897388</v>
      </c>
      <c r="AK89" s="26">
        <v>25326531</v>
      </c>
      <c r="AM89" s="2" t="str">
        <f t="shared" si="1"/>
        <v>No</v>
      </c>
    </row>
    <row r="90" spans="1:39">
      <c r="A90" s="6" t="s">
        <v>5883</v>
      </c>
      <c r="B90" s="6" t="s">
        <v>1300</v>
      </c>
      <c r="C90" s="4" t="s">
        <v>39</v>
      </c>
      <c r="D90" s="213">
        <v>4034</v>
      </c>
      <c r="E90" s="210">
        <v>40034</v>
      </c>
      <c r="F90" s="17" t="s">
        <v>272</v>
      </c>
      <c r="G90" s="36" t="s">
        <v>218</v>
      </c>
      <c r="H90" s="157">
        <v>5502379</v>
      </c>
      <c r="I90" s="19">
        <v>1396</v>
      </c>
      <c r="J90" s="150" t="s">
        <v>14</v>
      </c>
      <c r="K90" s="150" t="s">
        <v>15</v>
      </c>
      <c r="L90" s="9">
        <v>45</v>
      </c>
      <c r="M90" s="9"/>
      <c r="N90" s="21">
        <v>1.28</v>
      </c>
      <c r="O90" s="10"/>
      <c r="P90" s="39">
        <v>0.29420000000000002</v>
      </c>
      <c r="Q90" s="7"/>
      <c r="R90" s="158">
        <v>48.644199999999998</v>
      </c>
      <c r="S90" s="1"/>
      <c r="T90" s="23">
        <v>11.1823</v>
      </c>
      <c r="V90" s="20">
        <v>4.3501000000000003</v>
      </c>
      <c r="X90" s="20">
        <v>0.83640000000000003</v>
      </c>
      <c r="AA90" s="25">
        <v>1064420</v>
      </c>
      <c r="AB90" s="9"/>
      <c r="AC90" s="25">
        <v>3617574</v>
      </c>
      <c r="AD90" s="9"/>
      <c r="AE90" s="27">
        <v>831603</v>
      </c>
      <c r="AF90" s="9"/>
      <c r="AG90" s="26">
        <v>74368</v>
      </c>
      <c r="AI90" s="26">
        <v>4325111</v>
      </c>
      <c r="AK90" s="26">
        <v>848633</v>
      </c>
      <c r="AM90" s="2" t="str">
        <f t="shared" si="1"/>
        <v>No</v>
      </c>
    </row>
    <row r="91" spans="1:39">
      <c r="A91" s="6" t="s">
        <v>5883</v>
      </c>
      <c r="B91" s="6" t="s">
        <v>1300</v>
      </c>
      <c r="C91" s="4" t="s">
        <v>39</v>
      </c>
      <c r="D91" s="213">
        <v>4034</v>
      </c>
      <c r="E91" s="210">
        <v>40034</v>
      </c>
      <c r="F91" s="17" t="s">
        <v>272</v>
      </c>
      <c r="G91" s="36" t="s">
        <v>218</v>
      </c>
      <c r="H91" s="157">
        <v>5502379</v>
      </c>
      <c r="I91" s="19">
        <v>1396</v>
      </c>
      <c r="J91" s="150" t="s">
        <v>13</v>
      </c>
      <c r="K91" s="150" t="s">
        <v>15</v>
      </c>
      <c r="L91" s="9">
        <v>375</v>
      </c>
      <c r="M91" s="9"/>
      <c r="N91" s="21">
        <v>3.3967000000000001</v>
      </c>
      <c r="O91" s="10"/>
      <c r="P91" s="39">
        <v>0.1062</v>
      </c>
      <c r="Q91" s="7"/>
      <c r="R91" s="158">
        <v>48.531799999999997</v>
      </c>
      <c r="S91" s="1"/>
      <c r="T91" s="23">
        <v>1.5178</v>
      </c>
      <c r="V91" s="20">
        <v>31.976099999999999</v>
      </c>
      <c r="X91" s="20">
        <v>2.4592000000000001</v>
      </c>
      <c r="AA91" s="25">
        <v>5920565</v>
      </c>
      <c r="AB91" s="9"/>
      <c r="AC91" s="25">
        <v>55735134</v>
      </c>
      <c r="AD91" s="9"/>
      <c r="AE91" s="27">
        <v>1743023</v>
      </c>
      <c r="AF91" s="9"/>
      <c r="AG91" s="26">
        <v>1148425</v>
      </c>
      <c r="AI91" s="26">
        <v>22663508</v>
      </c>
      <c r="AK91" s="26">
        <v>13549257</v>
      </c>
      <c r="AM91" s="2" t="str">
        <f t="shared" si="1"/>
        <v>No</v>
      </c>
    </row>
    <row r="92" spans="1:39">
      <c r="A92" s="6" t="s">
        <v>5883</v>
      </c>
      <c r="B92" s="6" t="s">
        <v>1300</v>
      </c>
      <c r="C92" s="4" t="s">
        <v>39</v>
      </c>
      <c r="D92" s="213">
        <v>4034</v>
      </c>
      <c r="E92" s="210">
        <v>40034</v>
      </c>
      <c r="F92" s="17" t="s">
        <v>272</v>
      </c>
      <c r="G92" s="36" t="s">
        <v>218</v>
      </c>
      <c r="H92" s="157">
        <v>5502379</v>
      </c>
      <c r="I92" s="19">
        <v>1396</v>
      </c>
      <c r="J92" s="150" t="s">
        <v>16</v>
      </c>
      <c r="K92" s="150" t="s">
        <v>15</v>
      </c>
      <c r="L92" s="9">
        <v>224</v>
      </c>
      <c r="M92" s="9"/>
      <c r="N92" s="21">
        <v>2.9965999999999999</v>
      </c>
      <c r="O92" s="10"/>
      <c r="P92" s="39">
        <v>0.96630000000000005</v>
      </c>
      <c r="Q92" s="7"/>
      <c r="R92" s="158">
        <v>15.787599999999999</v>
      </c>
      <c r="S92" s="1"/>
      <c r="T92" s="23">
        <v>5.0907</v>
      </c>
      <c r="V92" s="20">
        <v>3.1013000000000002</v>
      </c>
      <c r="X92" s="20">
        <v>9.7500000000000003E-2</v>
      </c>
      <c r="AA92" s="25">
        <v>1451748</v>
      </c>
      <c r="AB92" s="9"/>
      <c r="AC92" s="25">
        <v>1502441</v>
      </c>
      <c r="AD92" s="9"/>
      <c r="AE92" s="27">
        <v>484458</v>
      </c>
      <c r="AF92" s="9"/>
      <c r="AG92" s="26">
        <v>95166</v>
      </c>
      <c r="AI92" s="26">
        <v>15412476</v>
      </c>
      <c r="AK92" s="26">
        <v>3521574</v>
      </c>
      <c r="AM92" s="2" t="str">
        <f t="shared" si="1"/>
        <v>No</v>
      </c>
    </row>
    <row r="93" spans="1:39">
      <c r="A93" s="6" t="s">
        <v>5883</v>
      </c>
      <c r="B93" s="6" t="s">
        <v>1300</v>
      </c>
      <c r="C93" s="4" t="s">
        <v>39</v>
      </c>
      <c r="D93" s="213">
        <v>4034</v>
      </c>
      <c r="E93" s="210">
        <v>40034</v>
      </c>
      <c r="F93" s="17" t="s">
        <v>272</v>
      </c>
      <c r="G93" s="36" t="s">
        <v>218</v>
      </c>
      <c r="H93" s="157">
        <v>5502379</v>
      </c>
      <c r="I93" s="19">
        <v>1396</v>
      </c>
      <c r="J93" s="150" t="s">
        <v>40</v>
      </c>
      <c r="K93" s="150" t="s">
        <v>12</v>
      </c>
      <c r="L93" s="9">
        <v>21</v>
      </c>
      <c r="M93" s="9"/>
      <c r="N93" s="21">
        <v>0</v>
      </c>
      <c r="O93" s="10"/>
      <c r="P93" s="39">
        <v>0</v>
      </c>
      <c r="Q93" s="7"/>
      <c r="R93" s="158">
        <v>258.28230000000002</v>
      </c>
      <c r="S93" s="1"/>
      <c r="T93" s="23">
        <v>80.997900000000001</v>
      </c>
      <c r="V93" s="20">
        <v>3.1888000000000001</v>
      </c>
      <c r="X93" s="20">
        <v>3.4916999999999998</v>
      </c>
      <c r="AA93" s="25">
        <v>0</v>
      </c>
      <c r="AB93" s="9"/>
      <c r="AC93" s="25">
        <v>28069082</v>
      </c>
      <c r="AD93" s="9"/>
      <c r="AE93" s="27">
        <v>8802523</v>
      </c>
      <c r="AF93" s="9"/>
      <c r="AG93" s="26">
        <v>108676</v>
      </c>
      <c r="AI93" s="26">
        <v>8038902</v>
      </c>
      <c r="AK93" s="26">
        <v>1108496</v>
      </c>
      <c r="AM93" s="2" t="str">
        <f t="shared" si="1"/>
        <v>No</v>
      </c>
    </row>
    <row r="94" spans="1:39">
      <c r="A94" s="6" t="s">
        <v>832</v>
      </c>
      <c r="B94" s="6" t="s">
        <v>825</v>
      </c>
      <c r="C94" s="4" t="s">
        <v>75</v>
      </c>
      <c r="D94" s="213">
        <v>2078</v>
      </c>
      <c r="E94" s="210">
        <v>20078</v>
      </c>
      <c r="F94" s="17" t="s">
        <v>662</v>
      </c>
      <c r="G94" s="36" t="s">
        <v>218</v>
      </c>
      <c r="H94" s="157">
        <v>18351295</v>
      </c>
      <c r="I94" s="19">
        <v>1168</v>
      </c>
      <c r="J94" s="150" t="s">
        <v>14</v>
      </c>
      <c r="K94" s="150" t="s">
        <v>15</v>
      </c>
      <c r="L94" s="9">
        <v>9</v>
      </c>
      <c r="M94" s="9"/>
      <c r="N94" s="21">
        <v>1.5129999999999999</v>
      </c>
      <c r="O94" s="10"/>
      <c r="P94" s="39">
        <v>0.23430000000000001</v>
      </c>
      <c r="Q94" s="7"/>
      <c r="R94" s="158">
        <v>90.497200000000007</v>
      </c>
      <c r="S94" s="1"/>
      <c r="T94" s="23">
        <v>14.012</v>
      </c>
      <c r="V94" s="20">
        <v>6.4585999999999997</v>
      </c>
      <c r="X94" s="20">
        <v>5.3874000000000004</v>
      </c>
      <c r="AA94" s="25">
        <v>604607</v>
      </c>
      <c r="AB94" s="9"/>
      <c r="AC94" s="25">
        <v>2580979</v>
      </c>
      <c r="AD94" s="9"/>
      <c r="AE94" s="27">
        <v>399621</v>
      </c>
      <c r="AF94" s="9"/>
      <c r="AG94" s="26">
        <v>28520</v>
      </c>
      <c r="AI94" s="26">
        <v>479073</v>
      </c>
      <c r="AK94" s="26">
        <v>182959</v>
      </c>
      <c r="AM94" s="2" t="str">
        <f t="shared" si="1"/>
        <v>No</v>
      </c>
    </row>
    <row r="95" spans="1:39">
      <c r="A95" s="6" t="s">
        <v>832</v>
      </c>
      <c r="B95" s="6" t="s">
        <v>825</v>
      </c>
      <c r="C95" s="4" t="s">
        <v>75</v>
      </c>
      <c r="D95" s="213">
        <v>2078</v>
      </c>
      <c r="E95" s="210">
        <v>20078</v>
      </c>
      <c r="F95" s="17" t="s">
        <v>662</v>
      </c>
      <c r="G95" s="36" t="s">
        <v>218</v>
      </c>
      <c r="H95" s="157">
        <v>18351295</v>
      </c>
      <c r="I95" s="19">
        <v>1168</v>
      </c>
      <c r="J95" s="150" t="s">
        <v>25</v>
      </c>
      <c r="K95" s="150" t="s">
        <v>15</v>
      </c>
      <c r="L95" s="9">
        <v>2</v>
      </c>
      <c r="M95" s="9"/>
      <c r="N95" s="21">
        <v>1.4597</v>
      </c>
      <c r="O95" s="10"/>
      <c r="P95" s="39">
        <v>6.08E-2</v>
      </c>
      <c r="Q95" s="7"/>
      <c r="R95" s="158">
        <v>1064.5877</v>
      </c>
      <c r="S95" s="1"/>
      <c r="T95" s="23">
        <v>44.334099999999999</v>
      </c>
      <c r="V95" s="20">
        <v>24.012799999999999</v>
      </c>
      <c r="X95" s="20">
        <v>5.8437000000000001</v>
      </c>
      <c r="AA95" s="25">
        <v>240153</v>
      </c>
      <c r="AB95" s="9"/>
      <c r="AC95" s="25">
        <v>3950685</v>
      </c>
      <c r="AD95" s="9"/>
      <c r="AE95" s="27">
        <v>164524</v>
      </c>
      <c r="AF95" s="9"/>
      <c r="AG95" s="26">
        <v>3711</v>
      </c>
      <c r="AI95" s="26">
        <v>676061</v>
      </c>
      <c r="AK95" s="26">
        <v>43222</v>
      </c>
      <c r="AM95" s="2" t="str">
        <f t="shared" si="1"/>
        <v>No</v>
      </c>
    </row>
    <row r="96" spans="1:39">
      <c r="A96" s="6" t="s">
        <v>832</v>
      </c>
      <c r="B96" s="6" t="s">
        <v>825</v>
      </c>
      <c r="C96" s="4" t="s">
        <v>75</v>
      </c>
      <c r="D96" s="213">
        <v>2078</v>
      </c>
      <c r="E96" s="210">
        <v>20078</v>
      </c>
      <c r="F96" s="17" t="s">
        <v>662</v>
      </c>
      <c r="G96" s="36" t="s">
        <v>218</v>
      </c>
      <c r="H96" s="157">
        <v>18351295</v>
      </c>
      <c r="I96" s="19">
        <v>1168</v>
      </c>
      <c r="J96" s="150" t="s">
        <v>23</v>
      </c>
      <c r="K96" s="150" t="s">
        <v>12</v>
      </c>
      <c r="L96" s="9">
        <v>1157</v>
      </c>
      <c r="M96" s="9"/>
      <c r="N96" s="21">
        <v>8.0574999999999992</v>
      </c>
      <c r="O96" s="10"/>
      <c r="P96" s="39">
        <v>0.58819999999999995</v>
      </c>
      <c r="Q96" s="7"/>
      <c r="R96" s="158">
        <v>576.74440000000004</v>
      </c>
      <c r="S96" s="1"/>
      <c r="T96" s="23">
        <v>42.098999999999997</v>
      </c>
      <c r="V96" s="20">
        <v>13.6997</v>
      </c>
      <c r="X96" s="20">
        <v>0.58420000000000005</v>
      </c>
      <c r="AA96" s="25">
        <v>740271044</v>
      </c>
      <c r="AB96" s="9"/>
      <c r="AC96" s="25">
        <v>1258638462</v>
      </c>
      <c r="AD96" s="9"/>
      <c r="AE96" s="27">
        <v>91873366</v>
      </c>
      <c r="AF96" s="9"/>
      <c r="AG96" s="26">
        <v>2182316</v>
      </c>
      <c r="AI96" s="26">
        <v>2154521183</v>
      </c>
      <c r="AK96" s="26">
        <v>67798388</v>
      </c>
      <c r="AM96" s="2" t="str">
        <f t="shared" si="1"/>
        <v>No</v>
      </c>
    </row>
    <row r="97" spans="1:39">
      <c r="A97" s="6" t="s">
        <v>5884</v>
      </c>
      <c r="B97" s="6" t="s">
        <v>4852</v>
      </c>
      <c r="C97" s="4" t="s">
        <v>22</v>
      </c>
      <c r="D97" s="213">
        <v>9157</v>
      </c>
      <c r="E97" s="210">
        <v>90157</v>
      </c>
      <c r="F97" s="17" t="s">
        <v>275</v>
      </c>
      <c r="G97" s="36" t="s">
        <v>218</v>
      </c>
      <c r="H97" s="157">
        <v>12150996</v>
      </c>
      <c r="I97" s="19">
        <v>1144</v>
      </c>
      <c r="J97" s="150" t="s">
        <v>13</v>
      </c>
      <c r="K97" s="150" t="s">
        <v>15</v>
      </c>
      <c r="L97" s="9">
        <v>580</v>
      </c>
      <c r="M97" s="9"/>
      <c r="N97" s="21">
        <v>2.2063000000000001</v>
      </c>
      <c r="O97" s="10"/>
      <c r="P97" s="39">
        <v>6.6699999999999995E-2</v>
      </c>
      <c r="Q97" s="7"/>
      <c r="R97" s="158">
        <v>53.180900000000001</v>
      </c>
      <c r="S97" s="1"/>
      <c r="T97" s="23">
        <v>1.6068</v>
      </c>
      <c r="V97" s="20">
        <v>33.096499999999999</v>
      </c>
      <c r="X97" s="20">
        <v>2.8443000000000001</v>
      </c>
      <c r="AA97" s="25">
        <v>4913876</v>
      </c>
      <c r="AB97" s="9"/>
      <c r="AC97" s="25">
        <v>73459017</v>
      </c>
      <c r="AD97" s="9"/>
      <c r="AE97" s="27">
        <v>2227184</v>
      </c>
      <c r="AF97" s="9"/>
      <c r="AG97" s="26">
        <v>1386063</v>
      </c>
      <c r="AI97" s="26">
        <v>25915355</v>
      </c>
      <c r="AK97" s="26">
        <v>19967604</v>
      </c>
      <c r="AM97" s="2" t="str">
        <f t="shared" si="1"/>
        <v>No</v>
      </c>
    </row>
    <row r="98" spans="1:39">
      <c r="A98" s="6" t="s">
        <v>5884</v>
      </c>
      <c r="B98" s="6" t="s">
        <v>4852</v>
      </c>
      <c r="C98" s="4" t="s">
        <v>22</v>
      </c>
      <c r="D98" s="213">
        <v>9157</v>
      </c>
      <c r="E98" s="210">
        <v>90157</v>
      </c>
      <c r="F98" s="17" t="s">
        <v>275</v>
      </c>
      <c r="G98" s="36" t="s">
        <v>218</v>
      </c>
      <c r="H98" s="157">
        <v>12150996</v>
      </c>
      <c r="I98" s="19">
        <v>1144</v>
      </c>
      <c r="J98" s="150" t="s">
        <v>18</v>
      </c>
      <c r="K98" s="150" t="s">
        <v>15</v>
      </c>
      <c r="L98" s="9">
        <v>564</v>
      </c>
      <c r="M98" s="9"/>
      <c r="N98" s="21">
        <v>2.2875999999999999</v>
      </c>
      <c r="O98" s="10"/>
      <c r="P98" s="39">
        <v>6.6199999999999995E-2</v>
      </c>
      <c r="Q98" s="7"/>
      <c r="R98" s="158">
        <v>91.032200000000003</v>
      </c>
      <c r="S98" s="1"/>
      <c r="T98" s="23">
        <v>2.6356999999999999</v>
      </c>
      <c r="V98" s="20">
        <v>34.538499999999999</v>
      </c>
      <c r="X98" s="20">
        <v>2.3637000000000001</v>
      </c>
      <c r="AA98" s="25">
        <v>4932183</v>
      </c>
      <c r="AB98" s="9"/>
      <c r="AC98" s="25">
        <v>74467559</v>
      </c>
      <c r="AD98" s="9"/>
      <c r="AE98" s="27">
        <v>2156072</v>
      </c>
      <c r="AF98" s="9"/>
      <c r="AG98" s="26">
        <v>818035</v>
      </c>
      <c r="AI98" s="26">
        <v>31505047</v>
      </c>
      <c r="AK98" s="26">
        <v>17935869</v>
      </c>
      <c r="AM98" s="2" t="str">
        <f t="shared" si="1"/>
        <v>No</v>
      </c>
    </row>
    <row r="99" spans="1:39">
      <c r="A99" s="6" t="s">
        <v>4320</v>
      </c>
      <c r="B99" s="6" t="s">
        <v>4321</v>
      </c>
      <c r="C99" s="4" t="s">
        <v>104</v>
      </c>
      <c r="D99" s="213">
        <v>8001</v>
      </c>
      <c r="E99" s="210">
        <v>80001</v>
      </c>
      <c r="F99" s="17" t="s">
        <v>275</v>
      </c>
      <c r="G99" s="36" t="s">
        <v>218</v>
      </c>
      <c r="H99" s="157">
        <v>1021243</v>
      </c>
      <c r="I99" s="19">
        <v>1113</v>
      </c>
      <c r="J99" s="150" t="s">
        <v>21</v>
      </c>
      <c r="K99" s="150" t="s">
        <v>12</v>
      </c>
      <c r="L99" s="9">
        <v>92</v>
      </c>
      <c r="M99" s="9"/>
      <c r="N99" s="21">
        <v>1.0105999999999999</v>
      </c>
      <c r="O99" s="10"/>
      <c r="P99" s="39">
        <v>0.25330000000000003</v>
      </c>
      <c r="Q99" s="7"/>
      <c r="R99" s="158">
        <v>197.1371</v>
      </c>
      <c r="S99" s="1"/>
      <c r="T99" s="23">
        <v>49.4116</v>
      </c>
      <c r="V99" s="20">
        <v>3.9897</v>
      </c>
      <c r="X99" s="20">
        <v>0.8014</v>
      </c>
      <c r="AA99" s="25">
        <v>18089935</v>
      </c>
      <c r="AB99" s="9"/>
      <c r="AC99" s="25">
        <v>71414293</v>
      </c>
      <c r="AD99" s="9"/>
      <c r="AE99" s="27">
        <v>17899716</v>
      </c>
      <c r="AF99" s="9"/>
      <c r="AG99" s="26">
        <v>362257</v>
      </c>
      <c r="AI99" s="26">
        <v>89112550</v>
      </c>
      <c r="AK99" s="26">
        <v>6655535</v>
      </c>
      <c r="AM99" s="2" t="str">
        <f t="shared" si="1"/>
        <v>No</v>
      </c>
    </row>
    <row r="100" spans="1:39">
      <c r="A100" s="6" t="s">
        <v>4320</v>
      </c>
      <c r="B100" s="6" t="s">
        <v>4321</v>
      </c>
      <c r="C100" s="4" t="s">
        <v>104</v>
      </c>
      <c r="D100" s="213">
        <v>8001</v>
      </c>
      <c r="E100" s="210">
        <v>80001</v>
      </c>
      <c r="F100" s="17" t="s">
        <v>275</v>
      </c>
      <c r="G100" s="36" t="s">
        <v>218</v>
      </c>
      <c r="H100" s="157">
        <v>1021243</v>
      </c>
      <c r="I100" s="19">
        <v>1113</v>
      </c>
      <c r="J100" s="150" t="s">
        <v>13</v>
      </c>
      <c r="K100" s="150" t="s">
        <v>12</v>
      </c>
      <c r="L100" s="9">
        <v>67</v>
      </c>
      <c r="M100" s="9"/>
      <c r="N100" s="21">
        <v>1.4165000000000001</v>
      </c>
      <c r="O100" s="10"/>
      <c r="P100" s="39">
        <v>2.9600000000000001E-2</v>
      </c>
      <c r="Q100" s="7"/>
      <c r="R100" s="158">
        <v>103.8633</v>
      </c>
      <c r="S100" s="1"/>
      <c r="T100" s="23">
        <v>2.1707999999999998</v>
      </c>
      <c r="V100" s="20">
        <v>47.845300000000002</v>
      </c>
      <c r="X100" s="20">
        <v>4.4882</v>
      </c>
      <c r="AA100" s="25">
        <v>348554</v>
      </c>
      <c r="AB100" s="9"/>
      <c r="AC100" s="25">
        <v>11773014</v>
      </c>
      <c r="AD100" s="9"/>
      <c r="AE100" s="27">
        <v>246064</v>
      </c>
      <c r="AF100" s="9"/>
      <c r="AG100" s="26">
        <v>113351</v>
      </c>
      <c r="AI100" s="26">
        <v>2623078</v>
      </c>
      <c r="AK100" s="26">
        <v>1759473</v>
      </c>
      <c r="AM100" s="2" t="str">
        <f t="shared" si="1"/>
        <v>No</v>
      </c>
    </row>
    <row r="101" spans="1:39">
      <c r="A101" s="6" t="s">
        <v>4320</v>
      </c>
      <c r="B101" s="6" t="s">
        <v>4321</v>
      </c>
      <c r="C101" s="4" t="s">
        <v>104</v>
      </c>
      <c r="D101" s="213">
        <v>8001</v>
      </c>
      <c r="E101" s="210">
        <v>80001</v>
      </c>
      <c r="F101" s="17" t="s">
        <v>275</v>
      </c>
      <c r="G101" s="36" t="s">
        <v>218</v>
      </c>
      <c r="H101" s="157">
        <v>1021243</v>
      </c>
      <c r="I101" s="19">
        <v>1113</v>
      </c>
      <c r="J101" s="150" t="s">
        <v>14</v>
      </c>
      <c r="K101" s="150" t="s">
        <v>15</v>
      </c>
      <c r="L101" s="9">
        <v>6</v>
      </c>
      <c r="M101" s="9"/>
      <c r="N101" s="21">
        <v>0.20219999999999999</v>
      </c>
      <c r="O101" s="10"/>
      <c r="P101" s="39">
        <v>9.4000000000000004E-3</v>
      </c>
      <c r="Q101" s="7"/>
      <c r="R101" s="158">
        <v>88.293599999999998</v>
      </c>
      <c r="S101" s="1"/>
      <c r="T101" s="23">
        <v>4.1035000000000004</v>
      </c>
      <c r="V101" s="20">
        <v>21.5166</v>
      </c>
      <c r="X101" s="20">
        <v>7.1013999999999999</v>
      </c>
      <c r="AA101" s="25">
        <v>13111</v>
      </c>
      <c r="AB101" s="9"/>
      <c r="AC101" s="25">
        <v>1395392</v>
      </c>
      <c r="AD101" s="9"/>
      <c r="AE101" s="27">
        <v>64852</v>
      </c>
      <c r="AF101" s="9"/>
      <c r="AG101" s="26">
        <v>15804</v>
      </c>
      <c r="AI101" s="26">
        <v>196496</v>
      </c>
      <c r="AK101" s="26">
        <v>210359</v>
      </c>
      <c r="AM101" s="2" t="str">
        <f t="shared" si="1"/>
        <v>No</v>
      </c>
    </row>
    <row r="102" spans="1:39">
      <c r="A102" s="6" t="s">
        <v>4320</v>
      </c>
      <c r="B102" s="6" t="s">
        <v>4321</v>
      </c>
      <c r="C102" s="4" t="s">
        <v>104</v>
      </c>
      <c r="D102" s="213">
        <v>8001</v>
      </c>
      <c r="E102" s="210">
        <v>80001</v>
      </c>
      <c r="F102" s="17" t="s">
        <v>275</v>
      </c>
      <c r="G102" s="36" t="s">
        <v>218</v>
      </c>
      <c r="H102" s="157">
        <v>1021243</v>
      </c>
      <c r="I102" s="19">
        <v>1113</v>
      </c>
      <c r="J102" s="150" t="s">
        <v>23</v>
      </c>
      <c r="K102" s="150" t="s">
        <v>12</v>
      </c>
      <c r="L102" s="9">
        <v>50</v>
      </c>
      <c r="M102" s="9"/>
      <c r="N102" s="21">
        <v>1.4513</v>
      </c>
      <c r="O102" s="10"/>
      <c r="P102" s="39">
        <v>0.1699</v>
      </c>
      <c r="Q102" s="7"/>
      <c r="R102" s="158">
        <v>263.27499999999998</v>
      </c>
      <c r="S102" s="1"/>
      <c r="T102" s="23">
        <v>30.8141</v>
      </c>
      <c r="V102" s="20">
        <v>8.5440000000000005</v>
      </c>
      <c r="X102" s="20">
        <v>0.33489999999999998</v>
      </c>
      <c r="AA102" s="25">
        <v>7375985</v>
      </c>
      <c r="AB102" s="9"/>
      <c r="AC102" s="25">
        <v>43421951</v>
      </c>
      <c r="AD102" s="9"/>
      <c r="AE102" s="27">
        <v>5082168</v>
      </c>
      <c r="AF102" s="9"/>
      <c r="AG102" s="26">
        <v>164930</v>
      </c>
      <c r="AI102" s="26">
        <v>129673508</v>
      </c>
      <c r="AK102" s="26">
        <v>5429232</v>
      </c>
      <c r="AM102" s="2" t="str">
        <f t="shared" si="1"/>
        <v>No</v>
      </c>
    </row>
    <row r="103" spans="1:39">
      <c r="A103" s="6" t="s">
        <v>4320</v>
      </c>
      <c r="B103" s="6" t="s">
        <v>4321</v>
      </c>
      <c r="C103" s="4" t="s">
        <v>104</v>
      </c>
      <c r="D103" s="213">
        <v>8001</v>
      </c>
      <c r="E103" s="210">
        <v>80001</v>
      </c>
      <c r="F103" s="17" t="s">
        <v>275</v>
      </c>
      <c r="G103" s="36" t="s">
        <v>218</v>
      </c>
      <c r="H103" s="157">
        <v>1021243</v>
      </c>
      <c r="I103" s="19">
        <v>1113</v>
      </c>
      <c r="J103" s="150" t="s">
        <v>13</v>
      </c>
      <c r="K103" s="150" t="s">
        <v>15</v>
      </c>
      <c r="L103" s="9">
        <v>45</v>
      </c>
      <c r="M103" s="9"/>
      <c r="N103" s="21">
        <v>0.34899999999999998</v>
      </c>
      <c r="O103" s="10"/>
      <c r="P103" s="39">
        <v>7.4999999999999997E-3</v>
      </c>
      <c r="Q103" s="7"/>
      <c r="R103" s="158">
        <v>103.3356</v>
      </c>
      <c r="S103" s="1"/>
      <c r="T103" s="23">
        <v>2.2204999999999999</v>
      </c>
      <c r="V103" s="20">
        <v>46.537599999999998</v>
      </c>
      <c r="X103" s="20">
        <v>3.5598999999999998</v>
      </c>
      <c r="AA103" s="25">
        <v>51912</v>
      </c>
      <c r="AB103" s="9"/>
      <c r="AC103" s="25">
        <v>6922557</v>
      </c>
      <c r="AD103" s="9"/>
      <c r="AE103" s="27">
        <v>148752</v>
      </c>
      <c r="AF103" s="9"/>
      <c r="AG103" s="26">
        <v>66991</v>
      </c>
      <c r="AI103" s="26">
        <v>1944598</v>
      </c>
      <c r="AK103" s="26">
        <v>1039455</v>
      </c>
      <c r="AM103" s="2" t="str">
        <f t="shared" si="1"/>
        <v>No</v>
      </c>
    </row>
    <row r="104" spans="1:39">
      <c r="A104" s="6" t="s">
        <v>4320</v>
      </c>
      <c r="B104" s="6" t="s">
        <v>4321</v>
      </c>
      <c r="C104" s="4" t="s">
        <v>104</v>
      </c>
      <c r="D104" s="213">
        <v>8001</v>
      </c>
      <c r="E104" s="210">
        <v>80001</v>
      </c>
      <c r="F104" s="17" t="s">
        <v>275</v>
      </c>
      <c r="G104" s="36" t="s">
        <v>218</v>
      </c>
      <c r="H104" s="157">
        <v>1021243</v>
      </c>
      <c r="I104" s="19">
        <v>1113</v>
      </c>
      <c r="J104" s="150" t="s">
        <v>24</v>
      </c>
      <c r="K104" s="150" t="s">
        <v>12</v>
      </c>
      <c r="L104" s="9">
        <v>43</v>
      </c>
      <c r="M104" s="9"/>
      <c r="N104" s="21">
        <v>0.92589999999999995</v>
      </c>
      <c r="O104" s="10"/>
      <c r="P104" s="39">
        <v>6.0400000000000002E-2</v>
      </c>
      <c r="Q104" s="7"/>
      <c r="R104" s="158">
        <v>209.97059999999999</v>
      </c>
      <c r="S104" s="1"/>
      <c r="T104" s="23">
        <v>13.7027</v>
      </c>
      <c r="V104" s="20">
        <v>15.3233</v>
      </c>
      <c r="X104" s="20">
        <v>0.69669999999999999</v>
      </c>
      <c r="AA104" s="25">
        <v>521819</v>
      </c>
      <c r="AB104" s="9"/>
      <c r="AC104" s="25">
        <v>8635671</v>
      </c>
      <c r="AD104" s="9"/>
      <c r="AE104" s="27">
        <v>563563</v>
      </c>
      <c r="AF104" s="9"/>
      <c r="AG104" s="26">
        <v>41128</v>
      </c>
      <c r="AI104" s="26">
        <v>12395920</v>
      </c>
      <c r="AK104" s="26">
        <v>1066181</v>
      </c>
      <c r="AM104" s="2" t="str">
        <f t="shared" si="1"/>
        <v>No</v>
      </c>
    </row>
    <row r="105" spans="1:39">
      <c r="A105" s="6" t="s">
        <v>4320</v>
      </c>
      <c r="B105" s="6" t="s">
        <v>4321</v>
      </c>
      <c r="C105" s="4" t="s">
        <v>104</v>
      </c>
      <c r="D105" s="213">
        <v>8001</v>
      </c>
      <c r="E105" s="210">
        <v>80001</v>
      </c>
      <c r="F105" s="17" t="s">
        <v>275</v>
      </c>
      <c r="G105" s="36" t="s">
        <v>218</v>
      </c>
      <c r="H105" s="157">
        <v>1021243</v>
      </c>
      <c r="I105" s="19">
        <v>1113</v>
      </c>
      <c r="J105" s="150" t="s">
        <v>14</v>
      </c>
      <c r="K105" s="150" t="s">
        <v>12</v>
      </c>
      <c r="L105" s="9">
        <v>412</v>
      </c>
      <c r="M105" s="9"/>
      <c r="N105" s="21">
        <v>0.93569999999999998</v>
      </c>
      <c r="O105" s="10"/>
      <c r="P105" s="39">
        <v>0.12820000000000001</v>
      </c>
      <c r="Q105" s="7"/>
      <c r="R105" s="158">
        <v>112.9402</v>
      </c>
      <c r="S105" s="1"/>
      <c r="T105" s="23">
        <v>15.478899999999999</v>
      </c>
      <c r="V105" s="20">
        <v>7.2964000000000002</v>
      </c>
      <c r="X105" s="20">
        <v>1.7512000000000001</v>
      </c>
      <c r="AA105" s="25">
        <v>17775145</v>
      </c>
      <c r="AB105" s="9"/>
      <c r="AC105" s="25">
        <v>138606269</v>
      </c>
      <c r="AD105" s="9"/>
      <c r="AE105" s="27">
        <v>18996520</v>
      </c>
      <c r="AF105" s="9"/>
      <c r="AG105" s="26">
        <v>1227254</v>
      </c>
      <c r="AI105" s="26">
        <v>79147942</v>
      </c>
      <c r="AK105" s="26">
        <v>16634864</v>
      </c>
      <c r="AM105" s="2" t="str">
        <f t="shared" si="1"/>
        <v>No</v>
      </c>
    </row>
    <row r="106" spans="1:39">
      <c r="A106" s="6" t="s">
        <v>4320</v>
      </c>
      <c r="B106" s="6" t="s">
        <v>4321</v>
      </c>
      <c r="C106" s="4" t="s">
        <v>104</v>
      </c>
      <c r="D106" s="213">
        <v>8001</v>
      </c>
      <c r="E106" s="210">
        <v>80001</v>
      </c>
      <c r="F106" s="17" t="s">
        <v>275</v>
      </c>
      <c r="G106" s="36" t="s">
        <v>218</v>
      </c>
      <c r="H106" s="157">
        <v>1021243</v>
      </c>
      <c r="I106" s="19">
        <v>1113</v>
      </c>
      <c r="J106" s="150" t="s">
        <v>16</v>
      </c>
      <c r="K106" s="150" t="s">
        <v>12</v>
      </c>
      <c r="L106" s="9">
        <v>398</v>
      </c>
      <c r="M106" s="9"/>
      <c r="N106" s="21">
        <v>3.3593000000000002</v>
      </c>
      <c r="O106" s="10"/>
      <c r="P106" s="39">
        <v>0.21010000000000001</v>
      </c>
      <c r="Q106" s="7"/>
      <c r="R106" s="158">
        <v>111.2415</v>
      </c>
      <c r="S106" s="1"/>
      <c r="T106" s="23">
        <v>6.9564000000000004</v>
      </c>
      <c r="V106" s="20">
        <v>15.991300000000001</v>
      </c>
      <c r="X106" s="20">
        <v>0.43630000000000002</v>
      </c>
      <c r="AA106" s="25">
        <v>3946125</v>
      </c>
      <c r="AB106" s="9"/>
      <c r="AC106" s="25">
        <v>18784904</v>
      </c>
      <c r="AD106" s="9"/>
      <c r="AE106" s="27">
        <v>1174696</v>
      </c>
      <c r="AF106" s="9"/>
      <c r="AG106" s="26">
        <v>168866</v>
      </c>
      <c r="AI106" s="26">
        <v>43052589</v>
      </c>
      <c r="AK106" s="26">
        <v>6354828</v>
      </c>
      <c r="AM106" s="2" t="str">
        <f t="shared" si="1"/>
        <v>No</v>
      </c>
    </row>
    <row r="107" spans="1:39">
      <c r="A107" s="6" t="s">
        <v>873</v>
      </c>
      <c r="B107" s="6" t="s">
        <v>825</v>
      </c>
      <c r="C107" s="4" t="s">
        <v>75</v>
      </c>
      <c r="D107" s="213">
        <v>2188</v>
      </c>
      <c r="E107" s="210">
        <v>20188</v>
      </c>
      <c r="F107" s="17" t="s">
        <v>662</v>
      </c>
      <c r="G107" s="36" t="s">
        <v>218</v>
      </c>
      <c r="H107" s="157">
        <v>18351295</v>
      </c>
      <c r="I107" s="19">
        <v>1111</v>
      </c>
      <c r="J107" s="150" t="s">
        <v>14</v>
      </c>
      <c r="K107" s="150" t="s">
        <v>12</v>
      </c>
      <c r="L107" s="9">
        <v>1111</v>
      </c>
      <c r="M107" s="9"/>
      <c r="N107" s="21">
        <v>1.6051</v>
      </c>
      <c r="O107" s="10"/>
      <c r="P107" s="39">
        <v>0.2999</v>
      </c>
      <c r="Q107" s="7"/>
      <c r="R107" s="158">
        <v>227.42169999999999</v>
      </c>
      <c r="S107" s="1"/>
      <c r="T107" s="23">
        <v>42.493899999999996</v>
      </c>
      <c r="V107" s="20">
        <v>5.3518999999999997</v>
      </c>
      <c r="X107" s="20">
        <v>1.9314</v>
      </c>
      <c r="AA107" s="25">
        <v>220887114</v>
      </c>
      <c r="AB107" s="9"/>
      <c r="AC107" s="25">
        <v>736516216</v>
      </c>
      <c r="AD107" s="9"/>
      <c r="AE107" s="27">
        <v>137618503</v>
      </c>
      <c r="AF107" s="9"/>
      <c r="AG107" s="26">
        <v>3238548</v>
      </c>
      <c r="AI107" s="26">
        <v>381346415</v>
      </c>
      <c r="AK107" s="26">
        <v>26408380</v>
      </c>
      <c r="AM107" s="2" t="str">
        <f t="shared" si="1"/>
        <v>No</v>
      </c>
    </row>
    <row r="108" spans="1:39">
      <c r="A108" s="6" t="s">
        <v>4839</v>
      </c>
      <c r="B108" s="6" t="s">
        <v>4807</v>
      </c>
      <c r="C108" s="4" t="s">
        <v>20</v>
      </c>
      <c r="D108" s="213">
        <v>9136</v>
      </c>
      <c r="E108" s="210">
        <v>90136</v>
      </c>
      <c r="F108" s="17" t="s">
        <v>275</v>
      </c>
      <c r="G108" s="36" t="s">
        <v>218</v>
      </c>
      <c r="H108" s="157">
        <v>3629114</v>
      </c>
      <c r="I108" s="19">
        <v>1070</v>
      </c>
      <c r="J108" s="150" t="s">
        <v>18</v>
      </c>
      <c r="K108" s="150" t="s">
        <v>15</v>
      </c>
      <c r="L108" s="9">
        <v>390</v>
      </c>
      <c r="M108" s="9"/>
      <c r="N108" s="21">
        <v>3.1808999999999998</v>
      </c>
      <c r="O108" s="10"/>
      <c r="P108" s="39">
        <v>6.7799999999999999E-2</v>
      </c>
      <c r="Q108" s="7"/>
      <c r="R108" s="158">
        <v>74.866500000000002</v>
      </c>
      <c r="S108" s="1"/>
      <c r="T108" s="23">
        <v>1.5953999999999999</v>
      </c>
      <c r="V108" s="20">
        <v>46.926699999999997</v>
      </c>
      <c r="X108" s="20">
        <v>4.2016999999999998</v>
      </c>
      <c r="AA108" s="25">
        <v>1627300</v>
      </c>
      <c r="AB108" s="9"/>
      <c r="AC108" s="25">
        <v>24006631</v>
      </c>
      <c r="AD108" s="9"/>
      <c r="AE108" s="27">
        <v>511577</v>
      </c>
      <c r="AF108" s="9"/>
      <c r="AG108" s="26">
        <v>320659</v>
      </c>
      <c r="AI108" s="26">
        <v>5713526</v>
      </c>
      <c r="AK108" s="26">
        <v>6509175</v>
      </c>
      <c r="AM108" s="2" t="str">
        <f t="shared" si="1"/>
        <v>No</v>
      </c>
    </row>
    <row r="109" spans="1:39">
      <c r="A109" s="6" t="s">
        <v>4839</v>
      </c>
      <c r="B109" s="6" t="s">
        <v>4807</v>
      </c>
      <c r="C109" s="4" t="s">
        <v>20</v>
      </c>
      <c r="D109" s="213">
        <v>9136</v>
      </c>
      <c r="E109" s="210">
        <v>90136</v>
      </c>
      <c r="F109" s="17" t="s">
        <v>275</v>
      </c>
      <c r="G109" s="36" t="s">
        <v>218</v>
      </c>
      <c r="H109" s="157">
        <v>3629114</v>
      </c>
      <c r="I109" s="19">
        <v>1070</v>
      </c>
      <c r="J109" s="150" t="s">
        <v>16</v>
      </c>
      <c r="K109" s="150" t="s">
        <v>15</v>
      </c>
      <c r="L109" s="9">
        <v>388</v>
      </c>
      <c r="M109" s="9"/>
      <c r="N109" s="21">
        <v>3.0644</v>
      </c>
      <c r="O109" s="10"/>
      <c r="P109" s="39">
        <v>0.78659999999999997</v>
      </c>
      <c r="Q109" s="7"/>
      <c r="R109" s="158">
        <v>25.601400000000002</v>
      </c>
      <c r="S109" s="1"/>
      <c r="T109" s="23">
        <v>6.5715000000000003</v>
      </c>
      <c r="V109" s="20">
        <v>3.8957999999999999</v>
      </c>
      <c r="X109" s="20">
        <v>9.8000000000000004E-2</v>
      </c>
      <c r="AA109" s="25">
        <v>3173220</v>
      </c>
      <c r="AB109" s="9"/>
      <c r="AC109" s="25">
        <v>4034117</v>
      </c>
      <c r="AD109" s="9"/>
      <c r="AE109" s="27">
        <v>1035502</v>
      </c>
      <c r="AF109" s="9"/>
      <c r="AG109" s="26">
        <v>157574</v>
      </c>
      <c r="AI109" s="26">
        <v>41156748</v>
      </c>
      <c r="AK109" s="26">
        <v>6387906</v>
      </c>
      <c r="AM109" s="2" t="str">
        <f t="shared" si="1"/>
        <v>No</v>
      </c>
    </row>
    <row r="110" spans="1:39">
      <c r="A110" s="6" t="s">
        <v>4839</v>
      </c>
      <c r="B110" s="6" t="s">
        <v>4807</v>
      </c>
      <c r="C110" s="4" t="s">
        <v>20</v>
      </c>
      <c r="D110" s="213">
        <v>9136</v>
      </c>
      <c r="E110" s="210">
        <v>90136</v>
      </c>
      <c r="F110" s="17" t="s">
        <v>275</v>
      </c>
      <c r="G110" s="36" t="s">
        <v>218</v>
      </c>
      <c r="H110" s="157">
        <v>3629114</v>
      </c>
      <c r="I110" s="19">
        <v>1070</v>
      </c>
      <c r="J110" s="150" t="s">
        <v>14</v>
      </c>
      <c r="K110" s="150" t="s">
        <v>15</v>
      </c>
      <c r="L110" s="9">
        <v>292</v>
      </c>
      <c r="M110" s="9"/>
      <c r="N110" s="21">
        <v>0.68710000000000004</v>
      </c>
      <c r="O110" s="10"/>
      <c r="P110" s="39">
        <v>0.1116</v>
      </c>
      <c r="Q110" s="7"/>
      <c r="R110" s="158">
        <v>89.214399999999998</v>
      </c>
      <c r="S110" s="1"/>
      <c r="T110" s="23">
        <v>14.485300000000001</v>
      </c>
      <c r="V110" s="20">
        <v>6.1589999999999998</v>
      </c>
      <c r="X110" s="20">
        <v>1.3809</v>
      </c>
      <c r="AA110" s="25">
        <v>10120526</v>
      </c>
      <c r="AB110" s="9"/>
      <c r="AC110" s="25">
        <v>90722984</v>
      </c>
      <c r="AD110" s="9"/>
      <c r="AE110" s="27">
        <v>14730245</v>
      </c>
      <c r="AF110" s="9"/>
      <c r="AG110" s="26">
        <v>1016910</v>
      </c>
      <c r="AI110" s="26">
        <v>65696893</v>
      </c>
      <c r="AK110" s="26">
        <v>12823615</v>
      </c>
      <c r="AM110" s="2" t="str">
        <f t="shared" si="1"/>
        <v>No</v>
      </c>
    </row>
    <row r="111" spans="1:39">
      <c r="A111" s="6" t="s">
        <v>3308</v>
      </c>
      <c r="B111" s="6" t="s">
        <v>1863</v>
      </c>
      <c r="C111" s="4" t="s">
        <v>103</v>
      </c>
      <c r="D111" s="213">
        <v>6056</v>
      </c>
      <c r="E111" s="210">
        <v>60056</v>
      </c>
      <c r="F111" s="17" t="s">
        <v>275</v>
      </c>
      <c r="G111" s="36" t="s">
        <v>218</v>
      </c>
      <c r="H111" s="157">
        <v>5121892</v>
      </c>
      <c r="I111" s="19">
        <v>1062</v>
      </c>
      <c r="J111" s="150" t="s">
        <v>14</v>
      </c>
      <c r="K111" s="150" t="s">
        <v>12</v>
      </c>
      <c r="L111" s="9">
        <v>537</v>
      </c>
      <c r="M111" s="9"/>
      <c r="N111" s="21">
        <v>0.89949999999999997</v>
      </c>
      <c r="O111" s="10"/>
      <c r="P111" s="39">
        <v>0.10199999999999999</v>
      </c>
      <c r="Q111" s="7"/>
      <c r="R111" s="158">
        <v>119.0963</v>
      </c>
      <c r="S111" s="1"/>
      <c r="T111" s="23">
        <v>13.501899999999999</v>
      </c>
      <c r="V111" s="20">
        <v>8.8207000000000004</v>
      </c>
      <c r="X111" s="20">
        <v>2.1152000000000002</v>
      </c>
      <c r="AA111" s="25">
        <v>26994603</v>
      </c>
      <c r="AB111" s="9"/>
      <c r="AC111" s="25">
        <v>264718381</v>
      </c>
      <c r="AD111" s="9"/>
      <c r="AE111" s="27">
        <v>30011020</v>
      </c>
      <c r="AF111" s="9"/>
      <c r="AG111" s="26">
        <v>2222726</v>
      </c>
      <c r="AI111" s="26">
        <v>125148127</v>
      </c>
      <c r="AK111" s="26">
        <v>28168716</v>
      </c>
      <c r="AM111" s="2" t="str">
        <f t="shared" si="1"/>
        <v>No</v>
      </c>
    </row>
    <row r="112" spans="1:39">
      <c r="A112" s="6" t="s">
        <v>3308</v>
      </c>
      <c r="B112" s="6" t="s">
        <v>1863</v>
      </c>
      <c r="C112" s="4" t="s">
        <v>103</v>
      </c>
      <c r="D112" s="213">
        <v>6056</v>
      </c>
      <c r="E112" s="210">
        <v>60056</v>
      </c>
      <c r="F112" s="17" t="s">
        <v>275</v>
      </c>
      <c r="G112" s="36" t="s">
        <v>218</v>
      </c>
      <c r="H112" s="157">
        <v>5121892</v>
      </c>
      <c r="I112" s="19">
        <v>1062</v>
      </c>
      <c r="J112" s="150" t="s">
        <v>23</v>
      </c>
      <c r="K112" s="150" t="s">
        <v>15</v>
      </c>
      <c r="L112" s="9">
        <v>23</v>
      </c>
      <c r="M112" s="9"/>
      <c r="N112" s="21">
        <v>4.2792000000000003</v>
      </c>
      <c r="O112" s="10"/>
      <c r="P112" s="39">
        <v>0.2959</v>
      </c>
      <c r="Q112" s="7"/>
      <c r="R112" s="158">
        <v>399.84249999999997</v>
      </c>
      <c r="S112" s="1"/>
      <c r="T112" s="23">
        <v>27.648199999999999</v>
      </c>
      <c r="V112" s="20">
        <v>14.4618</v>
      </c>
      <c r="X112" s="20">
        <v>0.74319999999999997</v>
      </c>
      <c r="AA112" s="25">
        <v>8725020</v>
      </c>
      <c r="AB112" s="9"/>
      <c r="AC112" s="25">
        <v>29486784</v>
      </c>
      <c r="AD112" s="9"/>
      <c r="AE112" s="27">
        <v>2038947</v>
      </c>
      <c r="AF112" s="9"/>
      <c r="AG112" s="26">
        <v>73746</v>
      </c>
      <c r="AI112" s="26">
        <v>39672828</v>
      </c>
      <c r="AK112" s="26">
        <v>1627050</v>
      </c>
      <c r="AM112" s="2" t="str">
        <f t="shared" si="1"/>
        <v>No</v>
      </c>
    </row>
    <row r="113" spans="1:39">
      <c r="A113" s="6" t="s">
        <v>3308</v>
      </c>
      <c r="B113" s="6" t="s">
        <v>1863</v>
      </c>
      <c r="C113" s="4" t="s">
        <v>103</v>
      </c>
      <c r="D113" s="213">
        <v>6056</v>
      </c>
      <c r="E113" s="210">
        <v>60056</v>
      </c>
      <c r="F113" s="17" t="s">
        <v>275</v>
      </c>
      <c r="G113" s="36" t="s">
        <v>218</v>
      </c>
      <c r="H113" s="157">
        <v>5121892</v>
      </c>
      <c r="I113" s="19">
        <v>1062</v>
      </c>
      <c r="J113" s="150" t="s">
        <v>19</v>
      </c>
      <c r="K113" s="150" t="s">
        <v>12</v>
      </c>
      <c r="L113" s="9">
        <v>2</v>
      </c>
      <c r="M113" s="9"/>
      <c r="N113" s="21">
        <v>0</v>
      </c>
      <c r="O113" s="10"/>
      <c r="P113" s="39">
        <v>0</v>
      </c>
      <c r="Q113" s="7"/>
      <c r="R113" s="158">
        <v>179.9769</v>
      </c>
      <c r="S113" s="1"/>
      <c r="T113" s="23">
        <v>10.9747</v>
      </c>
      <c r="V113" s="20">
        <v>16.3992</v>
      </c>
      <c r="X113" s="20">
        <v>10.926399999999999</v>
      </c>
      <c r="AA113" s="25">
        <v>0</v>
      </c>
      <c r="AB113" s="9"/>
      <c r="AC113" s="25">
        <v>2440667</v>
      </c>
      <c r="AD113" s="9"/>
      <c r="AE113" s="27">
        <v>148828</v>
      </c>
      <c r="AF113" s="9"/>
      <c r="AG113" s="26">
        <v>13561</v>
      </c>
      <c r="AI113" s="26">
        <v>223374</v>
      </c>
      <c r="AK113" s="26">
        <v>93551</v>
      </c>
      <c r="AM113" s="2" t="str">
        <f t="shared" si="1"/>
        <v>No</v>
      </c>
    </row>
    <row r="114" spans="1:39">
      <c r="A114" s="6" t="s">
        <v>3308</v>
      </c>
      <c r="B114" s="6" t="s">
        <v>1863</v>
      </c>
      <c r="C114" s="4" t="s">
        <v>103</v>
      </c>
      <c r="D114" s="213">
        <v>6056</v>
      </c>
      <c r="E114" s="210">
        <v>60056</v>
      </c>
      <c r="F114" s="17" t="s">
        <v>275</v>
      </c>
      <c r="G114" s="36" t="s">
        <v>218</v>
      </c>
      <c r="H114" s="157">
        <v>5121892</v>
      </c>
      <c r="I114" s="19">
        <v>1062</v>
      </c>
      <c r="J114" s="150" t="s">
        <v>16</v>
      </c>
      <c r="K114" s="150" t="s">
        <v>15</v>
      </c>
      <c r="L114" s="9">
        <v>174</v>
      </c>
      <c r="M114" s="9"/>
      <c r="N114" s="21">
        <v>2.7237</v>
      </c>
      <c r="O114" s="10"/>
      <c r="P114" s="39">
        <v>0.95420000000000005</v>
      </c>
      <c r="Q114" s="7"/>
      <c r="R114" s="158">
        <v>17.3399</v>
      </c>
      <c r="S114" s="1"/>
      <c r="T114" s="23">
        <v>6.0746000000000002</v>
      </c>
      <c r="V114" s="20">
        <v>2.8544999999999998</v>
      </c>
      <c r="X114" s="20">
        <v>7.4300000000000005E-2</v>
      </c>
      <c r="AA114" s="25">
        <v>1316194</v>
      </c>
      <c r="AB114" s="9"/>
      <c r="AC114" s="25">
        <v>1379420</v>
      </c>
      <c r="AD114" s="9"/>
      <c r="AE114" s="27">
        <v>483243</v>
      </c>
      <c r="AF114" s="9"/>
      <c r="AG114" s="26">
        <v>79552</v>
      </c>
      <c r="AI114" s="26">
        <v>18572868</v>
      </c>
      <c r="AK114" s="26">
        <v>3031554</v>
      </c>
      <c r="AM114" s="2" t="str">
        <f t="shared" si="1"/>
        <v>No</v>
      </c>
    </row>
    <row r="115" spans="1:39">
      <c r="A115" s="6" t="s">
        <v>3308</v>
      </c>
      <c r="B115" s="6" t="s">
        <v>1863</v>
      </c>
      <c r="C115" s="4" t="s">
        <v>103</v>
      </c>
      <c r="D115" s="213">
        <v>6056</v>
      </c>
      <c r="E115" s="210">
        <v>60056</v>
      </c>
      <c r="F115" s="17" t="s">
        <v>275</v>
      </c>
      <c r="G115" s="36" t="s">
        <v>218</v>
      </c>
      <c r="H115" s="157">
        <v>5121892</v>
      </c>
      <c r="I115" s="19">
        <v>1062</v>
      </c>
      <c r="J115" s="150" t="s">
        <v>18</v>
      </c>
      <c r="K115" s="150" t="s">
        <v>15</v>
      </c>
      <c r="L115" s="9">
        <v>115</v>
      </c>
      <c r="M115" s="9"/>
      <c r="N115" s="21">
        <v>2.4828999999999999</v>
      </c>
      <c r="O115" s="10"/>
      <c r="P115" s="39">
        <v>6.4799999999999996E-2</v>
      </c>
      <c r="Q115" s="7"/>
      <c r="R115" s="158">
        <v>59.773499999999999</v>
      </c>
      <c r="S115" s="1"/>
      <c r="T115" s="23">
        <v>1.5593999999999999</v>
      </c>
      <c r="V115" s="20">
        <v>38.330300000000001</v>
      </c>
      <c r="X115" s="20">
        <v>2.8506</v>
      </c>
      <c r="AA115" s="25">
        <v>1308224</v>
      </c>
      <c r="AB115" s="9"/>
      <c r="AC115" s="25">
        <v>20195867</v>
      </c>
      <c r="AD115" s="9"/>
      <c r="AE115" s="27">
        <v>526891</v>
      </c>
      <c r="AF115" s="9"/>
      <c r="AG115" s="26">
        <v>337873</v>
      </c>
      <c r="AI115" s="26">
        <v>7084735</v>
      </c>
      <c r="AK115" s="26">
        <v>5850754</v>
      </c>
      <c r="AM115" s="2" t="str">
        <f t="shared" si="1"/>
        <v>No</v>
      </c>
    </row>
    <row r="116" spans="1:39">
      <c r="A116" s="6" t="s">
        <v>3308</v>
      </c>
      <c r="B116" s="6" t="s">
        <v>1863</v>
      </c>
      <c r="C116" s="4" t="s">
        <v>103</v>
      </c>
      <c r="D116" s="213">
        <v>6056</v>
      </c>
      <c r="E116" s="210">
        <v>60056</v>
      </c>
      <c r="F116" s="17" t="s">
        <v>275</v>
      </c>
      <c r="G116" s="36" t="s">
        <v>218</v>
      </c>
      <c r="H116" s="157">
        <v>5121892</v>
      </c>
      <c r="I116" s="19">
        <v>1062</v>
      </c>
      <c r="J116" s="150" t="s">
        <v>21</v>
      </c>
      <c r="K116" s="150" t="s">
        <v>12</v>
      </c>
      <c r="L116" s="9">
        <v>109</v>
      </c>
      <c r="M116" s="9"/>
      <c r="N116" s="21">
        <v>0.89980000000000004</v>
      </c>
      <c r="O116" s="10"/>
      <c r="P116" s="39">
        <v>0.13569999999999999</v>
      </c>
      <c r="Q116" s="7"/>
      <c r="R116" s="158">
        <v>417.79790000000003</v>
      </c>
      <c r="S116" s="1"/>
      <c r="T116" s="23">
        <v>62.994500000000002</v>
      </c>
      <c r="V116" s="20">
        <v>6.6322999999999999</v>
      </c>
      <c r="X116" s="20">
        <v>0.82440000000000002</v>
      </c>
      <c r="AA116" s="25">
        <v>25979885</v>
      </c>
      <c r="AB116" s="9"/>
      <c r="AC116" s="25">
        <v>191495581</v>
      </c>
      <c r="AD116" s="9"/>
      <c r="AE116" s="27">
        <v>28873235</v>
      </c>
      <c r="AF116" s="9"/>
      <c r="AG116" s="26">
        <v>458345</v>
      </c>
      <c r="AI116" s="26">
        <v>232288823</v>
      </c>
      <c r="AK116" s="26">
        <v>10236821</v>
      </c>
      <c r="AM116" s="2" t="str">
        <f t="shared" si="1"/>
        <v>No</v>
      </c>
    </row>
    <row r="117" spans="1:39">
      <c r="A117" s="6" t="s">
        <v>5885</v>
      </c>
      <c r="B117" s="6" t="s">
        <v>2348</v>
      </c>
      <c r="C117" s="4" t="s">
        <v>45</v>
      </c>
      <c r="D117" s="213">
        <v>5118</v>
      </c>
      <c r="E117" s="210">
        <v>50118</v>
      </c>
      <c r="F117" s="17" t="s">
        <v>275</v>
      </c>
      <c r="G117" s="36" t="s">
        <v>218</v>
      </c>
      <c r="H117" s="157">
        <v>8608208</v>
      </c>
      <c r="I117" s="19">
        <v>1062</v>
      </c>
      <c r="J117" s="150" t="s">
        <v>23</v>
      </c>
      <c r="K117" s="150" t="s">
        <v>12</v>
      </c>
      <c r="L117" s="9">
        <v>1062</v>
      </c>
      <c r="M117" s="9"/>
      <c r="N117" s="21">
        <v>5.4061000000000003</v>
      </c>
      <c r="O117" s="10"/>
      <c r="P117" s="39">
        <v>0.48559999999999998</v>
      </c>
      <c r="Q117" s="7"/>
      <c r="R117" s="158">
        <v>524.72270000000003</v>
      </c>
      <c r="S117" s="1"/>
      <c r="T117" s="23">
        <v>47.136000000000003</v>
      </c>
      <c r="V117" s="20">
        <v>11.132099999999999</v>
      </c>
      <c r="X117" s="20">
        <v>0.50170000000000003</v>
      </c>
      <c r="AA117" s="25">
        <v>370028145</v>
      </c>
      <c r="AB117" s="9"/>
      <c r="AC117" s="25">
        <v>761950311</v>
      </c>
      <c r="AD117" s="9"/>
      <c r="AE117" s="27">
        <v>68446239</v>
      </c>
      <c r="AF117" s="9"/>
      <c r="AG117" s="26">
        <v>1452101</v>
      </c>
      <c r="AI117" s="26">
        <v>1518703416</v>
      </c>
      <c r="AK117" s="26">
        <v>43674979</v>
      </c>
      <c r="AM117" s="2" t="str">
        <f t="shared" si="1"/>
        <v>No</v>
      </c>
    </row>
    <row r="118" spans="1:39">
      <c r="A118" s="6" t="s">
        <v>3308</v>
      </c>
      <c r="B118" s="6" t="s">
        <v>1863</v>
      </c>
      <c r="C118" s="4" t="s">
        <v>103</v>
      </c>
      <c r="D118" s="213">
        <v>6056</v>
      </c>
      <c r="E118" s="210">
        <v>60056</v>
      </c>
      <c r="F118" s="17" t="s">
        <v>275</v>
      </c>
      <c r="G118" s="36" t="s">
        <v>218</v>
      </c>
      <c r="H118" s="157">
        <v>5121892</v>
      </c>
      <c r="I118" s="19">
        <v>1062</v>
      </c>
      <c r="J118" s="150" t="s">
        <v>13</v>
      </c>
      <c r="K118" s="150" t="s">
        <v>15</v>
      </c>
      <c r="L118" s="9">
        <v>102</v>
      </c>
      <c r="M118" s="9"/>
      <c r="N118" s="21">
        <v>2.4828999999999999</v>
      </c>
      <c r="O118" s="10"/>
      <c r="P118" s="39">
        <v>5.3199999999999997E-2</v>
      </c>
      <c r="Q118" s="7"/>
      <c r="R118" s="158">
        <v>85.164100000000005</v>
      </c>
      <c r="S118" s="1"/>
      <c r="T118" s="23">
        <v>1.8264</v>
      </c>
      <c r="V118" s="20">
        <v>46.630099999999999</v>
      </c>
      <c r="X118" s="20">
        <v>4.2287999999999997</v>
      </c>
      <c r="AA118" s="25">
        <v>885456</v>
      </c>
      <c r="AB118" s="9"/>
      <c r="AC118" s="25">
        <v>16629232</v>
      </c>
      <c r="AD118" s="9"/>
      <c r="AE118" s="27">
        <v>356620</v>
      </c>
      <c r="AF118" s="9"/>
      <c r="AG118" s="26">
        <v>195261</v>
      </c>
      <c r="AI118" s="26">
        <v>3932331</v>
      </c>
      <c r="AK118" s="26">
        <v>2407024</v>
      </c>
      <c r="AM118" s="2" t="str">
        <f t="shared" si="1"/>
        <v>No</v>
      </c>
    </row>
    <row r="119" spans="1:39">
      <c r="A119" s="6" t="s">
        <v>843</v>
      </c>
      <c r="B119" s="6" t="s">
        <v>844</v>
      </c>
      <c r="C119" s="4" t="s">
        <v>75</v>
      </c>
      <c r="D119" s="213">
        <v>2100</v>
      </c>
      <c r="E119" s="210">
        <v>20100</v>
      </c>
      <c r="F119" s="17" t="s">
        <v>662</v>
      </c>
      <c r="G119" s="36" t="s">
        <v>218</v>
      </c>
      <c r="H119" s="157">
        <v>18351295</v>
      </c>
      <c r="I119" s="19">
        <v>1026</v>
      </c>
      <c r="J119" s="150" t="s">
        <v>23</v>
      </c>
      <c r="K119" s="150" t="s">
        <v>12</v>
      </c>
      <c r="L119" s="9">
        <v>1026</v>
      </c>
      <c r="M119" s="9"/>
      <c r="N119" s="21">
        <v>7.0178000000000003</v>
      </c>
      <c r="O119" s="10"/>
      <c r="P119" s="39">
        <v>0.49959999999999999</v>
      </c>
      <c r="Q119" s="7"/>
      <c r="R119" s="158">
        <v>706.53980000000001</v>
      </c>
      <c r="S119" s="1"/>
      <c r="T119" s="23">
        <v>50.298900000000003</v>
      </c>
      <c r="V119" s="20">
        <v>14.046799999999999</v>
      </c>
      <c r="X119" s="20">
        <v>0.43530000000000002</v>
      </c>
      <c r="AA119" s="25">
        <v>740646842</v>
      </c>
      <c r="AB119" s="9"/>
      <c r="AC119" s="25">
        <v>1482474624</v>
      </c>
      <c r="AD119" s="9"/>
      <c r="AE119" s="27">
        <v>105538101</v>
      </c>
      <c r="AF119" s="9"/>
      <c r="AG119" s="26">
        <v>2098218</v>
      </c>
      <c r="AI119" s="26">
        <v>3405961936</v>
      </c>
      <c r="AK119" s="26">
        <v>66508822</v>
      </c>
      <c r="AM119" s="2" t="str">
        <f t="shared" si="1"/>
        <v>No</v>
      </c>
    </row>
    <row r="120" spans="1:39">
      <c r="A120" s="6" t="s">
        <v>2399</v>
      </c>
      <c r="B120" s="6" t="s">
        <v>2366</v>
      </c>
      <c r="C120" s="4" t="s">
        <v>45</v>
      </c>
      <c r="D120" s="213">
        <v>5182</v>
      </c>
      <c r="E120" s="210">
        <v>50182</v>
      </c>
      <c r="F120" s="17" t="s">
        <v>275</v>
      </c>
      <c r="G120" s="36" t="s">
        <v>218</v>
      </c>
      <c r="H120" s="157">
        <v>8608208</v>
      </c>
      <c r="I120" s="19">
        <v>1025</v>
      </c>
      <c r="J120" s="150" t="s">
        <v>13</v>
      </c>
      <c r="K120" s="150" t="s">
        <v>15</v>
      </c>
      <c r="L120" s="9">
        <v>914</v>
      </c>
      <c r="M120" s="9"/>
      <c r="N120" s="21">
        <v>2.8271000000000002</v>
      </c>
      <c r="O120" s="10"/>
      <c r="P120" s="39">
        <v>7.1099999999999997E-2</v>
      </c>
      <c r="Q120" s="7"/>
      <c r="R120" s="158">
        <v>67.498900000000006</v>
      </c>
      <c r="S120" s="1"/>
      <c r="T120" s="23">
        <v>1.6966000000000001</v>
      </c>
      <c r="V120" s="20">
        <v>39.785299999999999</v>
      </c>
      <c r="X120" s="20">
        <v>4.1406999999999998</v>
      </c>
      <c r="AA120" s="25">
        <v>10875666</v>
      </c>
      <c r="AB120" s="9"/>
      <c r="AC120" s="25">
        <v>153053551</v>
      </c>
      <c r="AD120" s="9"/>
      <c r="AE120" s="27">
        <v>3846989</v>
      </c>
      <c r="AF120" s="9"/>
      <c r="AG120" s="26">
        <v>2267498</v>
      </c>
      <c r="AI120" s="26">
        <v>36963176</v>
      </c>
      <c r="AK120" s="26">
        <v>31061479</v>
      </c>
      <c r="AM120" s="2" t="str">
        <f t="shared" si="1"/>
        <v>No</v>
      </c>
    </row>
    <row r="121" spans="1:39">
      <c r="A121" s="6" t="s">
        <v>2399</v>
      </c>
      <c r="B121" s="6" t="s">
        <v>2366</v>
      </c>
      <c r="C121" s="4" t="s">
        <v>45</v>
      </c>
      <c r="D121" s="213">
        <v>5182</v>
      </c>
      <c r="E121" s="210">
        <v>50182</v>
      </c>
      <c r="F121" s="17" t="s">
        <v>275</v>
      </c>
      <c r="G121" s="36" t="s">
        <v>218</v>
      </c>
      <c r="H121" s="157">
        <v>8608208</v>
      </c>
      <c r="I121" s="19">
        <v>1025</v>
      </c>
      <c r="J121" s="150" t="s">
        <v>18</v>
      </c>
      <c r="K121" s="150" t="s">
        <v>15</v>
      </c>
      <c r="L121" s="9">
        <v>111</v>
      </c>
      <c r="M121" s="9"/>
      <c r="N121" s="21">
        <v>2.3290999999999999</v>
      </c>
      <c r="O121" s="10"/>
      <c r="P121" s="39">
        <v>6.6699999999999995E-2</v>
      </c>
      <c r="Q121" s="7"/>
      <c r="R121" s="158">
        <v>66.783000000000001</v>
      </c>
      <c r="S121" s="1"/>
      <c r="T121" s="23">
        <v>1.9124000000000001</v>
      </c>
      <c r="V121" s="20">
        <v>34.920999999999999</v>
      </c>
      <c r="X121" s="20">
        <v>3.7549000000000001</v>
      </c>
      <c r="AA121" s="25">
        <v>485917</v>
      </c>
      <c r="AB121" s="9"/>
      <c r="AC121" s="25">
        <v>7285425</v>
      </c>
      <c r="AD121" s="9"/>
      <c r="AE121" s="27">
        <v>208626</v>
      </c>
      <c r="AF121" s="9"/>
      <c r="AG121" s="26">
        <v>109091</v>
      </c>
      <c r="AI121" s="26">
        <v>1940237</v>
      </c>
      <c r="AK121" s="26">
        <v>1660375</v>
      </c>
      <c r="AM121" s="2" t="str">
        <f t="shared" si="1"/>
        <v>No</v>
      </c>
    </row>
    <row r="122" spans="1:39">
      <c r="A122" s="6" t="s">
        <v>5886</v>
      </c>
      <c r="B122" s="6" t="s">
        <v>4788</v>
      </c>
      <c r="C122" s="4" t="s">
        <v>22</v>
      </c>
      <c r="D122" s="213">
        <v>9015</v>
      </c>
      <c r="E122" s="210">
        <v>90015</v>
      </c>
      <c r="F122" s="17" t="s">
        <v>272</v>
      </c>
      <c r="G122" s="36" t="s">
        <v>218</v>
      </c>
      <c r="H122" s="157">
        <v>3281212</v>
      </c>
      <c r="I122" s="19">
        <v>1014</v>
      </c>
      <c r="J122" s="150" t="s">
        <v>14</v>
      </c>
      <c r="K122" s="150" t="s">
        <v>12</v>
      </c>
      <c r="L122" s="9">
        <v>493</v>
      </c>
      <c r="M122" s="9"/>
      <c r="N122" s="21">
        <v>0.80359999999999998</v>
      </c>
      <c r="O122" s="10"/>
      <c r="P122" s="39">
        <v>0.2631</v>
      </c>
      <c r="Q122" s="7"/>
      <c r="R122" s="158">
        <v>182.78149999999999</v>
      </c>
      <c r="S122" s="1"/>
      <c r="T122" s="23">
        <v>59.847499999999997</v>
      </c>
      <c r="V122" s="20">
        <v>3.0541</v>
      </c>
      <c r="X122" s="20">
        <v>1.5518000000000001</v>
      </c>
      <c r="AA122" s="25">
        <v>89852474</v>
      </c>
      <c r="AB122" s="9"/>
      <c r="AC122" s="25">
        <v>341478471</v>
      </c>
      <c r="AD122" s="9"/>
      <c r="AE122" s="27">
        <v>111809076</v>
      </c>
      <c r="AF122" s="9"/>
      <c r="AG122" s="26">
        <v>1868233</v>
      </c>
      <c r="AI122" s="26">
        <v>220051925</v>
      </c>
      <c r="AK122" s="26">
        <v>14626744</v>
      </c>
      <c r="AM122" s="2" t="str">
        <f t="shared" si="1"/>
        <v>No</v>
      </c>
    </row>
    <row r="123" spans="1:39">
      <c r="A123" s="6" t="s">
        <v>5886</v>
      </c>
      <c r="B123" s="6" t="s">
        <v>4788</v>
      </c>
      <c r="C123" s="4" t="s">
        <v>22</v>
      </c>
      <c r="D123" s="213">
        <v>9015</v>
      </c>
      <c r="E123" s="210">
        <v>90015</v>
      </c>
      <c r="F123" s="17" t="s">
        <v>272</v>
      </c>
      <c r="G123" s="36" t="s">
        <v>218</v>
      </c>
      <c r="H123" s="157">
        <v>3281212</v>
      </c>
      <c r="I123" s="19">
        <v>1014</v>
      </c>
      <c r="J123" s="150" t="s">
        <v>31</v>
      </c>
      <c r="K123" s="150" t="s">
        <v>12</v>
      </c>
      <c r="L123" s="9">
        <v>27</v>
      </c>
      <c r="M123" s="9"/>
      <c r="N123" s="21">
        <v>4.2645999999999997</v>
      </c>
      <c r="O123" s="10"/>
      <c r="P123" s="39">
        <v>0.39450000000000002</v>
      </c>
      <c r="Q123" s="7"/>
      <c r="R123" s="158">
        <v>467.83109999999999</v>
      </c>
      <c r="S123" s="1"/>
      <c r="T123" s="23">
        <v>43.277299999999997</v>
      </c>
      <c r="V123" s="20">
        <v>10.8101</v>
      </c>
      <c r="X123" s="20">
        <v>8.6310000000000002</v>
      </c>
      <c r="AA123" s="25">
        <v>26834155</v>
      </c>
      <c r="AB123" s="9"/>
      <c r="AC123" s="25">
        <v>68020768</v>
      </c>
      <c r="AD123" s="9"/>
      <c r="AE123" s="27">
        <v>6292346</v>
      </c>
      <c r="AF123" s="9"/>
      <c r="AG123" s="26">
        <v>145396</v>
      </c>
      <c r="AI123" s="26">
        <v>7880988</v>
      </c>
      <c r="AK123" s="26">
        <v>298274</v>
      </c>
      <c r="AM123" s="2" t="str">
        <f t="shared" si="1"/>
        <v>No</v>
      </c>
    </row>
    <row r="124" spans="1:39">
      <c r="A124" s="6" t="s">
        <v>5886</v>
      </c>
      <c r="B124" s="6" t="s">
        <v>4788</v>
      </c>
      <c r="C124" s="4" t="s">
        <v>22</v>
      </c>
      <c r="D124" s="213">
        <v>9015</v>
      </c>
      <c r="E124" s="210">
        <v>90015</v>
      </c>
      <c r="F124" s="17" t="s">
        <v>272</v>
      </c>
      <c r="G124" s="36" t="s">
        <v>218</v>
      </c>
      <c r="H124" s="157">
        <v>3281212</v>
      </c>
      <c r="I124" s="19">
        <v>1014</v>
      </c>
      <c r="J124" s="150" t="s">
        <v>19</v>
      </c>
      <c r="K124" s="150" t="s">
        <v>12</v>
      </c>
      <c r="L124" s="9">
        <v>23</v>
      </c>
      <c r="M124" s="9"/>
      <c r="N124" s="21">
        <v>0.80359999999999998</v>
      </c>
      <c r="O124" s="10"/>
      <c r="P124" s="39">
        <v>0.19170000000000001</v>
      </c>
      <c r="Q124" s="7"/>
      <c r="R124" s="158">
        <v>325.46100000000001</v>
      </c>
      <c r="S124" s="1"/>
      <c r="T124" s="23">
        <v>77.630099999999999</v>
      </c>
      <c r="V124" s="20">
        <v>4.1924999999999999</v>
      </c>
      <c r="X124" s="20">
        <v>2.9195000000000002</v>
      </c>
      <c r="AA124" s="25">
        <v>6007713</v>
      </c>
      <c r="AB124" s="9"/>
      <c r="AC124" s="25">
        <v>31341891</v>
      </c>
      <c r="AD124" s="9"/>
      <c r="AE124" s="27">
        <v>7475775</v>
      </c>
      <c r="AF124" s="9"/>
      <c r="AG124" s="26">
        <v>96300</v>
      </c>
      <c r="AI124" s="26">
        <v>10735370</v>
      </c>
      <c r="AK124" s="26">
        <v>457759</v>
      </c>
      <c r="AM124" s="2" t="str">
        <f t="shared" si="1"/>
        <v>No</v>
      </c>
    </row>
    <row r="125" spans="1:39">
      <c r="A125" s="6" t="s">
        <v>5886</v>
      </c>
      <c r="B125" s="6" t="s">
        <v>4788</v>
      </c>
      <c r="C125" s="4" t="s">
        <v>22</v>
      </c>
      <c r="D125" s="213">
        <v>9015</v>
      </c>
      <c r="E125" s="210">
        <v>90015</v>
      </c>
      <c r="F125" s="17" t="s">
        <v>272</v>
      </c>
      <c r="G125" s="36" t="s">
        <v>218</v>
      </c>
      <c r="H125" s="157">
        <v>3281212</v>
      </c>
      <c r="I125" s="19">
        <v>1014</v>
      </c>
      <c r="J125" s="150" t="s">
        <v>32</v>
      </c>
      <c r="K125" s="150" t="s">
        <v>12</v>
      </c>
      <c r="L125" s="9">
        <v>186</v>
      </c>
      <c r="M125" s="9"/>
      <c r="N125" s="21">
        <v>0.80359999999999998</v>
      </c>
      <c r="O125" s="10"/>
      <c r="P125" s="39">
        <v>0.22509999999999999</v>
      </c>
      <c r="Q125" s="7"/>
      <c r="R125" s="158">
        <v>205.38640000000001</v>
      </c>
      <c r="S125" s="1"/>
      <c r="T125" s="23">
        <v>57.539400000000001</v>
      </c>
      <c r="V125" s="20">
        <v>3.5695000000000001</v>
      </c>
      <c r="X125" s="20">
        <v>2.6183999999999998</v>
      </c>
      <c r="AA125" s="25">
        <v>39538150</v>
      </c>
      <c r="AB125" s="9"/>
      <c r="AC125" s="25">
        <v>175618274</v>
      </c>
      <c r="AD125" s="9"/>
      <c r="AE125" s="27">
        <v>49199803</v>
      </c>
      <c r="AF125" s="9"/>
      <c r="AG125" s="26">
        <v>855063</v>
      </c>
      <c r="AI125" s="26">
        <v>67071940</v>
      </c>
      <c r="AK125" s="26">
        <v>5250293</v>
      </c>
      <c r="AM125" s="2" t="str">
        <f t="shared" si="1"/>
        <v>No</v>
      </c>
    </row>
    <row r="126" spans="1:39">
      <c r="A126" s="6" t="s">
        <v>5886</v>
      </c>
      <c r="B126" s="6" t="s">
        <v>4788</v>
      </c>
      <c r="C126" s="4" t="s">
        <v>22</v>
      </c>
      <c r="D126" s="213">
        <v>9015</v>
      </c>
      <c r="E126" s="210">
        <v>90015</v>
      </c>
      <c r="F126" s="17" t="s">
        <v>272</v>
      </c>
      <c r="G126" s="36" t="s">
        <v>218</v>
      </c>
      <c r="H126" s="157">
        <v>3281212</v>
      </c>
      <c r="I126" s="19">
        <v>1014</v>
      </c>
      <c r="J126" s="150" t="s">
        <v>21</v>
      </c>
      <c r="K126" s="150" t="s">
        <v>12</v>
      </c>
      <c r="L126" s="9">
        <v>146</v>
      </c>
      <c r="M126" s="9"/>
      <c r="N126" s="21">
        <v>0.80359999999999998</v>
      </c>
      <c r="O126" s="10"/>
      <c r="P126" s="39">
        <v>0.1812</v>
      </c>
      <c r="Q126" s="7"/>
      <c r="R126" s="158">
        <v>397.20229999999998</v>
      </c>
      <c r="S126" s="1"/>
      <c r="T126" s="23">
        <v>89.540999999999997</v>
      </c>
      <c r="V126" s="20">
        <v>4.4359999999999999</v>
      </c>
      <c r="X126" s="20">
        <v>1.6169</v>
      </c>
      <c r="AA126" s="25">
        <v>40047477</v>
      </c>
      <c r="AB126" s="9"/>
      <c r="AC126" s="25">
        <v>221060950</v>
      </c>
      <c r="AD126" s="9"/>
      <c r="AE126" s="27">
        <v>49833591</v>
      </c>
      <c r="AF126" s="9"/>
      <c r="AG126" s="26">
        <v>556545</v>
      </c>
      <c r="AI126" s="26">
        <v>136717088</v>
      </c>
      <c r="AK126" s="26">
        <v>5324769</v>
      </c>
      <c r="AM126" s="2" t="str">
        <f t="shared" si="1"/>
        <v>No</v>
      </c>
    </row>
    <row r="127" spans="1:39">
      <c r="A127" s="6" t="s">
        <v>5886</v>
      </c>
      <c r="B127" s="6" t="s">
        <v>4788</v>
      </c>
      <c r="C127" s="4" t="s">
        <v>22</v>
      </c>
      <c r="D127" s="213">
        <v>9015</v>
      </c>
      <c r="E127" s="210">
        <v>90015</v>
      </c>
      <c r="F127" s="17" t="s">
        <v>272</v>
      </c>
      <c r="G127" s="36" t="s">
        <v>218</v>
      </c>
      <c r="H127" s="157">
        <v>3281212</v>
      </c>
      <c r="I127" s="19">
        <v>1014</v>
      </c>
      <c r="J127" s="150" t="s">
        <v>13</v>
      </c>
      <c r="K127" s="150" t="s">
        <v>15</v>
      </c>
      <c r="L127" s="9">
        <v>139</v>
      </c>
      <c r="M127" s="9"/>
      <c r="N127" s="21">
        <v>2.7534000000000001</v>
      </c>
      <c r="O127" s="10"/>
      <c r="P127" s="39">
        <v>5.7599999999999998E-2</v>
      </c>
      <c r="Q127" s="7"/>
      <c r="R127" s="158">
        <v>82.149500000000003</v>
      </c>
      <c r="S127" s="1"/>
      <c r="T127" s="23">
        <v>1.7183999999999999</v>
      </c>
      <c r="V127" s="20">
        <v>47.805300000000003</v>
      </c>
      <c r="X127" s="20">
        <v>7.6727999999999996</v>
      </c>
      <c r="AA127" s="25">
        <v>1227070</v>
      </c>
      <c r="AB127" s="9"/>
      <c r="AC127" s="25">
        <v>21304495</v>
      </c>
      <c r="AD127" s="9"/>
      <c r="AE127" s="27">
        <v>445651</v>
      </c>
      <c r="AF127" s="9"/>
      <c r="AG127" s="26">
        <v>259338</v>
      </c>
      <c r="AI127" s="26">
        <v>2776611</v>
      </c>
      <c r="AK127" s="26">
        <v>1826069</v>
      </c>
      <c r="AM127" s="2" t="str">
        <f t="shared" si="1"/>
        <v>No</v>
      </c>
    </row>
    <row r="128" spans="1:39">
      <c r="A128" s="6" t="s">
        <v>285</v>
      </c>
      <c r="B128" s="6" t="s">
        <v>286</v>
      </c>
      <c r="C128" s="4" t="s">
        <v>86</v>
      </c>
      <c r="D128" s="213">
        <v>8</v>
      </c>
      <c r="E128" s="210">
        <v>8</v>
      </c>
      <c r="F128" s="17" t="s">
        <v>275</v>
      </c>
      <c r="G128" s="36" t="s">
        <v>218</v>
      </c>
      <c r="H128" s="157">
        <v>1849898</v>
      </c>
      <c r="I128" s="19">
        <v>961</v>
      </c>
      <c r="J128" s="150" t="s">
        <v>14</v>
      </c>
      <c r="K128" s="150" t="s">
        <v>12</v>
      </c>
      <c r="L128" s="9">
        <v>561</v>
      </c>
      <c r="M128" s="9"/>
      <c r="N128" s="21">
        <v>1.1297999999999999</v>
      </c>
      <c r="O128" s="10"/>
      <c r="P128" s="39">
        <v>0.22819999999999999</v>
      </c>
      <c r="Q128" s="7"/>
      <c r="R128" s="158">
        <v>144.59800000000001</v>
      </c>
      <c r="S128" s="1"/>
      <c r="T128" s="23">
        <v>29.201699999999999</v>
      </c>
      <c r="V128" s="20">
        <v>4.9516999999999998</v>
      </c>
      <c r="X128" s="20">
        <v>1.3778999999999999</v>
      </c>
      <c r="AA128" s="25">
        <v>64047435</v>
      </c>
      <c r="AB128" s="9"/>
      <c r="AC128" s="25">
        <v>280711908</v>
      </c>
      <c r="AD128" s="9"/>
      <c r="AE128" s="27">
        <v>56690101</v>
      </c>
      <c r="AF128" s="9"/>
      <c r="AG128" s="26">
        <v>1941327</v>
      </c>
      <c r="AI128" s="26">
        <v>203723813</v>
      </c>
      <c r="AK128" s="26">
        <v>21327681</v>
      </c>
      <c r="AM128" s="2" t="str">
        <f t="shared" si="1"/>
        <v>No</v>
      </c>
    </row>
    <row r="129" spans="1:39">
      <c r="A129" s="6" t="s">
        <v>285</v>
      </c>
      <c r="B129" s="6" t="s">
        <v>286</v>
      </c>
      <c r="C129" s="4" t="s">
        <v>86</v>
      </c>
      <c r="D129" s="213">
        <v>8</v>
      </c>
      <c r="E129" s="210">
        <v>8</v>
      </c>
      <c r="F129" s="17" t="s">
        <v>275</v>
      </c>
      <c r="G129" s="36" t="s">
        <v>218</v>
      </c>
      <c r="H129" s="157">
        <v>1849898</v>
      </c>
      <c r="I129" s="19">
        <v>961</v>
      </c>
      <c r="J129" s="150" t="s">
        <v>18</v>
      </c>
      <c r="K129" s="150" t="s">
        <v>15</v>
      </c>
      <c r="L129" s="9">
        <v>55</v>
      </c>
      <c r="M129" s="9"/>
      <c r="N129" s="21">
        <v>8.6220999999999997</v>
      </c>
      <c r="O129" s="10"/>
      <c r="P129" s="39">
        <v>0.18149999999999999</v>
      </c>
      <c r="Q129" s="7"/>
      <c r="R129" s="158">
        <v>118.84699999999999</v>
      </c>
      <c r="S129" s="1"/>
      <c r="T129" s="23">
        <v>2.5011000000000001</v>
      </c>
      <c r="V129" s="20">
        <v>47.517200000000003</v>
      </c>
      <c r="X129" s="20">
        <v>3.8456999999999999</v>
      </c>
      <c r="AA129" s="25">
        <v>949204</v>
      </c>
      <c r="AB129" s="9"/>
      <c r="AC129" s="25">
        <v>5231169</v>
      </c>
      <c r="AD129" s="9"/>
      <c r="AE129" s="27">
        <v>110090</v>
      </c>
      <c r="AF129" s="9"/>
      <c r="AG129" s="26">
        <v>44016</v>
      </c>
      <c r="AI129" s="26">
        <v>1360274</v>
      </c>
      <c r="AK129" s="26">
        <v>1198855</v>
      </c>
      <c r="AM129" s="2" t="str">
        <f t="shared" si="1"/>
        <v>No</v>
      </c>
    </row>
    <row r="130" spans="1:39">
      <c r="A130" s="6" t="s">
        <v>285</v>
      </c>
      <c r="B130" s="6" t="s">
        <v>286</v>
      </c>
      <c r="C130" s="4" t="s">
        <v>86</v>
      </c>
      <c r="D130" s="213">
        <v>8</v>
      </c>
      <c r="E130" s="210">
        <v>8</v>
      </c>
      <c r="F130" s="17" t="s">
        <v>275</v>
      </c>
      <c r="G130" s="36" t="s">
        <v>218</v>
      </c>
      <c r="H130" s="157">
        <v>1849898</v>
      </c>
      <c r="I130" s="19">
        <v>961</v>
      </c>
      <c r="J130" s="150" t="s">
        <v>29</v>
      </c>
      <c r="K130" s="150" t="s">
        <v>15</v>
      </c>
      <c r="L130" s="9">
        <v>4</v>
      </c>
      <c r="M130" s="9"/>
      <c r="N130" s="21">
        <v>1.0525</v>
      </c>
      <c r="O130" s="10"/>
      <c r="P130" s="39">
        <v>6.0299999999999999E-2</v>
      </c>
      <c r="Q130" s="7"/>
      <c r="R130" s="158">
        <v>967.41899999999998</v>
      </c>
      <c r="S130" s="1"/>
      <c r="T130" s="23">
        <v>55.398899999999998</v>
      </c>
      <c r="V130" s="20">
        <v>17.462800000000001</v>
      </c>
      <c r="X130" s="20">
        <v>2.0467</v>
      </c>
      <c r="AA130" s="25">
        <v>436036</v>
      </c>
      <c r="AB130" s="9"/>
      <c r="AC130" s="25">
        <v>7234359</v>
      </c>
      <c r="AD130" s="9"/>
      <c r="AE130" s="27">
        <v>414273</v>
      </c>
      <c r="AF130" s="9"/>
      <c r="AG130" s="26">
        <v>7478</v>
      </c>
      <c r="AI130" s="26">
        <v>3534689</v>
      </c>
      <c r="AK130" s="26">
        <v>161503</v>
      </c>
      <c r="AM130" s="2" t="str">
        <f t="shared" ref="AM130:AM193" si="2">IF(AL130&amp;AJ130&amp;AH130&amp;AF130&amp;AD130&amp;AB130&amp;Y130&amp;W130&amp;U130&amp;S130&amp;S130&amp;Q130&amp;O130&lt;&gt;"","Yes","No")</f>
        <v>No</v>
      </c>
    </row>
    <row r="131" spans="1:39">
      <c r="A131" s="6" t="s">
        <v>285</v>
      </c>
      <c r="B131" s="6" t="s">
        <v>286</v>
      </c>
      <c r="C131" s="4" t="s">
        <v>86</v>
      </c>
      <c r="D131" s="213">
        <v>8</v>
      </c>
      <c r="E131" s="210">
        <v>8</v>
      </c>
      <c r="F131" s="17" t="s">
        <v>275</v>
      </c>
      <c r="G131" s="36" t="s">
        <v>218</v>
      </c>
      <c r="H131" s="157">
        <v>1849898</v>
      </c>
      <c r="I131" s="19">
        <v>961</v>
      </c>
      <c r="J131" s="150" t="s">
        <v>13</v>
      </c>
      <c r="K131" s="150" t="s">
        <v>15</v>
      </c>
      <c r="L131" s="9">
        <v>225</v>
      </c>
      <c r="M131" s="9"/>
      <c r="N131" s="21">
        <v>8.6220999999999997</v>
      </c>
      <c r="O131" s="10"/>
      <c r="P131" s="39">
        <v>0.21390000000000001</v>
      </c>
      <c r="Q131" s="7"/>
      <c r="R131" s="158">
        <v>76.124499999999998</v>
      </c>
      <c r="S131" s="1"/>
      <c r="T131" s="23">
        <v>1.8882000000000001</v>
      </c>
      <c r="V131" s="20">
        <v>40.316899999999997</v>
      </c>
      <c r="X131" s="20">
        <v>4.3632</v>
      </c>
      <c r="AA131" s="25">
        <v>7751154</v>
      </c>
      <c r="AB131" s="9"/>
      <c r="AC131" s="25">
        <v>36244487</v>
      </c>
      <c r="AD131" s="9"/>
      <c r="AE131" s="27">
        <v>898989</v>
      </c>
      <c r="AF131" s="9"/>
      <c r="AG131" s="26">
        <v>476121</v>
      </c>
      <c r="AI131" s="26">
        <v>8306781</v>
      </c>
      <c r="AK131" s="26">
        <v>5948183</v>
      </c>
      <c r="AM131" s="2" t="str">
        <f t="shared" si="2"/>
        <v>No</v>
      </c>
    </row>
    <row r="132" spans="1:39">
      <c r="A132" s="6" t="s">
        <v>285</v>
      </c>
      <c r="B132" s="6" t="s">
        <v>286</v>
      </c>
      <c r="C132" s="4" t="s">
        <v>86</v>
      </c>
      <c r="D132" s="213">
        <v>8</v>
      </c>
      <c r="E132" s="210">
        <v>8</v>
      </c>
      <c r="F132" s="17" t="s">
        <v>275</v>
      </c>
      <c r="G132" s="36" t="s">
        <v>218</v>
      </c>
      <c r="H132" s="157">
        <v>1849898</v>
      </c>
      <c r="I132" s="19">
        <v>961</v>
      </c>
      <c r="J132" s="150" t="s">
        <v>21</v>
      </c>
      <c r="K132" s="150" t="s">
        <v>12</v>
      </c>
      <c r="L132" s="9">
        <v>116</v>
      </c>
      <c r="M132" s="9"/>
      <c r="N132" s="21">
        <v>1.24</v>
      </c>
      <c r="O132" s="10"/>
      <c r="P132" s="39">
        <v>0.32019999999999998</v>
      </c>
      <c r="Q132" s="7"/>
      <c r="R132" s="158">
        <v>240.69130000000001</v>
      </c>
      <c r="S132" s="1"/>
      <c r="T132" s="23">
        <v>62.163200000000003</v>
      </c>
      <c r="V132" s="20">
        <v>3.8719000000000001</v>
      </c>
      <c r="X132" s="20">
        <v>0.71699999999999997</v>
      </c>
      <c r="AA132" s="25">
        <v>48259563</v>
      </c>
      <c r="AB132" s="9"/>
      <c r="AC132" s="25">
        <v>150694667</v>
      </c>
      <c r="AD132" s="9"/>
      <c r="AE132" s="27">
        <v>38919828</v>
      </c>
      <c r="AF132" s="9"/>
      <c r="AG132" s="26">
        <v>626091</v>
      </c>
      <c r="AI132" s="26">
        <v>210180550</v>
      </c>
      <c r="AK132" s="26">
        <v>8932446</v>
      </c>
      <c r="AM132" s="2" t="str">
        <f t="shared" si="2"/>
        <v>No</v>
      </c>
    </row>
    <row r="133" spans="1:39">
      <c r="A133" s="6" t="s">
        <v>1051</v>
      </c>
      <c r="B133" s="6" t="s">
        <v>1052</v>
      </c>
      <c r="C133" s="4" t="s">
        <v>88</v>
      </c>
      <c r="D133" s="213">
        <v>3022</v>
      </c>
      <c r="E133" s="210">
        <v>30022</v>
      </c>
      <c r="F133" s="17" t="s">
        <v>275</v>
      </c>
      <c r="G133" s="36" t="s">
        <v>218</v>
      </c>
      <c r="H133" s="157">
        <v>1733853</v>
      </c>
      <c r="I133" s="19">
        <v>933</v>
      </c>
      <c r="J133" s="150" t="s">
        <v>14</v>
      </c>
      <c r="K133" s="150" t="s">
        <v>12</v>
      </c>
      <c r="L133" s="9">
        <v>603</v>
      </c>
      <c r="M133" s="9"/>
      <c r="N133" s="21">
        <v>1.4809000000000001</v>
      </c>
      <c r="O133" s="10"/>
      <c r="P133" s="39">
        <v>0.2581</v>
      </c>
      <c r="Q133" s="7"/>
      <c r="R133" s="158">
        <v>188.42599999999999</v>
      </c>
      <c r="S133" s="1"/>
      <c r="T133" s="23">
        <v>32.833599999999997</v>
      </c>
      <c r="V133" s="20">
        <v>5.7388000000000003</v>
      </c>
      <c r="X133" s="20">
        <v>1.37</v>
      </c>
      <c r="AA133" s="25">
        <v>79575413</v>
      </c>
      <c r="AB133" s="9"/>
      <c r="AC133" s="25">
        <v>308367401</v>
      </c>
      <c r="AD133" s="9"/>
      <c r="AE133" s="27">
        <v>53733622</v>
      </c>
      <c r="AF133" s="9"/>
      <c r="AG133" s="26">
        <v>1636544</v>
      </c>
      <c r="AI133" s="26">
        <v>225092162</v>
      </c>
      <c r="AK133" s="26">
        <v>21183003</v>
      </c>
      <c r="AM133" s="2" t="str">
        <f t="shared" si="2"/>
        <v>No</v>
      </c>
    </row>
    <row r="134" spans="1:39">
      <c r="A134" s="6" t="s">
        <v>1051</v>
      </c>
      <c r="B134" s="6" t="s">
        <v>1052</v>
      </c>
      <c r="C134" s="4" t="s">
        <v>88</v>
      </c>
      <c r="D134" s="213">
        <v>3022</v>
      </c>
      <c r="E134" s="210">
        <v>30022</v>
      </c>
      <c r="F134" s="17" t="s">
        <v>275</v>
      </c>
      <c r="G134" s="36" t="s">
        <v>218</v>
      </c>
      <c r="H134" s="157">
        <v>1733853</v>
      </c>
      <c r="I134" s="19">
        <v>933</v>
      </c>
      <c r="J134" s="150" t="s">
        <v>21</v>
      </c>
      <c r="K134" s="150" t="s">
        <v>12</v>
      </c>
      <c r="L134" s="9">
        <v>58</v>
      </c>
      <c r="M134" s="9"/>
      <c r="N134" s="21">
        <v>1.2665999999999999</v>
      </c>
      <c r="O134" s="10"/>
      <c r="P134" s="39">
        <v>0.1452</v>
      </c>
      <c r="Q134" s="7"/>
      <c r="R134" s="158">
        <v>392.06299999999999</v>
      </c>
      <c r="S134" s="1"/>
      <c r="T134" s="23">
        <v>44.936599999999999</v>
      </c>
      <c r="V134" s="20">
        <v>8.7248000000000001</v>
      </c>
      <c r="X134" s="20">
        <v>2.2071999999999998</v>
      </c>
      <c r="AA134" s="25">
        <v>9696650</v>
      </c>
      <c r="AB134" s="9"/>
      <c r="AC134" s="25">
        <v>66793023</v>
      </c>
      <c r="AD134" s="9"/>
      <c r="AE134" s="27">
        <v>7655539</v>
      </c>
      <c r="AF134" s="9"/>
      <c r="AG134" s="26">
        <v>170363</v>
      </c>
      <c r="AI134" s="26">
        <v>30261649</v>
      </c>
      <c r="AK134" s="26">
        <v>2184781</v>
      </c>
      <c r="AM134" s="2" t="str">
        <f t="shared" si="2"/>
        <v>No</v>
      </c>
    </row>
    <row r="135" spans="1:39">
      <c r="A135" s="6" t="s">
        <v>1051</v>
      </c>
      <c r="B135" s="6" t="s">
        <v>1052</v>
      </c>
      <c r="C135" s="4" t="s">
        <v>88</v>
      </c>
      <c r="D135" s="213">
        <v>3022</v>
      </c>
      <c r="E135" s="210">
        <v>30022</v>
      </c>
      <c r="F135" s="17" t="s">
        <v>275</v>
      </c>
      <c r="G135" s="36" t="s">
        <v>218</v>
      </c>
      <c r="H135" s="157">
        <v>1733853</v>
      </c>
      <c r="I135" s="19">
        <v>933</v>
      </c>
      <c r="J135" s="150" t="s">
        <v>13</v>
      </c>
      <c r="K135" s="150" t="s">
        <v>15</v>
      </c>
      <c r="L135" s="9">
        <v>270</v>
      </c>
      <c r="M135" s="9"/>
      <c r="N135" s="21">
        <v>8.0797000000000008</v>
      </c>
      <c r="O135" s="10"/>
      <c r="P135" s="39">
        <v>0.3155</v>
      </c>
      <c r="Q135" s="7"/>
      <c r="R135" s="158">
        <v>61.228900000000003</v>
      </c>
      <c r="S135" s="1"/>
      <c r="T135" s="23">
        <v>2.3908</v>
      </c>
      <c r="V135" s="20">
        <v>25.610399999999998</v>
      </c>
      <c r="X135" s="20">
        <v>3.2031999999999998</v>
      </c>
      <c r="AA135" s="25">
        <v>11830785</v>
      </c>
      <c r="AB135" s="9"/>
      <c r="AC135" s="25">
        <v>37500282</v>
      </c>
      <c r="AD135" s="9"/>
      <c r="AE135" s="27">
        <v>1464260</v>
      </c>
      <c r="AF135" s="9"/>
      <c r="AG135" s="26">
        <v>612460</v>
      </c>
      <c r="AI135" s="26">
        <v>11706990</v>
      </c>
      <c r="AK135" s="26">
        <v>9247647</v>
      </c>
      <c r="AM135" s="2" t="str">
        <f t="shared" si="2"/>
        <v>No</v>
      </c>
    </row>
    <row r="136" spans="1:39">
      <c r="A136" s="6" t="s">
        <v>1051</v>
      </c>
      <c r="B136" s="6" t="s">
        <v>1052</v>
      </c>
      <c r="C136" s="4" t="s">
        <v>88</v>
      </c>
      <c r="D136" s="213">
        <v>3022</v>
      </c>
      <c r="E136" s="210">
        <v>30022</v>
      </c>
      <c r="F136" s="17" t="s">
        <v>275</v>
      </c>
      <c r="G136" s="36" t="s">
        <v>218</v>
      </c>
      <c r="H136" s="157">
        <v>1733853</v>
      </c>
      <c r="I136" s="19">
        <v>933</v>
      </c>
      <c r="J136" s="150" t="s">
        <v>89</v>
      </c>
      <c r="K136" s="150" t="s">
        <v>12</v>
      </c>
      <c r="L136" s="9">
        <v>2</v>
      </c>
      <c r="M136" s="9"/>
      <c r="N136" s="21">
        <v>1.0630999999999999</v>
      </c>
      <c r="O136" s="10"/>
      <c r="P136" s="39">
        <v>0.6099</v>
      </c>
      <c r="Q136" s="7"/>
      <c r="R136" s="158">
        <v>170.52699999999999</v>
      </c>
      <c r="S136" s="1"/>
      <c r="T136" s="23">
        <v>97.841499999999996</v>
      </c>
      <c r="V136" s="20">
        <v>1.7428999999999999</v>
      </c>
      <c r="X136" s="20">
        <v>14.9148</v>
      </c>
      <c r="AA136" s="25">
        <v>648929</v>
      </c>
      <c r="AB136" s="9"/>
      <c r="AC136" s="25">
        <v>1063918</v>
      </c>
      <c r="AD136" s="9"/>
      <c r="AE136" s="27">
        <v>610433</v>
      </c>
      <c r="AF136" s="9"/>
      <c r="AG136" s="26">
        <v>6239</v>
      </c>
      <c r="AI136" s="26">
        <v>71333</v>
      </c>
      <c r="AK136" s="26">
        <v>14586</v>
      </c>
      <c r="AM136" s="2" t="str">
        <f t="shared" si="2"/>
        <v>No</v>
      </c>
    </row>
    <row r="137" spans="1:39">
      <c r="A137" s="6" t="s">
        <v>5887</v>
      </c>
      <c r="B137" s="6" t="s">
        <v>2303</v>
      </c>
      <c r="C137" s="4" t="s">
        <v>58</v>
      </c>
      <c r="D137" s="213">
        <v>5027</v>
      </c>
      <c r="E137" s="210">
        <v>50027</v>
      </c>
      <c r="F137" s="17" t="s">
        <v>662</v>
      </c>
      <c r="G137" s="36" t="s">
        <v>218</v>
      </c>
      <c r="H137" s="157">
        <v>2650890</v>
      </c>
      <c r="I137" s="19">
        <v>854</v>
      </c>
      <c r="J137" s="150" t="s">
        <v>21</v>
      </c>
      <c r="K137" s="150" t="s">
        <v>12</v>
      </c>
      <c r="L137" s="9">
        <v>76</v>
      </c>
      <c r="M137" s="9"/>
      <c r="N137" s="21">
        <v>1.0704</v>
      </c>
      <c r="O137" s="10"/>
      <c r="P137" s="39">
        <v>0.3659</v>
      </c>
      <c r="Q137" s="7"/>
      <c r="R137" s="158">
        <v>171.54400000000001</v>
      </c>
      <c r="S137" s="1"/>
      <c r="T137" s="23">
        <v>58.6387</v>
      </c>
      <c r="V137" s="20">
        <v>2.9253999999999998</v>
      </c>
      <c r="X137" s="20">
        <v>0.72799999999999998</v>
      </c>
      <c r="AA137" s="25">
        <v>26713177</v>
      </c>
      <c r="AB137" s="9"/>
      <c r="AC137" s="25">
        <v>73006195</v>
      </c>
      <c r="AD137" s="9"/>
      <c r="AE137" s="27">
        <v>24955617</v>
      </c>
      <c r="AF137" s="9"/>
      <c r="AG137" s="26">
        <v>425583</v>
      </c>
      <c r="AI137" s="26">
        <v>100276941</v>
      </c>
      <c r="AK137" s="26">
        <v>5336357</v>
      </c>
      <c r="AM137" s="2" t="str">
        <f t="shared" si="2"/>
        <v>No</v>
      </c>
    </row>
    <row r="138" spans="1:39">
      <c r="A138" s="6" t="s">
        <v>5887</v>
      </c>
      <c r="B138" s="6" t="s">
        <v>2303</v>
      </c>
      <c r="C138" s="4" t="s">
        <v>58</v>
      </c>
      <c r="D138" s="213">
        <v>5027</v>
      </c>
      <c r="E138" s="210">
        <v>50027</v>
      </c>
      <c r="F138" s="17" t="s">
        <v>662</v>
      </c>
      <c r="G138" s="36" t="s">
        <v>218</v>
      </c>
      <c r="H138" s="157">
        <v>2650890</v>
      </c>
      <c r="I138" s="19">
        <v>854</v>
      </c>
      <c r="J138" s="150" t="s">
        <v>14</v>
      </c>
      <c r="K138" s="150" t="s">
        <v>12</v>
      </c>
      <c r="L138" s="9">
        <v>758</v>
      </c>
      <c r="M138" s="9"/>
      <c r="N138" s="21">
        <v>1.2905</v>
      </c>
      <c r="O138" s="10"/>
      <c r="P138" s="39">
        <v>0.2263</v>
      </c>
      <c r="Q138" s="7"/>
      <c r="R138" s="158">
        <v>152.792</v>
      </c>
      <c r="S138" s="1"/>
      <c r="T138" s="23">
        <v>26.786999999999999</v>
      </c>
      <c r="V138" s="20">
        <v>5.7039999999999997</v>
      </c>
      <c r="X138" s="20">
        <v>1.2044999999999999</v>
      </c>
      <c r="AA138" s="25">
        <v>70863033</v>
      </c>
      <c r="AB138" s="9"/>
      <c r="AC138" s="25">
        <v>313206717</v>
      </c>
      <c r="AD138" s="9"/>
      <c r="AE138" s="27">
        <v>54910461</v>
      </c>
      <c r="AF138" s="9"/>
      <c r="AG138" s="26">
        <v>2049890</v>
      </c>
      <c r="AI138" s="26">
        <v>260030296</v>
      </c>
      <c r="AK138" s="26">
        <v>24394520</v>
      </c>
      <c r="AM138" s="2" t="str">
        <f t="shared" si="2"/>
        <v>No</v>
      </c>
    </row>
    <row r="139" spans="1:39">
      <c r="A139" s="6" t="s">
        <v>5887</v>
      </c>
      <c r="B139" s="6" t="s">
        <v>2303</v>
      </c>
      <c r="C139" s="4" t="s">
        <v>58</v>
      </c>
      <c r="D139" s="213">
        <v>5027</v>
      </c>
      <c r="E139" s="210">
        <v>50027</v>
      </c>
      <c r="F139" s="17" t="s">
        <v>662</v>
      </c>
      <c r="G139" s="36" t="s">
        <v>218</v>
      </c>
      <c r="H139" s="157">
        <v>2650890</v>
      </c>
      <c r="I139" s="19">
        <v>854</v>
      </c>
      <c r="J139" s="150" t="s">
        <v>23</v>
      </c>
      <c r="K139" s="150" t="s">
        <v>15</v>
      </c>
      <c r="L139" s="9">
        <v>20</v>
      </c>
      <c r="M139" s="9"/>
      <c r="N139" s="21">
        <v>3.3426</v>
      </c>
      <c r="O139" s="10"/>
      <c r="P139" s="39">
        <v>0.16289999999999999</v>
      </c>
      <c r="Q139" s="7"/>
      <c r="R139" s="158">
        <v>1036.9863</v>
      </c>
      <c r="S139" s="1"/>
      <c r="T139" s="23">
        <v>50.544199999999996</v>
      </c>
      <c r="V139" s="20">
        <v>20.516400000000001</v>
      </c>
      <c r="X139" s="20">
        <v>0.83089999999999997</v>
      </c>
      <c r="AA139" s="25">
        <v>2631695</v>
      </c>
      <c r="AB139" s="9"/>
      <c r="AC139" s="25">
        <v>16153136</v>
      </c>
      <c r="AD139" s="9"/>
      <c r="AE139" s="27">
        <v>787327</v>
      </c>
      <c r="AF139" s="9"/>
      <c r="AG139" s="26">
        <v>15577</v>
      </c>
      <c r="AI139" s="26">
        <v>19441510</v>
      </c>
      <c r="AK139" s="26">
        <v>599814</v>
      </c>
      <c r="AM139" s="2" t="str">
        <f t="shared" si="2"/>
        <v>No</v>
      </c>
    </row>
    <row r="140" spans="1:39">
      <c r="A140" s="6" t="s">
        <v>1285</v>
      </c>
      <c r="B140" s="6" t="s">
        <v>1286</v>
      </c>
      <c r="C140" s="4" t="s">
        <v>42</v>
      </c>
      <c r="D140" s="213">
        <v>4022</v>
      </c>
      <c r="E140" s="210">
        <v>40022</v>
      </c>
      <c r="F140" s="17" t="s">
        <v>275</v>
      </c>
      <c r="G140" s="36" t="s">
        <v>218</v>
      </c>
      <c r="H140" s="157">
        <v>4515419</v>
      </c>
      <c r="I140" s="19">
        <v>846</v>
      </c>
      <c r="J140" s="150" t="s">
        <v>14</v>
      </c>
      <c r="K140" s="150" t="s">
        <v>12</v>
      </c>
      <c r="L140" s="9">
        <v>465</v>
      </c>
      <c r="M140" s="9"/>
      <c r="N140" s="21">
        <v>0.99250000000000005</v>
      </c>
      <c r="O140" s="10"/>
      <c r="P140" s="39">
        <v>0.2336</v>
      </c>
      <c r="Q140" s="7"/>
      <c r="R140" s="158">
        <v>104.1044</v>
      </c>
      <c r="S140" s="1"/>
      <c r="T140" s="23">
        <v>24.503699999999998</v>
      </c>
      <c r="V140" s="20">
        <v>4.2484999999999999</v>
      </c>
      <c r="X140" s="20">
        <v>0.94030000000000002</v>
      </c>
      <c r="AA140" s="25">
        <v>53949522</v>
      </c>
      <c r="AB140" s="9"/>
      <c r="AC140" s="25">
        <v>230926991</v>
      </c>
      <c r="AD140" s="9"/>
      <c r="AE140" s="27">
        <v>54354650</v>
      </c>
      <c r="AF140" s="9"/>
      <c r="AG140" s="26">
        <v>2218225</v>
      </c>
      <c r="AI140" s="26">
        <v>245601162</v>
      </c>
      <c r="AK140" s="26">
        <v>27327203</v>
      </c>
      <c r="AM140" s="2" t="str">
        <f t="shared" si="2"/>
        <v>No</v>
      </c>
    </row>
    <row r="141" spans="1:39">
      <c r="A141" s="6" t="s">
        <v>1285</v>
      </c>
      <c r="B141" s="6" t="s">
        <v>1286</v>
      </c>
      <c r="C141" s="4" t="s">
        <v>42</v>
      </c>
      <c r="D141" s="213">
        <v>4022</v>
      </c>
      <c r="E141" s="210">
        <v>40022</v>
      </c>
      <c r="F141" s="17" t="s">
        <v>275</v>
      </c>
      <c r="G141" s="36" t="s">
        <v>218</v>
      </c>
      <c r="H141" s="157">
        <v>4515419</v>
      </c>
      <c r="I141" s="19">
        <v>846</v>
      </c>
      <c r="J141" s="150" t="s">
        <v>27</v>
      </c>
      <c r="K141" s="150" t="s">
        <v>12</v>
      </c>
      <c r="L141" s="9">
        <v>212</v>
      </c>
      <c r="M141" s="9"/>
      <c r="N141" s="21">
        <v>1.2330000000000001</v>
      </c>
      <c r="O141" s="10"/>
      <c r="P141" s="39">
        <v>0.39360000000000001</v>
      </c>
      <c r="Q141" s="7"/>
      <c r="R141" s="158">
        <v>242.8486</v>
      </c>
      <c r="S141" s="1"/>
      <c r="T141" s="23">
        <v>77.514499999999998</v>
      </c>
      <c r="V141" s="20">
        <v>3.1328999999999998</v>
      </c>
      <c r="X141" s="20">
        <v>0.45319999999999999</v>
      </c>
      <c r="AA141" s="25">
        <v>80253269</v>
      </c>
      <c r="AB141" s="9"/>
      <c r="AC141" s="25">
        <v>203912692</v>
      </c>
      <c r="AD141" s="9"/>
      <c r="AE141" s="27">
        <v>65086630</v>
      </c>
      <c r="AF141" s="9"/>
      <c r="AG141" s="26">
        <v>839670</v>
      </c>
      <c r="AI141" s="26">
        <v>449895831</v>
      </c>
      <c r="AK141" s="26">
        <v>22334099</v>
      </c>
      <c r="AM141" s="2" t="str">
        <f t="shared" si="2"/>
        <v>No</v>
      </c>
    </row>
    <row r="142" spans="1:39">
      <c r="A142" s="6" t="s">
        <v>1285</v>
      </c>
      <c r="B142" s="6" t="s">
        <v>1286</v>
      </c>
      <c r="C142" s="4" t="s">
        <v>42</v>
      </c>
      <c r="D142" s="213">
        <v>4022</v>
      </c>
      <c r="E142" s="210">
        <v>40022</v>
      </c>
      <c r="F142" s="17" t="s">
        <v>275</v>
      </c>
      <c r="G142" s="36" t="s">
        <v>218</v>
      </c>
      <c r="H142" s="157">
        <v>4515419</v>
      </c>
      <c r="I142" s="19">
        <v>846</v>
      </c>
      <c r="J142" s="150" t="s">
        <v>13</v>
      </c>
      <c r="K142" s="150" t="s">
        <v>15</v>
      </c>
      <c r="L142" s="9">
        <v>169</v>
      </c>
      <c r="M142" s="9"/>
      <c r="N142" s="21">
        <v>1.6355999999999999</v>
      </c>
      <c r="O142" s="10"/>
      <c r="P142" s="39">
        <v>3.6200000000000003E-2</v>
      </c>
      <c r="Q142" s="7"/>
      <c r="R142" s="158">
        <v>75.456599999999995</v>
      </c>
      <c r="S142" s="1"/>
      <c r="T142" s="23">
        <v>1.6698999999999999</v>
      </c>
      <c r="V142" s="20">
        <v>45.185000000000002</v>
      </c>
      <c r="X142" s="20">
        <v>3.2490000000000001</v>
      </c>
      <c r="AA142" s="25">
        <v>1180350</v>
      </c>
      <c r="AB142" s="9"/>
      <c r="AC142" s="25">
        <v>32607363</v>
      </c>
      <c r="AD142" s="9"/>
      <c r="AE142" s="27">
        <v>721642</v>
      </c>
      <c r="AF142" s="9"/>
      <c r="AG142" s="26">
        <v>432134</v>
      </c>
      <c r="AI142" s="26">
        <v>10036212</v>
      </c>
      <c r="AK142" s="26">
        <v>7096648</v>
      </c>
      <c r="AM142" s="2" t="str">
        <f t="shared" si="2"/>
        <v>No</v>
      </c>
    </row>
    <row r="143" spans="1:39">
      <c r="A143" s="6" t="s">
        <v>3283</v>
      </c>
      <c r="B143" s="6" t="s">
        <v>3284</v>
      </c>
      <c r="C143" s="4" t="s">
        <v>103</v>
      </c>
      <c r="D143" s="213">
        <v>6011</v>
      </c>
      <c r="E143" s="210">
        <v>60011</v>
      </c>
      <c r="F143" s="17" t="s">
        <v>275</v>
      </c>
      <c r="G143" s="36" t="s">
        <v>218</v>
      </c>
      <c r="H143" s="157">
        <v>1758210</v>
      </c>
      <c r="I143" s="19">
        <v>824</v>
      </c>
      <c r="J143" s="150" t="s">
        <v>14</v>
      </c>
      <c r="K143" s="150" t="s">
        <v>12</v>
      </c>
      <c r="L143" s="9">
        <v>387</v>
      </c>
      <c r="M143" s="9"/>
      <c r="N143" s="21">
        <v>0.48609999999999998</v>
      </c>
      <c r="O143" s="10"/>
      <c r="P143" s="39">
        <v>0.11269999999999999</v>
      </c>
      <c r="Q143" s="7"/>
      <c r="R143" s="158">
        <v>96.647199999999998</v>
      </c>
      <c r="S143" s="1"/>
      <c r="T143" s="23">
        <v>22.402000000000001</v>
      </c>
      <c r="V143" s="20">
        <v>4.3141999999999996</v>
      </c>
      <c r="X143" s="20">
        <v>1.1431</v>
      </c>
      <c r="AA143" s="25">
        <v>18624968</v>
      </c>
      <c r="AB143" s="9"/>
      <c r="AC143" s="25">
        <v>165289595</v>
      </c>
      <c r="AD143" s="9"/>
      <c r="AE143" s="27">
        <v>38312659</v>
      </c>
      <c r="AF143" s="9"/>
      <c r="AG143" s="26">
        <v>1710236</v>
      </c>
      <c r="AI143" s="26">
        <v>144597977</v>
      </c>
      <c r="AK143" s="26">
        <v>22837350</v>
      </c>
      <c r="AM143" s="2" t="str">
        <f t="shared" si="2"/>
        <v>No</v>
      </c>
    </row>
    <row r="144" spans="1:39">
      <c r="A144" s="6" t="s">
        <v>3283</v>
      </c>
      <c r="B144" s="6" t="s">
        <v>3284</v>
      </c>
      <c r="C144" s="4" t="s">
        <v>103</v>
      </c>
      <c r="D144" s="213">
        <v>6011</v>
      </c>
      <c r="E144" s="210">
        <v>60011</v>
      </c>
      <c r="F144" s="17" t="s">
        <v>275</v>
      </c>
      <c r="G144" s="36" t="s">
        <v>218</v>
      </c>
      <c r="H144" s="157">
        <v>1758210</v>
      </c>
      <c r="I144" s="19">
        <v>824</v>
      </c>
      <c r="J144" s="150" t="s">
        <v>16</v>
      </c>
      <c r="K144" s="150" t="s">
        <v>15</v>
      </c>
      <c r="L144" s="9">
        <v>220</v>
      </c>
      <c r="M144" s="9"/>
      <c r="N144" s="21">
        <v>4.8926999999999996</v>
      </c>
      <c r="O144" s="10"/>
      <c r="P144" s="39">
        <v>1.7093</v>
      </c>
      <c r="Q144" s="7"/>
      <c r="R144" s="158">
        <v>14.7437</v>
      </c>
      <c r="S144" s="1"/>
      <c r="T144" s="23">
        <v>5.1508000000000003</v>
      </c>
      <c r="V144" s="20">
        <v>2.8624000000000001</v>
      </c>
      <c r="X144" s="20">
        <v>5.8200000000000002E-2</v>
      </c>
      <c r="AA144" s="25">
        <v>2555355</v>
      </c>
      <c r="AB144" s="9"/>
      <c r="AC144" s="25">
        <v>1494985</v>
      </c>
      <c r="AD144" s="9"/>
      <c r="AE144" s="27">
        <v>522277</v>
      </c>
      <c r="AF144" s="9"/>
      <c r="AG144" s="26">
        <v>101398</v>
      </c>
      <c r="AI144" s="26">
        <v>25693681</v>
      </c>
      <c r="AK144" s="26">
        <v>4763771</v>
      </c>
      <c r="AM144" s="2" t="str">
        <f t="shared" si="2"/>
        <v>No</v>
      </c>
    </row>
    <row r="145" spans="1:39">
      <c r="A145" s="6" t="s">
        <v>3283</v>
      </c>
      <c r="B145" s="6" t="s">
        <v>3284</v>
      </c>
      <c r="C145" s="4" t="s">
        <v>103</v>
      </c>
      <c r="D145" s="213">
        <v>6011</v>
      </c>
      <c r="E145" s="210">
        <v>60011</v>
      </c>
      <c r="F145" s="17" t="s">
        <v>275</v>
      </c>
      <c r="G145" s="36" t="s">
        <v>218</v>
      </c>
      <c r="H145" s="157">
        <v>1758210</v>
      </c>
      <c r="I145" s="19">
        <v>824</v>
      </c>
      <c r="J145" s="150" t="s">
        <v>18</v>
      </c>
      <c r="K145" s="150" t="s">
        <v>15</v>
      </c>
      <c r="L145" s="9">
        <v>2</v>
      </c>
      <c r="M145" s="9"/>
      <c r="N145" s="21">
        <v>2.5659000000000001</v>
      </c>
      <c r="O145" s="10"/>
      <c r="P145" s="39">
        <v>9.3299999999999994E-2</v>
      </c>
      <c r="Q145" s="7"/>
      <c r="R145" s="158">
        <v>44.180300000000003</v>
      </c>
      <c r="S145" s="1"/>
      <c r="T145" s="23">
        <v>1.6067</v>
      </c>
      <c r="V145" s="20">
        <v>27.498100000000001</v>
      </c>
      <c r="X145" s="20">
        <v>3.7446999999999999</v>
      </c>
      <c r="AA145" s="25">
        <v>16078</v>
      </c>
      <c r="AB145" s="9"/>
      <c r="AC145" s="25">
        <v>172303</v>
      </c>
      <c r="AD145" s="9"/>
      <c r="AE145" s="27">
        <v>6266</v>
      </c>
      <c r="AF145" s="9"/>
      <c r="AG145" s="26">
        <v>3900</v>
      </c>
      <c r="AI145" s="26">
        <v>46013</v>
      </c>
      <c r="AK145" s="26">
        <v>45915</v>
      </c>
      <c r="AM145" s="2" t="str">
        <f t="shared" si="2"/>
        <v>No</v>
      </c>
    </row>
    <row r="146" spans="1:39">
      <c r="A146" s="6" t="s">
        <v>3283</v>
      </c>
      <c r="B146" s="6" t="s">
        <v>3284</v>
      </c>
      <c r="C146" s="4" t="s">
        <v>103</v>
      </c>
      <c r="D146" s="213">
        <v>6011</v>
      </c>
      <c r="E146" s="210">
        <v>60011</v>
      </c>
      <c r="F146" s="17" t="s">
        <v>275</v>
      </c>
      <c r="G146" s="36" t="s">
        <v>218</v>
      </c>
      <c r="H146" s="157">
        <v>1758210</v>
      </c>
      <c r="I146" s="19">
        <v>824</v>
      </c>
      <c r="J146" s="150" t="s">
        <v>13</v>
      </c>
      <c r="K146" s="150" t="s">
        <v>15</v>
      </c>
      <c r="L146" s="9">
        <v>110</v>
      </c>
      <c r="M146" s="9"/>
      <c r="N146" s="21">
        <v>1.8678999999999999</v>
      </c>
      <c r="O146" s="10"/>
      <c r="P146" s="39">
        <v>6.0999999999999999E-2</v>
      </c>
      <c r="Q146" s="7"/>
      <c r="R146" s="158">
        <v>56.440399999999997</v>
      </c>
      <c r="S146" s="1"/>
      <c r="T146" s="23">
        <v>1.8421000000000001</v>
      </c>
      <c r="V146" s="20">
        <v>30.639099999999999</v>
      </c>
      <c r="X146" s="20">
        <v>2.4051</v>
      </c>
      <c r="AA146" s="25">
        <v>1026940</v>
      </c>
      <c r="AB146" s="9"/>
      <c r="AC146" s="25">
        <v>16844688</v>
      </c>
      <c r="AD146" s="9"/>
      <c r="AE146" s="27">
        <v>549777</v>
      </c>
      <c r="AF146" s="9"/>
      <c r="AG146" s="26">
        <v>298451</v>
      </c>
      <c r="AI146" s="26">
        <v>7003796</v>
      </c>
      <c r="AK146" s="26">
        <v>5664164</v>
      </c>
      <c r="AM146" s="2" t="str">
        <f t="shared" si="2"/>
        <v>No</v>
      </c>
    </row>
    <row r="147" spans="1:39">
      <c r="A147" s="6" t="s">
        <v>3283</v>
      </c>
      <c r="B147" s="6" t="s">
        <v>3284</v>
      </c>
      <c r="C147" s="4" t="s">
        <v>103</v>
      </c>
      <c r="D147" s="213">
        <v>6011</v>
      </c>
      <c r="E147" s="210">
        <v>60011</v>
      </c>
      <c r="F147" s="17" t="s">
        <v>275</v>
      </c>
      <c r="G147" s="36" t="s">
        <v>218</v>
      </c>
      <c r="H147" s="157">
        <v>1758210</v>
      </c>
      <c r="I147" s="19">
        <v>824</v>
      </c>
      <c r="J147" s="150" t="s">
        <v>13</v>
      </c>
      <c r="K147" s="150" t="s">
        <v>12</v>
      </c>
      <c r="L147" s="9">
        <v>105</v>
      </c>
      <c r="M147" s="9"/>
      <c r="N147" s="21">
        <v>1.8109</v>
      </c>
      <c r="O147" s="10"/>
      <c r="P147" s="39">
        <v>4.1500000000000002E-2</v>
      </c>
      <c r="Q147" s="7"/>
      <c r="R147" s="158">
        <v>95.522900000000007</v>
      </c>
      <c r="S147" s="1"/>
      <c r="T147" s="23">
        <v>2.1903000000000001</v>
      </c>
      <c r="V147" s="20">
        <v>43.612000000000002</v>
      </c>
      <c r="X147" s="20">
        <v>3.7808999999999999</v>
      </c>
      <c r="AA147" s="25">
        <v>941352</v>
      </c>
      <c r="AB147" s="9"/>
      <c r="AC147" s="25">
        <v>22670557</v>
      </c>
      <c r="AD147" s="9"/>
      <c r="AE147" s="27">
        <v>519824</v>
      </c>
      <c r="AF147" s="9"/>
      <c r="AG147" s="26">
        <v>237331</v>
      </c>
      <c r="AI147" s="26">
        <v>5996008</v>
      </c>
      <c r="AK147" s="26">
        <v>4101591</v>
      </c>
      <c r="AM147" s="2" t="str">
        <f t="shared" si="2"/>
        <v>No</v>
      </c>
    </row>
    <row r="148" spans="1:39">
      <c r="A148" s="6" t="s">
        <v>5888</v>
      </c>
      <c r="B148" s="6" t="s">
        <v>4768</v>
      </c>
      <c r="C148" s="4" t="s">
        <v>43</v>
      </c>
      <c r="D148" s="213">
        <v>9002</v>
      </c>
      <c r="E148" s="210">
        <v>90002</v>
      </c>
      <c r="F148" s="17" t="s">
        <v>272</v>
      </c>
      <c r="G148" s="36" t="s">
        <v>218</v>
      </c>
      <c r="H148" s="157">
        <v>802459</v>
      </c>
      <c r="I148" s="19">
        <v>817</v>
      </c>
      <c r="J148" s="150" t="s">
        <v>14</v>
      </c>
      <c r="K148" s="150" t="s">
        <v>15</v>
      </c>
      <c r="L148" s="9">
        <v>455</v>
      </c>
      <c r="M148" s="9"/>
      <c r="N148" s="21">
        <v>0.84450000000000003</v>
      </c>
      <c r="O148" s="10"/>
      <c r="P148" s="39">
        <v>0.26690000000000003</v>
      </c>
      <c r="Q148" s="7"/>
      <c r="R148" s="158">
        <v>144.7989</v>
      </c>
      <c r="S148" s="1"/>
      <c r="T148" s="23">
        <v>45.762799999999999</v>
      </c>
      <c r="V148" s="20">
        <v>3.1640999999999999</v>
      </c>
      <c r="X148" s="20">
        <v>0.65100000000000002</v>
      </c>
      <c r="AA148" s="25">
        <v>54147373</v>
      </c>
      <c r="AB148" s="9"/>
      <c r="AC148" s="25">
        <v>202882013</v>
      </c>
      <c r="AD148" s="9"/>
      <c r="AE148" s="27">
        <v>64119604</v>
      </c>
      <c r="AF148" s="9"/>
      <c r="AG148" s="26">
        <v>1401130</v>
      </c>
      <c r="AI148" s="26">
        <v>311654913</v>
      </c>
      <c r="AK148" s="26">
        <v>17933771</v>
      </c>
      <c r="AM148" s="2" t="str">
        <f t="shared" si="2"/>
        <v>No</v>
      </c>
    </row>
    <row r="149" spans="1:39">
      <c r="A149" s="6" t="s">
        <v>5888</v>
      </c>
      <c r="B149" s="6" t="s">
        <v>4768</v>
      </c>
      <c r="C149" s="4" t="s">
        <v>43</v>
      </c>
      <c r="D149" s="213">
        <v>9002</v>
      </c>
      <c r="E149" s="210">
        <v>90002</v>
      </c>
      <c r="F149" s="17" t="s">
        <v>272</v>
      </c>
      <c r="G149" s="36" t="s">
        <v>218</v>
      </c>
      <c r="H149" s="157">
        <v>802459</v>
      </c>
      <c r="I149" s="19">
        <v>817</v>
      </c>
      <c r="J149" s="150" t="s">
        <v>13</v>
      </c>
      <c r="K149" s="150" t="s">
        <v>15</v>
      </c>
      <c r="L149" s="9">
        <v>235</v>
      </c>
      <c r="M149" s="9"/>
      <c r="N149" s="21">
        <v>1.6117999999999999</v>
      </c>
      <c r="O149" s="10"/>
      <c r="P149" s="39">
        <v>3.7199999999999997E-2</v>
      </c>
      <c r="Q149" s="7"/>
      <c r="R149" s="158">
        <v>103.3426</v>
      </c>
      <c r="S149" s="1"/>
      <c r="T149" s="23">
        <v>2.3881000000000001</v>
      </c>
      <c r="V149" s="20">
        <v>43.273800000000001</v>
      </c>
      <c r="X149" s="20">
        <v>3.9300999999999999</v>
      </c>
      <c r="AA149" s="25">
        <v>1873921</v>
      </c>
      <c r="AB149" s="9"/>
      <c r="AC149" s="25">
        <v>50310385</v>
      </c>
      <c r="AD149" s="9"/>
      <c r="AE149" s="27">
        <v>1162606</v>
      </c>
      <c r="AF149" s="9"/>
      <c r="AG149" s="26">
        <v>486831</v>
      </c>
      <c r="AI149" s="26">
        <v>12801383</v>
      </c>
      <c r="AK149" s="26">
        <v>7010888</v>
      </c>
      <c r="AM149" s="2" t="str">
        <f t="shared" si="2"/>
        <v>No</v>
      </c>
    </row>
    <row r="150" spans="1:39">
      <c r="A150" s="6" t="s">
        <v>5888</v>
      </c>
      <c r="B150" s="6" t="s">
        <v>4768</v>
      </c>
      <c r="C150" s="4" t="s">
        <v>43</v>
      </c>
      <c r="D150" s="213">
        <v>9002</v>
      </c>
      <c r="E150" s="210">
        <v>90002</v>
      </c>
      <c r="F150" s="17" t="s">
        <v>272</v>
      </c>
      <c r="G150" s="36" t="s">
        <v>218</v>
      </c>
      <c r="H150" s="157">
        <v>802459</v>
      </c>
      <c r="I150" s="19">
        <v>817</v>
      </c>
      <c r="J150" s="150" t="s">
        <v>16</v>
      </c>
      <c r="K150" s="150" t="s">
        <v>15</v>
      </c>
      <c r="L150" s="9">
        <v>12</v>
      </c>
      <c r="M150" s="9"/>
      <c r="N150" s="21">
        <v>2.6427999999999998</v>
      </c>
      <c r="O150" s="10"/>
      <c r="P150" s="39">
        <v>0.74060000000000004</v>
      </c>
      <c r="Q150" s="7"/>
      <c r="R150" s="158">
        <v>22.802700000000002</v>
      </c>
      <c r="S150" s="1"/>
      <c r="T150" s="23">
        <v>6.3895999999999997</v>
      </c>
      <c r="V150" s="20">
        <v>3.5687000000000002</v>
      </c>
      <c r="X150" s="20">
        <v>0.1923</v>
      </c>
      <c r="AA150" s="25">
        <v>67091</v>
      </c>
      <c r="AB150" s="9"/>
      <c r="AC150" s="25">
        <v>90595</v>
      </c>
      <c r="AD150" s="9"/>
      <c r="AE150" s="27">
        <v>25386</v>
      </c>
      <c r="AF150" s="9"/>
      <c r="AG150" s="26">
        <v>3973</v>
      </c>
      <c r="AI150" s="26">
        <v>471092</v>
      </c>
      <c r="AK150" s="26">
        <v>79956</v>
      </c>
      <c r="AM150" s="2" t="str">
        <f t="shared" si="2"/>
        <v>No</v>
      </c>
    </row>
    <row r="151" spans="1:39">
      <c r="A151" s="6" t="s">
        <v>5888</v>
      </c>
      <c r="B151" s="6" t="s">
        <v>4768</v>
      </c>
      <c r="C151" s="4" t="s">
        <v>43</v>
      </c>
      <c r="D151" s="213">
        <v>9002</v>
      </c>
      <c r="E151" s="210">
        <v>90002</v>
      </c>
      <c r="F151" s="17" t="s">
        <v>272</v>
      </c>
      <c r="G151" s="36" t="s">
        <v>218</v>
      </c>
      <c r="H151" s="157">
        <v>802459</v>
      </c>
      <c r="I151" s="19">
        <v>817</v>
      </c>
      <c r="J151" s="150" t="s">
        <v>18</v>
      </c>
      <c r="K151" s="150" t="s">
        <v>15</v>
      </c>
      <c r="L151" s="9">
        <v>115</v>
      </c>
      <c r="M151" s="9"/>
      <c r="N151" s="21">
        <v>1.3365</v>
      </c>
      <c r="O151" s="10"/>
      <c r="P151" s="39">
        <v>4.24E-2</v>
      </c>
      <c r="Q151" s="7"/>
      <c r="R151" s="158">
        <v>93.773700000000005</v>
      </c>
      <c r="S151" s="1"/>
      <c r="T151" s="23">
        <v>2.9761000000000002</v>
      </c>
      <c r="V151" s="20">
        <v>31.509</v>
      </c>
      <c r="X151" s="20">
        <v>3.9531000000000001</v>
      </c>
      <c r="AA151" s="25">
        <v>284892</v>
      </c>
      <c r="AB151" s="9"/>
      <c r="AC151" s="25">
        <v>6716637</v>
      </c>
      <c r="AD151" s="9"/>
      <c r="AE151" s="27">
        <v>213166</v>
      </c>
      <c r="AF151" s="9"/>
      <c r="AG151" s="26">
        <v>71626</v>
      </c>
      <c r="AI151" s="26">
        <v>1699102</v>
      </c>
      <c r="AK151" s="26">
        <v>1376142</v>
      </c>
      <c r="AM151" s="2" t="str">
        <f t="shared" si="2"/>
        <v>No</v>
      </c>
    </row>
    <row r="152" spans="1:39">
      <c r="A152" s="6" t="s">
        <v>5495</v>
      </c>
      <c r="B152" s="6" t="s">
        <v>1120</v>
      </c>
      <c r="C152" s="4" t="s">
        <v>22</v>
      </c>
      <c r="D152" s="213">
        <v>9014</v>
      </c>
      <c r="E152" s="210">
        <v>90014</v>
      </c>
      <c r="F152" s="17" t="s">
        <v>275</v>
      </c>
      <c r="G152" s="36" t="s">
        <v>218</v>
      </c>
      <c r="H152" s="157">
        <v>3281212</v>
      </c>
      <c r="I152" s="19">
        <v>794</v>
      </c>
      <c r="J152" s="150" t="s">
        <v>14</v>
      </c>
      <c r="K152" s="150" t="s">
        <v>12</v>
      </c>
      <c r="L152" s="9">
        <v>443</v>
      </c>
      <c r="M152" s="9"/>
      <c r="N152" s="21">
        <v>1.2020999999999999</v>
      </c>
      <c r="O152" s="10"/>
      <c r="P152" s="39">
        <v>0.159</v>
      </c>
      <c r="Q152" s="7"/>
      <c r="R152" s="158">
        <v>195.0052</v>
      </c>
      <c r="S152" s="1"/>
      <c r="T152" s="23">
        <v>25.796299999999999</v>
      </c>
      <c r="V152" s="20">
        <v>7.5594000000000001</v>
      </c>
      <c r="X152" s="20">
        <v>2.3041</v>
      </c>
      <c r="AA152" s="25">
        <v>59162328</v>
      </c>
      <c r="AB152" s="9"/>
      <c r="AC152" s="25">
        <v>372030019</v>
      </c>
      <c r="AD152" s="9"/>
      <c r="AE152" s="27">
        <v>49214076</v>
      </c>
      <c r="AF152" s="9"/>
      <c r="AG152" s="26">
        <v>1907795</v>
      </c>
      <c r="AI152" s="26">
        <v>161462049</v>
      </c>
      <c r="AK152" s="26">
        <v>18774173</v>
      </c>
      <c r="AM152" s="2" t="str">
        <f t="shared" si="2"/>
        <v>No</v>
      </c>
    </row>
    <row r="153" spans="1:39">
      <c r="A153" s="6" t="s">
        <v>5495</v>
      </c>
      <c r="B153" s="6" t="s">
        <v>1120</v>
      </c>
      <c r="C153" s="4" t="s">
        <v>22</v>
      </c>
      <c r="D153" s="213">
        <v>9014</v>
      </c>
      <c r="E153" s="210">
        <v>90014</v>
      </c>
      <c r="F153" s="17" t="s">
        <v>275</v>
      </c>
      <c r="G153" s="36" t="s">
        <v>218</v>
      </c>
      <c r="H153" s="157">
        <v>3281212</v>
      </c>
      <c r="I153" s="19">
        <v>794</v>
      </c>
      <c r="J153" s="150" t="s">
        <v>13</v>
      </c>
      <c r="K153" s="150" t="s">
        <v>15</v>
      </c>
      <c r="L153" s="9">
        <v>216</v>
      </c>
      <c r="M153" s="9"/>
      <c r="N153" s="21">
        <v>3.7850999999999999</v>
      </c>
      <c r="O153" s="10"/>
      <c r="P153" s="39">
        <v>7.1099999999999997E-2</v>
      </c>
      <c r="Q153" s="7"/>
      <c r="R153" s="158">
        <v>96.920400000000001</v>
      </c>
      <c r="S153" s="1"/>
      <c r="T153" s="23">
        <v>1.8196000000000001</v>
      </c>
      <c r="V153" s="20">
        <v>53.265700000000002</v>
      </c>
      <c r="X153" s="20">
        <v>5.7861000000000002</v>
      </c>
      <c r="AA153" s="25">
        <v>2917515</v>
      </c>
      <c r="AB153" s="9"/>
      <c r="AC153" s="25">
        <v>41056241</v>
      </c>
      <c r="AD153" s="9"/>
      <c r="AE153" s="27">
        <v>770782</v>
      </c>
      <c r="AF153" s="9"/>
      <c r="AG153" s="26">
        <v>423608</v>
      </c>
      <c r="AI153" s="26">
        <v>7095706</v>
      </c>
      <c r="AK153" s="26">
        <v>6187208</v>
      </c>
      <c r="AM153" s="2" t="str">
        <f t="shared" si="2"/>
        <v>No</v>
      </c>
    </row>
    <row r="154" spans="1:39">
      <c r="A154" s="6" t="s">
        <v>5495</v>
      </c>
      <c r="B154" s="6" t="s">
        <v>1120</v>
      </c>
      <c r="C154" s="4" t="s">
        <v>22</v>
      </c>
      <c r="D154" s="213">
        <v>9014</v>
      </c>
      <c r="E154" s="210">
        <v>90014</v>
      </c>
      <c r="F154" s="17" t="s">
        <v>275</v>
      </c>
      <c r="G154" s="36" t="s">
        <v>218</v>
      </c>
      <c r="H154" s="157">
        <v>3281212</v>
      </c>
      <c r="I154" s="19">
        <v>794</v>
      </c>
      <c r="J154" s="150" t="s">
        <v>14</v>
      </c>
      <c r="K154" s="150" t="s">
        <v>15</v>
      </c>
      <c r="L154" s="9">
        <v>14</v>
      </c>
      <c r="M154" s="9"/>
      <c r="N154" s="21">
        <v>2.4112</v>
      </c>
      <c r="O154" s="10"/>
      <c r="P154" s="39">
        <v>0.2155</v>
      </c>
      <c r="Q154" s="7"/>
      <c r="R154" s="158">
        <v>102.16589999999999</v>
      </c>
      <c r="S154" s="1"/>
      <c r="T154" s="23">
        <v>9.1327999999999996</v>
      </c>
      <c r="V154" s="20">
        <v>11.1866</v>
      </c>
      <c r="X154" s="20">
        <v>0.86050000000000004</v>
      </c>
      <c r="AA154" s="25">
        <v>625273</v>
      </c>
      <c r="AB154" s="9"/>
      <c r="AC154" s="25">
        <v>2900898</v>
      </c>
      <c r="AD154" s="9"/>
      <c r="AE154" s="27">
        <v>259318</v>
      </c>
      <c r="AF154" s="9"/>
      <c r="AG154" s="26">
        <v>28394</v>
      </c>
      <c r="AI154" s="26">
        <v>3371244</v>
      </c>
      <c r="AK154" s="26">
        <v>445005</v>
      </c>
      <c r="AM154" s="2" t="str">
        <f t="shared" si="2"/>
        <v>No</v>
      </c>
    </row>
    <row r="155" spans="1:39">
      <c r="A155" s="6" t="s">
        <v>5495</v>
      </c>
      <c r="B155" s="6" t="s">
        <v>1120</v>
      </c>
      <c r="C155" s="4" t="s">
        <v>22</v>
      </c>
      <c r="D155" s="213">
        <v>9014</v>
      </c>
      <c r="E155" s="210">
        <v>90014</v>
      </c>
      <c r="F155" s="17" t="s">
        <v>275</v>
      </c>
      <c r="G155" s="36" t="s">
        <v>218</v>
      </c>
      <c r="H155" s="157">
        <v>3281212</v>
      </c>
      <c r="I155" s="19">
        <v>794</v>
      </c>
      <c r="J155" s="150" t="s">
        <v>24</v>
      </c>
      <c r="K155" s="150" t="s">
        <v>12</v>
      </c>
      <c r="L155" s="9">
        <v>121</v>
      </c>
      <c r="M155" s="9"/>
      <c r="N155" s="21">
        <v>2.4931999999999999</v>
      </c>
      <c r="O155" s="10"/>
      <c r="P155" s="39">
        <v>0.22670000000000001</v>
      </c>
      <c r="Q155" s="7"/>
      <c r="R155" s="158">
        <v>278.66269999999997</v>
      </c>
      <c r="S155" s="1"/>
      <c r="T155" s="23">
        <v>25.333100000000002</v>
      </c>
      <c r="V155" s="20">
        <v>10.9999</v>
      </c>
      <c r="X155" s="20">
        <v>0.79169999999999996</v>
      </c>
      <c r="AA155" s="25">
        <v>6346883</v>
      </c>
      <c r="AB155" s="9"/>
      <c r="AC155" s="25">
        <v>28002256</v>
      </c>
      <c r="AD155" s="9"/>
      <c r="AE155" s="27">
        <v>2545674</v>
      </c>
      <c r="AF155" s="9"/>
      <c r="AG155" s="26">
        <v>100488</v>
      </c>
      <c r="AI155" s="26">
        <v>35370072</v>
      </c>
      <c r="AK155" s="26">
        <v>1653436</v>
      </c>
      <c r="AM155" s="2" t="str">
        <f t="shared" si="2"/>
        <v>No</v>
      </c>
    </row>
    <row r="156" spans="1:39">
      <c r="A156" s="6" t="s">
        <v>4798</v>
      </c>
      <c r="B156" s="6" t="s">
        <v>4799</v>
      </c>
      <c r="C156" s="4" t="s">
        <v>22</v>
      </c>
      <c r="D156" s="213">
        <v>9026</v>
      </c>
      <c r="E156" s="210">
        <v>90026</v>
      </c>
      <c r="F156" s="17" t="s">
        <v>275</v>
      </c>
      <c r="G156" s="36" t="s">
        <v>218</v>
      </c>
      <c r="H156" s="157">
        <v>2956746</v>
      </c>
      <c r="I156" s="19">
        <v>793</v>
      </c>
      <c r="J156" s="150" t="s">
        <v>21</v>
      </c>
      <c r="K156" s="150" t="s">
        <v>12</v>
      </c>
      <c r="L156" s="9">
        <v>97</v>
      </c>
      <c r="M156" s="9"/>
      <c r="N156" s="21">
        <v>1.0638000000000001</v>
      </c>
      <c r="O156" s="10"/>
      <c r="P156" s="39">
        <v>0.43569999999999998</v>
      </c>
      <c r="Q156" s="7"/>
      <c r="R156" s="158">
        <v>188.87020000000001</v>
      </c>
      <c r="S156" s="1"/>
      <c r="T156" s="23">
        <v>77.367500000000007</v>
      </c>
      <c r="V156" s="20">
        <v>2.4411999999999998</v>
      </c>
      <c r="X156" s="20">
        <v>0.42130000000000001</v>
      </c>
      <c r="AA156" s="25">
        <v>39353823</v>
      </c>
      <c r="AB156" s="9"/>
      <c r="AC156" s="25">
        <v>90313010</v>
      </c>
      <c r="AD156" s="9"/>
      <c r="AE156" s="27">
        <v>36995201</v>
      </c>
      <c r="AF156" s="9"/>
      <c r="AG156" s="26">
        <v>478175</v>
      </c>
      <c r="AI156" s="26">
        <v>214376455</v>
      </c>
      <c r="AK156" s="26">
        <v>8656486</v>
      </c>
      <c r="AM156" s="2" t="str">
        <f t="shared" si="2"/>
        <v>No</v>
      </c>
    </row>
    <row r="157" spans="1:39">
      <c r="A157" s="6" t="s">
        <v>4798</v>
      </c>
      <c r="B157" s="6" t="s">
        <v>4799</v>
      </c>
      <c r="C157" s="4" t="s">
        <v>22</v>
      </c>
      <c r="D157" s="213">
        <v>9026</v>
      </c>
      <c r="E157" s="210">
        <v>90026</v>
      </c>
      <c r="F157" s="17" t="s">
        <v>275</v>
      </c>
      <c r="G157" s="36" t="s">
        <v>218</v>
      </c>
      <c r="H157" s="157">
        <v>2956746</v>
      </c>
      <c r="I157" s="19">
        <v>793</v>
      </c>
      <c r="J157" s="150" t="s">
        <v>14</v>
      </c>
      <c r="K157" s="150" t="s">
        <v>15</v>
      </c>
      <c r="L157" s="9">
        <v>274</v>
      </c>
      <c r="M157" s="9"/>
      <c r="N157" s="21">
        <v>0.97070000000000001</v>
      </c>
      <c r="O157" s="10"/>
      <c r="P157" s="39">
        <v>0.39550000000000002</v>
      </c>
      <c r="Q157" s="7"/>
      <c r="R157" s="158">
        <v>61.4009</v>
      </c>
      <c r="S157" s="1"/>
      <c r="T157" s="23">
        <v>25.018699999999999</v>
      </c>
      <c r="V157" s="20">
        <v>2.4542000000000002</v>
      </c>
      <c r="X157" s="20">
        <v>0.75009999999999999</v>
      </c>
      <c r="AA157" s="25">
        <v>23963800</v>
      </c>
      <c r="AB157" s="9"/>
      <c r="AC157" s="25">
        <v>60588478</v>
      </c>
      <c r="AD157" s="9"/>
      <c r="AE157" s="27">
        <v>24687604</v>
      </c>
      <c r="AF157" s="9"/>
      <c r="AG157" s="26">
        <v>986768</v>
      </c>
      <c r="AI157" s="26">
        <v>80770023</v>
      </c>
      <c r="AK157" s="26">
        <v>9965429</v>
      </c>
      <c r="AM157" s="2" t="str">
        <f t="shared" si="2"/>
        <v>No</v>
      </c>
    </row>
    <row r="158" spans="1:39">
      <c r="A158" s="6" t="s">
        <v>4798</v>
      </c>
      <c r="B158" s="6" t="s">
        <v>4799</v>
      </c>
      <c r="C158" s="4" t="s">
        <v>22</v>
      </c>
      <c r="D158" s="213">
        <v>9026</v>
      </c>
      <c r="E158" s="210">
        <v>90026</v>
      </c>
      <c r="F158" s="17" t="s">
        <v>275</v>
      </c>
      <c r="G158" s="36" t="s">
        <v>218</v>
      </c>
      <c r="H158" s="157">
        <v>2956746</v>
      </c>
      <c r="I158" s="19">
        <v>793</v>
      </c>
      <c r="J158" s="150" t="s">
        <v>14</v>
      </c>
      <c r="K158" s="150" t="s">
        <v>12</v>
      </c>
      <c r="L158" s="9">
        <v>232</v>
      </c>
      <c r="M158" s="9"/>
      <c r="N158" s="21">
        <v>1.0073000000000001</v>
      </c>
      <c r="O158" s="10"/>
      <c r="P158" s="39">
        <v>0.20760000000000001</v>
      </c>
      <c r="Q158" s="7"/>
      <c r="R158" s="158">
        <v>135.1994</v>
      </c>
      <c r="S158" s="1"/>
      <c r="T158" s="23">
        <v>27.863099999999999</v>
      </c>
      <c r="V158" s="20">
        <v>4.8522999999999996</v>
      </c>
      <c r="X158" s="20">
        <v>1.0612999999999999</v>
      </c>
      <c r="AA158" s="25">
        <v>23034059</v>
      </c>
      <c r="AB158" s="9"/>
      <c r="AC158" s="25">
        <v>110955049</v>
      </c>
      <c r="AD158" s="9"/>
      <c r="AE158" s="27">
        <v>22866573</v>
      </c>
      <c r="AF158" s="9"/>
      <c r="AG158" s="26">
        <v>820677</v>
      </c>
      <c r="AI158" s="26">
        <v>104544729</v>
      </c>
      <c r="AK158" s="26">
        <v>9683731</v>
      </c>
      <c r="AM158" s="2" t="str">
        <f t="shared" si="2"/>
        <v>No</v>
      </c>
    </row>
    <row r="159" spans="1:39">
      <c r="A159" s="6" t="s">
        <v>4798</v>
      </c>
      <c r="B159" s="6" t="s">
        <v>4799</v>
      </c>
      <c r="C159" s="4" t="s">
        <v>22</v>
      </c>
      <c r="D159" s="213">
        <v>9026</v>
      </c>
      <c r="E159" s="210">
        <v>90026</v>
      </c>
      <c r="F159" s="17" t="s">
        <v>275</v>
      </c>
      <c r="G159" s="36" t="s">
        <v>218</v>
      </c>
      <c r="H159" s="157">
        <v>2956746</v>
      </c>
      <c r="I159" s="19">
        <v>793</v>
      </c>
      <c r="J159" s="150" t="s">
        <v>24</v>
      </c>
      <c r="K159" s="150" t="s">
        <v>15</v>
      </c>
      <c r="L159" s="9">
        <v>19</v>
      </c>
      <c r="M159" s="9"/>
      <c r="N159" s="21">
        <v>4.2285000000000004</v>
      </c>
      <c r="O159" s="10"/>
      <c r="P159" s="39">
        <v>0.502</v>
      </c>
      <c r="Q159" s="7"/>
      <c r="R159" s="158">
        <v>204.59710000000001</v>
      </c>
      <c r="S159" s="1"/>
      <c r="T159" s="23">
        <v>24.288799999999998</v>
      </c>
      <c r="V159" s="20">
        <v>8.4235000000000007</v>
      </c>
      <c r="X159" s="20">
        <v>0.3448</v>
      </c>
      <c r="AA159" s="25">
        <v>1197246</v>
      </c>
      <c r="AB159" s="9"/>
      <c r="AC159" s="25">
        <v>2384988</v>
      </c>
      <c r="AD159" s="9"/>
      <c r="AE159" s="27">
        <v>283135</v>
      </c>
      <c r="AF159" s="9"/>
      <c r="AG159" s="26">
        <v>11657</v>
      </c>
      <c r="AI159" s="26">
        <v>6917513</v>
      </c>
      <c r="AK159" s="26">
        <v>342749</v>
      </c>
      <c r="AM159" s="2" t="str">
        <f t="shared" si="2"/>
        <v>No</v>
      </c>
    </row>
    <row r="160" spans="1:39">
      <c r="A160" s="6" t="s">
        <v>4798</v>
      </c>
      <c r="B160" s="6" t="s">
        <v>4799</v>
      </c>
      <c r="C160" s="4" t="s">
        <v>22</v>
      </c>
      <c r="D160" s="213">
        <v>9026</v>
      </c>
      <c r="E160" s="210">
        <v>90026</v>
      </c>
      <c r="F160" s="17" t="s">
        <v>275</v>
      </c>
      <c r="G160" s="36" t="s">
        <v>218</v>
      </c>
      <c r="H160" s="157">
        <v>2956746</v>
      </c>
      <c r="I160" s="19">
        <v>793</v>
      </c>
      <c r="J160" s="150" t="s">
        <v>13</v>
      </c>
      <c r="K160" s="150" t="s">
        <v>15</v>
      </c>
      <c r="L160" s="9">
        <v>171</v>
      </c>
      <c r="M160" s="9"/>
      <c r="N160" s="21">
        <v>4.5029000000000003</v>
      </c>
      <c r="O160" s="10"/>
      <c r="P160" s="39">
        <v>0.13300000000000001</v>
      </c>
      <c r="Q160" s="7"/>
      <c r="R160" s="158">
        <v>78.539699999999996</v>
      </c>
      <c r="S160" s="1"/>
      <c r="T160" s="23">
        <v>2.3206000000000002</v>
      </c>
      <c r="V160" s="20">
        <v>33.844099999999997</v>
      </c>
      <c r="X160" s="20">
        <v>2.8942999999999999</v>
      </c>
      <c r="AA160" s="25">
        <v>2686881</v>
      </c>
      <c r="AB160" s="9"/>
      <c r="AC160" s="25">
        <v>20194758</v>
      </c>
      <c r="AD160" s="9"/>
      <c r="AE160" s="27">
        <v>596699</v>
      </c>
      <c r="AF160" s="9"/>
      <c r="AG160" s="26">
        <v>257128</v>
      </c>
      <c r="AI160" s="26">
        <v>6977458</v>
      </c>
      <c r="AK160" s="26">
        <v>4674819</v>
      </c>
      <c r="AM160" s="2" t="str">
        <f t="shared" si="2"/>
        <v>No</v>
      </c>
    </row>
    <row r="161" spans="1:39">
      <c r="A161" s="6" t="s">
        <v>5889</v>
      </c>
      <c r="B161" s="6" t="s">
        <v>2903</v>
      </c>
      <c r="C161" s="4" t="s">
        <v>103</v>
      </c>
      <c r="D161" s="213">
        <v>6048</v>
      </c>
      <c r="E161" s="210">
        <v>60048</v>
      </c>
      <c r="F161" s="17" t="s">
        <v>275</v>
      </c>
      <c r="G161" s="36" t="s">
        <v>218</v>
      </c>
      <c r="H161" s="157">
        <v>1362416</v>
      </c>
      <c r="I161" s="19">
        <v>758</v>
      </c>
      <c r="J161" s="150" t="s">
        <v>29</v>
      </c>
      <c r="K161" s="150" t="s">
        <v>15</v>
      </c>
      <c r="L161" s="9">
        <v>7</v>
      </c>
      <c r="M161" s="9"/>
      <c r="N161" s="21">
        <v>2.3765999999999998</v>
      </c>
      <c r="O161" s="10"/>
      <c r="P161" s="39">
        <v>8.3199999999999996E-2</v>
      </c>
      <c r="Q161" s="7"/>
      <c r="R161" s="158">
        <v>1762.136</v>
      </c>
      <c r="S161" s="1"/>
      <c r="T161" s="23">
        <v>61.6586</v>
      </c>
      <c r="V161" s="20">
        <v>28.578900000000001</v>
      </c>
      <c r="X161" s="20">
        <v>1.8895999999999999</v>
      </c>
      <c r="AA161" s="25">
        <v>1927996</v>
      </c>
      <c r="AB161" s="9"/>
      <c r="AC161" s="25">
        <v>23184423</v>
      </c>
      <c r="AD161" s="9"/>
      <c r="AE161" s="27">
        <v>811242</v>
      </c>
      <c r="AF161" s="9"/>
      <c r="AG161" s="26">
        <v>13157</v>
      </c>
      <c r="AI161" s="26">
        <v>12269528</v>
      </c>
      <c r="AK161" s="26">
        <v>310272</v>
      </c>
      <c r="AM161" s="2" t="str">
        <f t="shared" si="2"/>
        <v>No</v>
      </c>
    </row>
    <row r="162" spans="1:39">
      <c r="A162" s="6" t="s">
        <v>5889</v>
      </c>
      <c r="B162" s="6" t="s">
        <v>2903</v>
      </c>
      <c r="C162" s="4" t="s">
        <v>103</v>
      </c>
      <c r="D162" s="213">
        <v>6048</v>
      </c>
      <c r="E162" s="210">
        <v>60048</v>
      </c>
      <c r="F162" s="17" t="s">
        <v>275</v>
      </c>
      <c r="G162" s="36" t="s">
        <v>218</v>
      </c>
      <c r="H162" s="157">
        <v>1362416</v>
      </c>
      <c r="I162" s="19">
        <v>758</v>
      </c>
      <c r="J162" s="150" t="s">
        <v>24</v>
      </c>
      <c r="K162" s="150" t="s">
        <v>15</v>
      </c>
      <c r="L162" s="9">
        <v>35</v>
      </c>
      <c r="M162" s="9"/>
      <c r="N162" s="21">
        <v>1.617</v>
      </c>
      <c r="O162" s="10"/>
      <c r="P162" s="39">
        <v>0.12809999999999999</v>
      </c>
      <c r="Q162" s="7"/>
      <c r="R162" s="158">
        <v>163.2208</v>
      </c>
      <c r="S162" s="1"/>
      <c r="T162" s="23">
        <v>12.927</v>
      </c>
      <c r="V162" s="20">
        <v>12.626300000000001</v>
      </c>
      <c r="X162" s="20">
        <v>0.74609999999999999</v>
      </c>
      <c r="AA162" s="25">
        <v>992587</v>
      </c>
      <c r="AB162" s="9"/>
      <c r="AC162" s="25">
        <v>7750702</v>
      </c>
      <c r="AD162" s="9"/>
      <c r="AE162" s="27">
        <v>613852</v>
      </c>
      <c r="AF162" s="9"/>
      <c r="AG162" s="26">
        <v>47486</v>
      </c>
      <c r="AI162" s="26">
        <v>10387840</v>
      </c>
      <c r="AK162" s="26">
        <v>928475</v>
      </c>
      <c r="AM162" s="2" t="str">
        <f t="shared" si="2"/>
        <v>No</v>
      </c>
    </row>
    <row r="163" spans="1:39">
      <c r="A163" s="6" t="s">
        <v>5889</v>
      </c>
      <c r="B163" s="6" t="s">
        <v>2903</v>
      </c>
      <c r="C163" s="4" t="s">
        <v>103</v>
      </c>
      <c r="D163" s="213">
        <v>6048</v>
      </c>
      <c r="E163" s="210">
        <v>60048</v>
      </c>
      <c r="F163" s="17" t="s">
        <v>275</v>
      </c>
      <c r="G163" s="36" t="s">
        <v>218</v>
      </c>
      <c r="H163" s="157">
        <v>1362416</v>
      </c>
      <c r="I163" s="19">
        <v>758</v>
      </c>
      <c r="J163" s="150" t="s">
        <v>14</v>
      </c>
      <c r="K163" s="150" t="s">
        <v>15</v>
      </c>
      <c r="L163" s="9">
        <v>312</v>
      </c>
      <c r="M163" s="9"/>
      <c r="N163" s="21">
        <v>0.65100000000000002</v>
      </c>
      <c r="O163" s="10"/>
      <c r="P163" s="39">
        <v>0.1138</v>
      </c>
      <c r="Q163" s="7"/>
      <c r="R163" s="158">
        <v>115.9902</v>
      </c>
      <c r="S163" s="1"/>
      <c r="T163" s="23">
        <v>20.272099999999998</v>
      </c>
      <c r="V163" s="20">
        <v>5.7217000000000002</v>
      </c>
      <c r="X163" s="20">
        <v>1.3249</v>
      </c>
      <c r="AA163" s="25">
        <v>17499621</v>
      </c>
      <c r="AB163" s="9"/>
      <c r="AC163" s="25">
        <v>153794027</v>
      </c>
      <c r="AD163" s="9"/>
      <c r="AE163" s="27">
        <v>26879274</v>
      </c>
      <c r="AF163" s="9"/>
      <c r="AG163" s="26">
        <v>1325923</v>
      </c>
      <c r="AI163" s="26">
        <v>116078145</v>
      </c>
      <c r="AK163" s="26">
        <v>15396804</v>
      </c>
      <c r="AM163" s="2" t="str">
        <f t="shared" si="2"/>
        <v>No</v>
      </c>
    </row>
    <row r="164" spans="1:39">
      <c r="A164" s="6" t="s">
        <v>5889</v>
      </c>
      <c r="B164" s="6" t="s">
        <v>2903</v>
      </c>
      <c r="C164" s="4" t="s">
        <v>103</v>
      </c>
      <c r="D164" s="213">
        <v>6048</v>
      </c>
      <c r="E164" s="210">
        <v>60048</v>
      </c>
      <c r="F164" s="17" t="s">
        <v>275</v>
      </c>
      <c r="G164" s="36" t="s">
        <v>218</v>
      </c>
      <c r="H164" s="157">
        <v>1362416</v>
      </c>
      <c r="I164" s="19">
        <v>758</v>
      </c>
      <c r="J164" s="150" t="s">
        <v>16</v>
      </c>
      <c r="K164" s="150" t="s">
        <v>15</v>
      </c>
      <c r="L164" s="9">
        <v>250</v>
      </c>
      <c r="M164" s="9"/>
      <c r="N164" s="21">
        <v>2.1324999999999998</v>
      </c>
      <c r="O164" s="10"/>
      <c r="P164" s="39">
        <v>0.9536</v>
      </c>
      <c r="Q164" s="7"/>
      <c r="R164" s="158">
        <v>9.8209999999999997</v>
      </c>
      <c r="S164" s="1"/>
      <c r="T164" s="23">
        <v>4.3918999999999997</v>
      </c>
      <c r="V164" s="20">
        <v>2.2362000000000002</v>
      </c>
      <c r="X164" s="20">
        <v>5.8400000000000001E-2</v>
      </c>
      <c r="AA164" s="25">
        <v>1090410</v>
      </c>
      <c r="AB164" s="9"/>
      <c r="AC164" s="25">
        <v>1143431</v>
      </c>
      <c r="AD164" s="9"/>
      <c r="AE164" s="27">
        <v>511337</v>
      </c>
      <c r="AF164" s="9"/>
      <c r="AG164" s="26">
        <v>116427</v>
      </c>
      <c r="AI164" s="26">
        <v>19572510</v>
      </c>
      <c r="AK164" s="26">
        <v>4339303</v>
      </c>
      <c r="AM164" s="2" t="str">
        <f t="shared" si="2"/>
        <v>No</v>
      </c>
    </row>
    <row r="165" spans="1:39">
      <c r="A165" s="6" t="s">
        <v>5889</v>
      </c>
      <c r="B165" s="6" t="s">
        <v>2903</v>
      </c>
      <c r="C165" s="4" t="s">
        <v>103</v>
      </c>
      <c r="D165" s="213">
        <v>6048</v>
      </c>
      <c r="E165" s="210">
        <v>60048</v>
      </c>
      <c r="F165" s="17" t="s">
        <v>275</v>
      </c>
      <c r="G165" s="36" t="s">
        <v>218</v>
      </c>
      <c r="H165" s="157">
        <v>1362416</v>
      </c>
      <c r="I165" s="19">
        <v>758</v>
      </c>
      <c r="J165" s="150" t="s">
        <v>13</v>
      </c>
      <c r="K165" s="150" t="s">
        <v>15</v>
      </c>
      <c r="L165" s="9">
        <v>154</v>
      </c>
      <c r="M165" s="9"/>
      <c r="N165" s="21">
        <v>1.1869000000000001</v>
      </c>
      <c r="O165" s="10"/>
      <c r="P165" s="39">
        <v>1.9599999999999999E-2</v>
      </c>
      <c r="Q165" s="7"/>
      <c r="R165" s="158">
        <v>107.36799999999999</v>
      </c>
      <c r="S165" s="1"/>
      <c r="T165" s="23">
        <v>1.7759</v>
      </c>
      <c r="V165" s="20">
        <v>60.458399999999997</v>
      </c>
      <c r="X165" s="20">
        <v>7.3047000000000004</v>
      </c>
      <c r="AA165" s="25">
        <v>801828</v>
      </c>
      <c r="AB165" s="9"/>
      <c r="AC165" s="25">
        <v>40843532</v>
      </c>
      <c r="AD165" s="9"/>
      <c r="AE165" s="27">
        <v>675564</v>
      </c>
      <c r="AF165" s="9"/>
      <c r="AG165" s="26">
        <v>380407</v>
      </c>
      <c r="AI165" s="26">
        <v>5591419</v>
      </c>
      <c r="AK165" s="26">
        <v>5453261</v>
      </c>
      <c r="AM165" s="2" t="str">
        <f t="shared" si="2"/>
        <v>No</v>
      </c>
    </row>
    <row r="166" spans="1:39">
      <c r="A166" s="6" t="s">
        <v>4088</v>
      </c>
      <c r="B166" s="6" t="s">
        <v>1383</v>
      </c>
      <c r="C166" s="4" t="s">
        <v>61</v>
      </c>
      <c r="D166" s="213" t="s">
        <v>4089</v>
      </c>
      <c r="E166" s="210" t="s">
        <v>4090</v>
      </c>
      <c r="F166" s="17" t="s">
        <v>405</v>
      </c>
      <c r="G166" s="36" t="s">
        <v>400</v>
      </c>
      <c r="H166" s="157">
        <v>0</v>
      </c>
      <c r="I166" s="19">
        <v>725</v>
      </c>
      <c r="J166" s="150" t="s">
        <v>13</v>
      </c>
      <c r="K166" s="150" t="s">
        <v>12</v>
      </c>
      <c r="L166" s="9">
        <v>725</v>
      </c>
      <c r="M166" s="9"/>
      <c r="N166" s="21">
        <v>8.2053999999999991</v>
      </c>
      <c r="O166" s="10"/>
      <c r="P166" s="39">
        <v>0.4012</v>
      </c>
      <c r="Q166" s="7"/>
      <c r="R166" s="158">
        <v>38.628300000000003</v>
      </c>
      <c r="S166" s="1"/>
      <c r="T166" s="23">
        <v>1.8887</v>
      </c>
      <c r="V166" s="20">
        <v>20.452400000000001</v>
      </c>
      <c r="X166" s="20">
        <v>0</v>
      </c>
      <c r="AA166" s="25">
        <v>12729185</v>
      </c>
      <c r="AB166" s="9"/>
      <c r="AC166" s="25">
        <v>31728085</v>
      </c>
      <c r="AD166" s="9"/>
      <c r="AE166" s="27">
        <v>1551311</v>
      </c>
      <c r="AF166" s="9"/>
      <c r="AG166" s="26">
        <v>821368</v>
      </c>
      <c r="AI166" s="26">
        <v>0</v>
      </c>
      <c r="AK166" s="26">
        <v>15650547</v>
      </c>
      <c r="AM166" s="2" t="str">
        <f t="shared" si="2"/>
        <v>No</v>
      </c>
    </row>
    <row r="167" spans="1:39">
      <c r="A167" s="6" t="s">
        <v>4835</v>
      </c>
      <c r="B167" s="6" t="s">
        <v>4799</v>
      </c>
      <c r="C167" s="4" t="s">
        <v>22</v>
      </c>
      <c r="D167" s="213">
        <v>9095</v>
      </c>
      <c r="E167" s="210">
        <v>90095</v>
      </c>
      <c r="F167" s="17" t="s">
        <v>344</v>
      </c>
      <c r="G167" s="36" t="s">
        <v>218</v>
      </c>
      <c r="H167" s="157">
        <v>2956746</v>
      </c>
      <c r="I167" s="19">
        <v>714</v>
      </c>
      <c r="J167" s="150" t="s">
        <v>16</v>
      </c>
      <c r="K167" s="150" t="s">
        <v>15</v>
      </c>
      <c r="L167" s="9">
        <v>714</v>
      </c>
      <c r="M167" s="9"/>
      <c r="N167" s="21">
        <v>4.8916000000000004</v>
      </c>
      <c r="O167" s="10"/>
      <c r="P167" s="39">
        <v>1.0619000000000001</v>
      </c>
      <c r="Q167" s="7"/>
      <c r="R167" s="158">
        <v>18.395</v>
      </c>
      <c r="S167" s="1"/>
      <c r="T167" s="23">
        <v>3.9931999999999999</v>
      </c>
      <c r="V167" s="20">
        <v>4.6066000000000003</v>
      </c>
      <c r="X167" s="20">
        <v>9.3700000000000006E-2</v>
      </c>
      <c r="AA167" s="25">
        <v>8514025</v>
      </c>
      <c r="AB167" s="9"/>
      <c r="AC167" s="25">
        <v>8017914</v>
      </c>
      <c r="AD167" s="9"/>
      <c r="AE167" s="27">
        <v>1740540</v>
      </c>
      <c r="AF167" s="9"/>
      <c r="AG167" s="26">
        <v>435874</v>
      </c>
      <c r="AI167" s="26">
        <v>85605989</v>
      </c>
      <c r="AK167" s="26">
        <v>17763279</v>
      </c>
      <c r="AM167" s="2" t="str">
        <f t="shared" si="2"/>
        <v>No</v>
      </c>
    </row>
    <row r="168" spans="1:39">
      <c r="A168" s="6" t="s">
        <v>4818</v>
      </c>
      <c r="B168" s="6" t="s">
        <v>3550</v>
      </c>
      <c r="C168" s="4" t="s">
        <v>74</v>
      </c>
      <c r="D168" s="213">
        <v>9045</v>
      </c>
      <c r="E168" s="210">
        <v>90045</v>
      </c>
      <c r="F168" s="17" t="s">
        <v>275</v>
      </c>
      <c r="G168" s="36" t="s">
        <v>218</v>
      </c>
      <c r="H168" s="157">
        <v>1886011</v>
      </c>
      <c r="I168" s="19">
        <v>707</v>
      </c>
      <c r="J168" s="150" t="s">
        <v>13</v>
      </c>
      <c r="K168" s="150" t="s">
        <v>15</v>
      </c>
      <c r="L168" s="9">
        <v>371</v>
      </c>
      <c r="M168" s="9"/>
      <c r="N168" s="21">
        <v>2.0712999999999999</v>
      </c>
      <c r="O168" s="10"/>
      <c r="P168" s="39">
        <v>4.7399999999999998E-2</v>
      </c>
      <c r="Q168" s="7"/>
      <c r="R168" s="158">
        <v>82.117800000000003</v>
      </c>
      <c r="S168" s="1"/>
      <c r="T168" s="23">
        <v>1.88</v>
      </c>
      <c r="V168" s="20">
        <v>43.680799999999998</v>
      </c>
      <c r="X168" s="20">
        <v>4.0251999999999999</v>
      </c>
      <c r="AA168" s="25">
        <v>2775969</v>
      </c>
      <c r="AB168" s="9"/>
      <c r="AC168" s="25">
        <v>58542343</v>
      </c>
      <c r="AD168" s="9"/>
      <c r="AE168" s="27">
        <v>1340231</v>
      </c>
      <c r="AF168" s="9"/>
      <c r="AG168" s="26">
        <v>712907</v>
      </c>
      <c r="AI168" s="26">
        <v>14544049</v>
      </c>
      <c r="AK168" s="26">
        <v>10754447</v>
      </c>
      <c r="AM168" s="2" t="str">
        <f t="shared" si="2"/>
        <v>No</v>
      </c>
    </row>
    <row r="169" spans="1:39">
      <c r="A169" s="6" t="s">
        <v>4818</v>
      </c>
      <c r="B169" s="6" t="s">
        <v>3550</v>
      </c>
      <c r="C169" s="4" t="s">
        <v>74</v>
      </c>
      <c r="D169" s="213">
        <v>9045</v>
      </c>
      <c r="E169" s="210">
        <v>90045</v>
      </c>
      <c r="F169" s="17" t="s">
        <v>275</v>
      </c>
      <c r="G169" s="36" t="s">
        <v>218</v>
      </c>
      <c r="H169" s="157">
        <v>1886011</v>
      </c>
      <c r="I169" s="19">
        <v>707</v>
      </c>
      <c r="J169" s="150" t="s">
        <v>14</v>
      </c>
      <c r="K169" s="150" t="s">
        <v>15</v>
      </c>
      <c r="L169" s="9">
        <v>336</v>
      </c>
      <c r="M169" s="9"/>
      <c r="N169" s="21">
        <v>0.99280000000000002</v>
      </c>
      <c r="O169" s="10"/>
      <c r="P169" s="39">
        <v>0.37430000000000002</v>
      </c>
      <c r="Q169" s="7"/>
      <c r="R169" s="158">
        <v>106.3981</v>
      </c>
      <c r="S169" s="1"/>
      <c r="T169" s="23">
        <v>40.112099999999998</v>
      </c>
      <c r="V169" s="20">
        <v>2.6524999999999999</v>
      </c>
      <c r="X169" s="20">
        <v>0.69930000000000003</v>
      </c>
      <c r="AA169" s="25">
        <v>63960633</v>
      </c>
      <c r="AB169" s="9"/>
      <c r="AC169" s="25">
        <v>170890337</v>
      </c>
      <c r="AD169" s="9"/>
      <c r="AE169" s="27">
        <v>64425687</v>
      </c>
      <c r="AF169" s="9"/>
      <c r="AG169" s="26">
        <v>1606141</v>
      </c>
      <c r="AI169" s="26">
        <v>244372814</v>
      </c>
      <c r="AK169" s="26">
        <v>18679256</v>
      </c>
      <c r="AM169" s="2" t="str">
        <f t="shared" si="2"/>
        <v>No</v>
      </c>
    </row>
    <row r="170" spans="1:39">
      <c r="A170" s="6" t="s">
        <v>4900</v>
      </c>
      <c r="B170" s="6" t="s">
        <v>4874</v>
      </c>
      <c r="C170" s="4" t="s">
        <v>22</v>
      </c>
      <c r="D170" s="213">
        <v>9230</v>
      </c>
      <c r="E170" s="210">
        <v>90230</v>
      </c>
      <c r="F170" s="17" t="s">
        <v>272</v>
      </c>
      <c r="G170" s="36" t="s">
        <v>218</v>
      </c>
      <c r="H170" s="157">
        <v>87941</v>
      </c>
      <c r="I170" s="19">
        <v>685</v>
      </c>
      <c r="J170" s="150" t="s">
        <v>16</v>
      </c>
      <c r="K170" s="150" t="s">
        <v>12</v>
      </c>
      <c r="L170" s="9">
        <v>685</v>
      </c>
      <c r="M170" s="9"/>
      <c r="N170" s="21">
        <v>3.0137</v>
      </c>
      <c r="O170" s="10"/>
      <c r="P170" s="39">
        <v>1.0931</v>
      </c>
      <c r="Q170" s="7"/>
      <c r="R170" s="158">
        <v>25.8477</v>
      </c>
      <c r="S170" s="1"/>
      <c r="T170" s="23">
        <v>9.3756000000000004</v>
      </c>
      <c r="V170" s="20">
        <v>2.7568999999999999</v>
      </c>
      <c r="X170" s="20">
        <v>6.9199999999999998E-2</v>
      </c>
      <c r="AA170" s="25">
        <v>9564863</v>
      </c>
      <c r="AB170" s="9"/>
      <c r="AC170" s="25">
        <v>8749971</v>
      </c>
      <c r="AD170" s="9"/>
      <c r="AE170" s="27">
        <v>3173836</v>
      </c>
      <c r="AF170" s="9"/>
      <c r="AG170" s="26">
        <v>338520</v>
      </c>
      <c r="AI170" s="26">
        <v>126495990</v>
      </c>
      <c r="AK170" s="26">
        <v>11145412</v>
      </c>
      <c r="AM170" s="2" t="str">
        <f t="shared" si="2"/>
        <v>No</v>
      </c>
    </row>
    <row r="171" spans="1:39">
      <c r="A171" s="6" t="s">
        <v>1081</v>
      </c>
      <c r="B171" s="6" t="s">
        <v>1082</v>
      </c>
      <c r="C171" s="4" t="s">
        <v>105</v>
      </c>
      <c r="D171" s="213">
        <v>3070</v>
      </c>
      <c r="E171" s="210">
        <v>30070</v>
      </c>
      <c r="F171" s="17" t="s">
        <v>275</v>
      </c>
      <c r="G171" s="36" t="s">
        <v>218</v>
      </c>
      <c r="H171" s="157">
        <v>4586770</v>
      </c>
      <c r="I171" s="19">
        <v>659</v>
      </c>
      <c r="J171" s="150" t="s">
        <v>24</v>
      </c>
      <c r="K171" s="150" t="s">
        <v>15</v>
      </c>
      <c r="L171" s="9">
        <v>84</v>
      </c>
      <c r="M171" s="9"/>
      <c r="N171" s="21">
        <v>6.5396999999999998</v>
      </c>
      <c r="O171" s="10"/>
      <c r="P171" s="39">
        <v>0.5776</v>
      </c>
      <c r="Q171" s="7"/>
      <c r="R171" s="158">
        <v>241.38919999999999</v>
      </c>
      <c r="S171" s="1"/>
      <c r="T171" s="23">
        <v>21.321899999999999</v>
      </c>
      <c r="V171" s="20">
        <v>11.321199999999999</v>
      </c>
      <c r="X171" s="20">
        <v>0.45450000000000002</v>
      </c>
      <c r="AA171" s="25">
        <v>9540505</v>
      </c>
      <c r="AB171" s="9"/>
      <c r="AC171" s="25">
        <v>16516089</v>
      </c>
      <c r="AD171" s="9"/>
      <c r="AE171" s="27">
        <v>1458868</v>
      </c>
      <c r="AF171" s="9"/>
      <c r="AG171" s="26">
        <v>68421</v>
      </c>
      <c r="AI171" s="26">
        <v>36340402</v>
      </c>
      <c r="AK171" s="26">
        <v>1806595</v>
      </c>
      <c r="AM171" s="2" t="str">
        <f t="shared" si="2"/>
        <v>No</v>
      </c>
    </row>
    <row r="172" spans="1:39">
      <c r="A172" s="6" t="s">
        <v>1081</v>
      </c>
      <c r="B172" s="6" t="s">
        <v>1082</v>
      </c>
      <c r="C172" s="4" t="s">
        <v>105</v>
      </c>
      <c r="D172" s="213">
        <v>3070</v>
      </c>
      <c r="E172" s="210">
        <v>30070</v>
      </c>
      <c r="F172" s="17" t="s">
        <v>275</v>
      </c>
      <c r="G172" s="36" t="s">
        <v>218</v>
      </c>
      <c r="H172" s="157">
        <v>4586770</v>
      </c>
      <c r="I172" s="19">
        <v>659</v>
      </c>
      <c r="J172" s="150" t="s">
        <v>16</v>
      </c>
      <c r="K172" s="150" t="s">
        <v>15</v>
      </c>
      <c r="L172" s="9">
        <v>547</v>
      </c>
      <c r="M172" s="9"/>
      <c r="N172" s="21">
        <v>6.8296999999999999</v>
      </c>
      <c r="O172" s="10"/>
      <c r="P172" s="39">
        <v>1.3420000000000001</v>
      </c>
      <c r="Q172" s="7"/>
      <c r="R172" s="158">
        <v>25.009499999999999</v>
      </c>
      <c r="S172" s="1"/>
      <c r="T172" s="23">
        <v>4.9143999999999997</v>
      </c>
      <c r="V172" s="20">
        <v>5.0891000000000002</v>
      </c>
      <c r="X172" s="20">
        <v>0.111</v>
      </c>
      <c r="AA172" s="25">
        <v>9268545</v>
      </c>
      <c r="AB172" s="9"/>
      <c r="AC172" s="25">
        <v>6906382</v>
      </c>
      <c r="AD172" s="9"/>
      <c r="AE172" s="27">
        <v>1357102</v>
      </c>
      <c r="AF172" s="9"/>
      <c r="AG172" s="26">
        <v>276150</v>
      </c>
      <c r="AI172" s="26">
        <v>62206059</v>
      </c>
      <c r="AK172" s="26">
        <v>10665858</v>
      </c>
      <c r="AM172" s="2" t="str">
        <f t="shared" si="2"/>
        <v>No</v>
      </c>
    </row>
    <row r="173" spans="1:39">
      <c r="A173" s="6" t="s">
        <v>1081</v>
      </c>
      <c r="B173" s="6" t="s">
        <v>1082</v>
      </c>
      <c r="C173" s="4" t="s">
        <v>105</v>
      </c>
      <c r="D173" s="213">
        <v>3070</v>
      </c>
      <c r="E173" s="210">
        <v>30070</v>
      </c>
      <c r="F173" s="17" t="s">
        <v>275</v>
      </c>
      <c r="G173" s="36" t="s">
        <v>218</v>
      </c>
      <c r="H173" s="157">
        <v>4586770</v>
      </c>
      <c r="I173" s="19">
        <v>659</v>
      </c>
      <c r="J173" s="150" t="s">
        <v>14</v>
      </c>
      <c r="K173" s="150" t="s">
        <v>15</v>
      </c>
      <c r="L173" s="9">
        <v>28</v>
      </c>
      <c r="M173" s="9"/>
      <c r="N173" s="21">
        <v>1.7738</v>
      </c>
      <c r="O173" s="10"/>
      <c r="P173" s="39">
        <v>0.1125</v>
      </c>
      <c r="Q173" s="7"/>
      <c r="R173" s="158">
        <v>192.46270000000001</v>
      </c>
      <c r="S173" s="1"/>
      <c r="T173" s="23">
        <v>12.210699999999999</v>
      </c>
      <c r="V173" s="20">
        <v>15.761799999999999</v>
      </c>
      <c r="X173" s="20">
        <v>1.6938</v>
      </c>
      <c r="AA173" s="25">
        <v>1683618</v>
      </c>
      <c r="AB173" s="9"/>
      <c r="AC173" s="25">
        <v>14960705</v>
      </c>
      <c r="AD173" s="9"/>
      <c r="AE173" s="27">
        <v>949175</v>
      </c>
      <c r="AF173" s="9"/>
      <c r="AG173" s="26">
        <v>77733</v>
      </c>
      <c r="AI173" s="26">
        <v>8832548</v>
      </c>
      <c r="AK173" s="26">
        <v>1173568</v>
      </c>
      <c r="AM173" s="2" t="str">
        <f t="shared" si="2"/>
        <v>No</v>
      </c>
    </row>
    <row r="174" spans="1:39">
      <c r="A174" s="6" t="s">
        <v>315</v>
      </c>
      <c r="B174" s="6" t="s">
        <v>281</v>
      </c>
      <c r="C174" s="4" t="s">
        <v>109</v>
      </c>
      <c r="D174" s="213">
        <v>29</v>
      </c>
      <c r="E174" s="210">
        <v>29</v>
      </c>
      <c r="F174" s="17" t="s">
        <v>275</v>
      </c>
      <c r="G174" s="36" t="s">
        <v>218</v>
      </c>
      <c r="H174" s="157">
        <v>3059393</v>
      </c>
      <c r="I174" s="19">
        <v>648</v>
      </c>
      <c r="J174" s="150" t="s">
        <v>24</v>
      </c>
      <c r="K174" s="150" t="s">
        <v>15</v>
      </c>
      <c r="L174" s="9">
        <v>54</v>
      </c>
      <c r="M174" s="9"/>
      <c r="N174" s="21">
        <v>3.5688</v>
      </c>
      <c r="O174" s="10"/>
      <c r="P174" s="39">
        <v>0.58350000000000002</v>
      </c>
      <c r="Q174" s="7"/>
      <c r="R174" s="158">
        <v>214.0378</v>
      </c>
      <c r="S174" s="1"/>
      <c r="T174" s="23">
        <v>34.992699999999999</v>
      </c>
      <c r="V174" s="20">
        <v>6.1166</v>
      </c>
      <c r="X174" s="20">
        <v>0.33729999999999999</v>
      </c>
      <c r="AA174" s="25">
        <v>6319317</v>
      </c>
      <c r="AB174" s="9"/>
      <c r="AC174" s="25">
        <v>10830741</v>
      </c>
      <c r="AD174" s="9"/>
      <c r="AE174" s="27">
        <v>1770703</v>
      </c>
      <c r="AF174" s="9"/>
      <c r="AG174" s="26">
        <v>50602</v>
      </c>
      <c r="AI174" s="26">
        <v>32107400</v>
      </c>
      <c r="AK174" s="26">
        <v>1062808</v>
      </c>
      <c r="AM174" s="2" t="str">
        <f t="shared" si="2"/>
        <v>No</v>
      </c>
    </row>
    <row r="175" spans="1:39">
      <c r="A175" s="6" t="s">
        <v>315</v>
      </c>
      <c r="B175" s="6" t="s">
        <v>281</v>
      </c>
      <c r="C175" s="4" t="s">
        <v>109</v>
      </c>
      <c r="D175" s="213">
        <v>29</v>
      </c>
      <c r="E175" s="210">
        <v>29</v>
      </c>
      <c r="F175" s="17" t="s">
        <v>275</v>
      </c>
      <c r="G175" s="36" t="s">
        <v>218</v>
      </c>
      <c r="H175" s="157">
        <v>3059393</v>
      </c>
      <c r="I175" s="19">
        <v>648</v>
      </c>
      <c r="J175" s="150" t="s">
        <v>13</v>
      </c>
      <c r="K175" s="150" t="s">
        <v>15</v>
      </c>
      <c r="L175" s="9">
        <v>43</v>
      </c>
      <c r="M175" s="9"/>
      <c r="N175" s="21">
        <v>2.0436000000000001</v>
      </c>
      <c r="O175" s="10"/>
      <c r="P175" s="39">
        <v>4.6300000000000001E-2</v>
      </c>
      <c r="Q175" s="7"/>
      <c r="R175" s="158">
        <v>100.926</v>
      </c>
      <c r="S175" s="1"/>
      <c r="T175" s="23">
        <v>2.2852999999999999</v>
      </c>
      <c r="V175" s="20">
        <v>44.163499999999999</v>
      </c>
      <c r="X175" s="20">
        <v>3.589</v>
      </c>
      <c r="AA175" s="25">
        <v>408742</v>
      </c>
      <c r="AB175" s="9"/>
      <c r="AC175" s="25">
        <v>8833145</v>
      </c>
      <c r="AD175" s="9"/>
      <c r="AE175" s="27">
        <v>200010</v>
      </c>
      <c r="AF175" s="9"/>
      <c r="AG175" s="26">
        <v>87521</v>
      </c>
      <c r="AI175" s="26">
        <v>2461194</v>
      </c>
      <c r="AK175" s="26">
        <v>1612142</v>
      </c>
      <c r="AM175" s="2" t="str">
        <f t="shared" si="2"/>
        <v>No</v>
      </c>
    </row>
    <row r="176" spans="1:39">
      <c r="A176" s="6" t="s">
        <v>315</v>
      </c>
      <c r="B176" s="6" t="s">
        <v>281</v>
      </c>
      <c r="C176" s="4" t="s">
        <v>109</v>
      </c>
      <c r="D176" s="213">
        <v>29</v>
      </c>
      <c r="E176" s="210">
        <v>29</v>
      </c>
      <c r="F176" s="17" t="s">
        <v>275</v>
      </c>
      <c r="G176" s="36" t="s">
        <v>218</v>
      </c>
      <c r="H176" s="157">
        <v>3059393</v>
      </c>
      <c r="I176" s="19">
        <v>648</v>
      </c>
      <c r="J176" s="150" t="s">
        <v>24</v>
      </c>
      <c r="K176" s="150" t="s">
        <v>12</v>
      </c>
      <c r="L176" s="9">
        <v>43</v>
      </c>
      <c r="M176" s="9"/>
      <c r="N176" s="21">
        <v>3.5994999999999999</v>
      </c>
      <c r="O176" s="10"/>
      <c r="P176" s="39">
        <v>0.29249999999999998</v>
      </c>
      <c r="Q176" s="7"/>
      <c r="R176" s="158">
        <v>323.56869999999998</v>
      </c>
      <c r="S176" s="1"/>
      <c r="T176" s="23">
        <v>26.297499999999999</v>
      </c>
      <c r="V176" s="20">
        <v>12.3042</v>
      </c>
      <c r="X176" s="20">
        <v>0.71709999999999996</v>
      </c>
      <c r="AA176" s="25">
        <v>4403342</v>
      </c>
      <c r="AB176" s="9"/>
      <c r="AC176" s="25">
        <v>15052091</v>
      </c>
      <c r="AD176" s="9"/>
      <c r="AE176" s="27">
        <v>1223332</v>
      </c>
      <c r="AF176" s="9"/>
      <c r="AG176" s="26">
        <v>46519</v>
      </c>
      <c r="AI176" s="26">
        <v>20989754</v>
      </c>
      <c r="AK176" s="26">
        <v>867711</v>
      </c>
      <c r="AM176" s="2" t="str">
        <f t="shared" si="2"/>
        <v>No</v>
      </c>
    </row>
    <row r="177" spans="1:39">
      <c r="A177" s="6" t="s">
        <v>315</v>
      </c>
      <c r="B177" s="6" t="s">
        <v>281</v>
      </c>
      <c r="C177" s="4" t="s">
        <v>109</v>
      </c>
      <c r="D177" s="213">
        <v>29</v>
      </c>
      <c r="E177" s="210">
        <v>29</v>
      </c>
      <c r="F177" s="17" t="s">
        <v>275</v>
      </c>
      <c r="G177" s="36" t="s">
        <v>218</v>
      </c>
      <c r="H177" s="157">
        <v>3059393</v>
      </c>
      <c r="I177" s="19">
        <v>648</v>
      </c>
      <c r="J177" s="150" t="s">
        <v>16</v>
      </c>
      <c r="K177" s="150" t="s">
        <v>12</v>
      </c>
      <c r="L177" s="9">
        <v>394</v>
      </c>
      <c r="M177" s="9"/>
      <c r="N177" s="21">
        <v>3.4457</v>
      </c>
      <c r="O177" s="10"/>
      <c r="P177" s="39">
        <v>0.66269999999999996</v>
      </c>
      <c r="Q177" s="7"/>
      <c r="R177" s="158">
        <v>31.3126</v>
      </c>
      <c r="S177" s="1"/>
      <c r="T177" s="23">
        <v>6.0225999999999997</v>
      </c>
      <c r="V177" s="20">
        <v>5.1992000000000003</v>
      </c>
      <c r="X177" s="20">
        <v>0.2243</v>
      </c>
      <c r="AA177" s="25">
        <v>2995568</v>
      </c>
      <c r="AB177" s="9"/>
      <c r="AC177" s="25">
        <v>4520035</v>
      </c>
      <c r="AD177" s="9"/>
      <c r="AE177" s="27">
        <v>869370</v>
      </c>
      <c r="AF177" s="9"/>
      <c r="AG177" s="26">
        <v>144352</v>
      </c>
      <c r="AI177" s="26">
        <v>20155115</v>
      </c>
      <c r="AK177" s="26">
        <v>4595894</v>
      </c>
      <c r="AM177" s="2" t="str">
        <f t="shared" si="2"/>
        <v>No</v>
      </c>
    </row>
    <row r="178" spans="1:39">
      <c r="A178" s="6" t="s">
        <v>315</v>
      </c>
      <c r="B178" s="6" t="s">
        <v>281</v>
      </c>
      <c r="C178" s="4" t="s">
        <v>109</v>
      </c>
      <c r="D178" s="213">
        <v>29</v>
      </c>
      <c r="E178" s="210">
        <v>29</v>
      </c>
      <c r="F178" s="17" t="s">
        <v>275</v>
      </c>
      <c r="G178" s="36" t="s">
        <v>218</v>
      </c>
      <c r="H178" s="157">
        <v>3059393</v>
      </c>
      <c r="I178" s="19">
        <v>648</v>
      </c>
      <c r="J178" s="150" t="s">
        <v>14</v>
      </c>
      <c r="K178" s="150" t="s">
        <v>12</v>
      </c>
      <c r="L178" s="9">
        <v>114</v>
      </c>
      <c r="M178" s="9"/>
      <c r="N178" s="21">
        <v>1.2564</v>
      </c>
      <c r="O178" s="10"/>
      <c r="P178" s="39">
        <v>0.1076</v>
      </c>
      <c r="Q178" s="7"/>
      <c r="R178" s="158">
        <v>178.92429999999999</v>
      </c>
      <c r="S178" s="1"/>
      <c r="T178" s="23">
        <v>15.328799999999999</v>
      </c>
      <c r="V178" s="20">
        <v>11.6724</v>
      </c>
      <c r="X178" s="20">
        <v>2.1259999999999999</v>
      </c>
      <c r="AA178" s="25">
        <v>8272384</v>
      </c>
      <c r="AB178" s="9"/>
      <c r="AC178" s="25">
        <v>76852619</v>
      </c>
      <c r="AD178" s="9"/>
      <c r="AE178" s="27">
        <v>6584139</v>
      </c>
      <c r="AF178" s="9"/>
      <c r="AG178" s="26">
        <v>429526</v>
      </c>
      <c r="AI178" s="26">
        <v>36148639</v>
      </c>
      <c r="AK178" s="26">
        <v>6089771</v>
      </c>
      <c r="AM178" s="2" t="str">
        <f t="shared" si="2"/>
        <v>No</v>
      </c>
    </row>
    <row r="179" spans="1:39">
      <c r="A179" s="6" t="s">
        <v>4786</v>
      </c>
      <c r="B179" s="6" t="s">
        <v>4787</v>
      </c>
      <c r="C179" s="4" t="s">
        <v>22</v>
      </c>
      <c r="D179" s="213">
        <v>9013</v>
      </c>
      <c r="E179" s="210">
        <v>90013</v>
      </c>
      <c r="F179" s="17" t="s">
        <v>275</v>
      </c>
      <c r="G179" s="36" t="s">
        <v>218</v>
      </c>
      <c r="H179" s="157">
        <v>1664496</v>
      </c>
      <c r="I179" s="19">
        <v>642</v>
      </c>
      <c r="J179" s="150" t="s">
        <v>21</v>
      </c>
      <c r="K179" s="150" t="s">
        <v>12</v>
      </c>
      <c r="L179" s="9">
        <v>61</v>
      </c>
      <c r="M179" s="9"/>
      <c r="N179" s="21">
        <v>0.94410000000000005</v>
      </c>
      <c r="O179" s="10"/>
      <c r="P179" s="39">
        <v>6.2399999999999997E-2</v>
      </c>
      <c r="Q179" s="7"/>
      <c r="R179" s="158">
        <v>583.08529999999996</v>
      </c>
      <c r="S179" s="1"/>
      <c r="T179" s="23">
        <v>38.565399999999997</v>
      </c>
      <c r="V179" s="20">
        <v>15.119400000000001</v>
      </c>
      <c r="X179" s="20">
        <v>2.7376999999999998</v>
      </c>
      <c r="AA179" s="25">
        <v>8031206</v>
      </c>
      <c r="AB179" s="9"/>
      <c r="AC179" s="25">
        <v>128622203</v>
      </c>
      <c r="AD179" s="9"/>
      <c r="AE179" s="27">
        <v>8507096</v>
      </c>
      <c r="AF179" s="9"/>
      <c r="AG179" s="26">
        <v>220589</v>
      </c>
      <c r="AI179" s="26">
        <v>46981059</v>
      </c>
      <c r="AK179" s="26">
        <v>3314903</v>
      </c>
      <c r="AM179" s="2" t="str">
        <f t="shared" si="2"/>
        <v>No</v>
      </c>
    </row>
    <row r="180" spans="1:39">
      <c r="A180" s="6" t="s">
        <v>4786</v>
      </c>
      <c r="B180" s="6" t="s">
        <v>4787</v>
      </c>
      <c r="C180" s="4" t="s">
        <v>22</v>
      </c>
      <c r="D180" s="213">
        <v>9013</v>
      </c>
      <c r="E180" s="210">
        <v>90013</v>
      </c>
      <c r="F180" s="17" t="s">
        <v>275</v>
      </c>
      <c r="G180" s="36" t="s">
        <v>218</v>
      </c>
      <c r="H180" s="157">
        <v>1664496</v>
      </c>
      <c r="I180" s="19">
        <v>642</v>
      </c>
      <c r="J180" s="150" t="s">
        <v>18</v>
      </c>
      <c r="K180" s="150" t="s">
        <v>15</v>
      </c>
      <c r="L180" s="9">
        <v>49</v>
      </c>
      <c r="M180" s="9"/>
      <c r="N180" s="21">
        <v>3.8527999999999998</v>
      </c>
      <c r="O180" s="10"/>
      <c r="P180" s="39">
        <v>0.1424</v>
      </c>
      <c r="Q180" s="7"/>
      <c r="R180" s="158">
        <v>50.879100000000001</v>
      </c>
      <c r="S180" s="1"/>
      <c r="T180" s="23">
        <v>1.8807</v>
      </c>
      <c r="V180" s="20">
        <v>27.053599999999999</v>
      </c>
      <c r="X180" s="20">
        <v>2.1589999999999998</v>
      </c>
      <c r="AA180" s="25">
        <v>558624</v>
      </c>
      <c r="AB180" s="9"/>
      <c r="AC180" s="25">
        <v>3922522</v>
      </c>
      <c r="AD180" s="9"/>
      <c r="AE180" s="27">
        <v>144991</v>
      </c>
      <c r="AF180" s="9"/>
      <c r="AG180" s="26">
        <v>77095</v>
      </c>
      <c r="AI180" s="26">
        <v>1816784</v>
      </c>
      <c r="AK180" s="26">
        <v>1203051</v>
      </c>
      <c r="AM180" s="2" t="str">
        <f t="shared" si="2"/>
        <v>No</v>
      </c>
    </row>
    <row r="181" spans="1:39">
      <c r="A181" s="6" t="s">
        <v>4786</v>
      </c>
      <c r="B181" s="6" t="s">
        <v>4787</v>
      </c>
      <c r="C181" s="4" t="s">
        <v>22</v>
      </c>
      <c r="D181" s="213">
        <v>9013</v>
      </c>
      <c r="E181" s="210">
        <v>90013</v>
      </c>
      <c r="F181" s="17" t="s">
        <v>275</v>
      </c>
      <c r="G181" s="36" t="s">
        <v>218</v>
      </c>
      <c r="H181" s="157">
        <v>1664496</v>
      </c>
      <c r="I181" s="19">
        <v>642</v>
      </c>
      <c r="J181" s="150" t="s">
        <v>14</v>
      </c>
      <c r="K181" s="150" t="s">
        <v>12</v>
      </c>
      <c r="L181" s="9">
        <v>384</v>
      </c>
      <c r="M181" s="9"/>
      <c r="N181" s="21">
        <v>0.94410000000000005</v>
      </c>
      <c r="O181" s="10"/>
      <c r="P181" s="39">
        <v>0.1024</v>
      </c>
      <c r="Q181" s="7"/>
      <c r="R181" s="158">
        <v>189.8467</v>
      </c>
      <c r="S181" s="1"/>
      <c r="T181" s="23">
        <v>20.600200000000001</v>
      </c>
      <c r="V181" s="20">
        <v>9.2157999999999998</v>
      </c>
      <c r="X181" s="20">
        <v>1.8880999999999999</v>
      </c>
      <c r="AA181" s="25">
        <v>26479369</v>
      </c>
      <c r="AB181" s="9"/>
      <c r="AC181" s="25">
        <v>258487093</v>
      </c>
      <c r="AD181" s="9"/>
      <c r="AE181" s="27">
        <v>28048405</v>
      </c>
      <c r="AF181" s="9"/>
      <c r="AG181" s="26">
        <v>1361557</v>
      </c>
      <c r="AI181" s="26">
        <v>136901868</v>
      </c>
      <c r="AK181" s="26">
        <v>15889222</v>
      </c>
      <c r="AM181" s="2" t="str">
        <f t="shared" si="2"/>
        <v>No</v>
      </c>
    </row>
    <row r="182" spans="1:39">
      <c r="A182" s="6" t="s">
        <v>4786</v>
      </c>
      <c r="B182" s="6" t="s">
        <v>4787</v>
      </c>
      <c r="C182" s="4" t="s">
        <v>22</v>
      </c>
      <c r="D182" s="213">
        <v>9013</v>
      </c>
      <c r="E182" s="210">
        <v>90013</v>
      </c>
      <c r="F182" s="17" t="s">
        <v>275</v>
      </c>
      <c r="G182" s="36" t="s">
        <v>218</v>
      </c>
      <c r="H182" s="157">
        <v>1664496</v>
      </c>
      <c r="I182" s="19">
        <v>642</v>
      </c>
      <c r="J182" s="150" t="s">
        <v>13</v>
      </c>
      <c r="K182" s="150" t="s">
        <v>15</v>
      </c>
      <c r="L182" s="9">
        <v>136</v>
      </c>
      <c r="M182" s="9"/>
      <c r="N182" s="21">
        <v>3.8500999999999999</v>
      </c>
      <c r="O182" s="10"/>
      <c r="P182" s="39">
        <v>8.5199999999999998E-2</v>
      </c>
      <c r="Q182" s="7"/>
      <c r="R182" s="158">
        <v>70.326400000000007</v>
      </c>
      <c r="S182" s="1"/>
      <c r="T182" s="23">
        <v>1.5567</v>
      </c>
      <c r="V182" s="20">
        <v>45.177100000000003</v>
      </c>
      <c r="X182" s="20">
        <v>3.8544</v>
      </c>
      <c r="AA182" s="25">
        <v>1485110</v>
      </c>
      <c r="AB182" s="9"/>
      <c r="AC182" s="25">
        <v>17426388</v>
      </c>
      <c r="AD182" s="9"/>
      <c r="AE182" s="27">
        <v>385735</v>
      </c>
      <c r="AF182" s="9"/>
      <c r="AG182" s="26">
        <v>247793</v>
      </c>
      <c r="AI182" s="26">
        <v>4521225</v>
      </c>
      <c r="AK182" s="26">
        <v>4341115</v>
      </c>
      <c r="AM182" s="2" t="str">
        <f t="shared" si="2"/>
        <v>No</v>
      </c>
    </row>
    <row r="183" spans="1:39">
      <c r="A183" s="6" t="s">
        <v>4786</v>
      </c>
      <c r="B183" s="6" t="s">
        <v>4787</v>
      </c>
      <c r="C183" s="4" t="s">
        <v>22</v>
      </c>
      <c r="D183" s="213">
        <v>9013</v>
      </c>
      <c r="E183" s="210">
        <v>90013</v>
      </c>
      <c r="F183" s="17" t="s">
        <v>275</v>
      </c>
      <c r="G183" s="36" t="s">
        <v>218</v>
      </c>
      <c r="H183" s="157">
        <v>1664496</v>
      </c>
      <c r="I183" s="19">
        <v>642</v>
      </c>
      <c r="J183" s="150" t="s">
        <v>14</v>
      </c>
      <c r="K183" s="150" t="s">
        <v>15</v>
      </c>
      <c r="L183" s="9">
        <v>12</v>
      </c>
      <c r="M183" s="9"/>
      <c r="N183" s="21">
        <v>0</v>
      </c>
      <c r="O183" s="10"/>
      <c r="P183" s="39">
        <v>0</v>
      </c>
      <c r="Q183" s="7"/>
      <c r="R183" s="158">
        <v>100.89239999999999</v>
      </c>
      <c r="S183" s="1"/>
      <c r="T183" s="23">
        <v>24.204899999999999</v>
      </c>
      <c r="V183" s="20">
        <v>4.1683000000000003</v>
      </c>
      <c r="X183" s="20">
        <v>1.1318999999999999</v>
      </c>
      <c r="AA183" s="25">
        <v>0</v>
      </c>
      <c r="AB183" s="9"/>
      <c r="AC183" s="25">
        <v>1771267</v>
      </c>
      <c r="AD183" s="9"/>
      <c r="AE183" s="27">
        <v>424941</v>
      </c>
      <c r="AF183" s="9"/>
      <c r="AG183" s="26">
        <v>17556</v>
      </c>
      <c r="AI183" s="26">
        <v>1564903</v>
      </c>
      <c r="AK183" s="26">
        <v>188493</v>
      </c>
      <c r="AM183" s="2" t="str">
        <f t="shared" si="2"/>
        <v>No</v>
      </c>
    </row>
    <row r="184" spans="1:39">
      <c r="A184" s="6" t="s">
        <v>1301</v>
      </c>
      <c r="B184" s="6" t="s">
        <v>1302</v>
      </c>
      <c r="C184" s="4" t="s">
        <v>39</v>
      </c>
      <c r="D184" s="213">
        <v>4035</v>
      </c>
      <c r="E184" s="210">
        <v>40035</v>
      </c>
      <c r="F184" s="17" t="s">
        <v>275</v>
      </c>
      <c r="G184" s="36" t="s">
        <v>218</v>
      </c>
      <c r="H184" s="157">
        <v>1510516</v>
      </c>
      <c r="I184" s="19">
        <v>603</v>
      </c>
      <c r="J184" s="150" t="s">
        <v>14</v>
      </c>
      <c r="K184" s="150" t="s">
        <v>12</v>
      </c>
      <c r="L184" s="9">
        <v>247</v>
      </c>
      <c r="M184" s="9"/>
      <c r="N184" s="21">
        <v>0.96040000000000003</v>
      </c>
      <c r="O184" s="10"/>
      <c r="P184" s="39">
        <v>0.22570000000000001</v>
      </c>
      <c r="Q184" s="7"/>
      <c r="R184" s="158">
        <v>90.540599999999998</v>
      </c>
      <c r="S184" s="1"/>
      <c r="T184" s="23">
        <v>21.277200000000001</v>
      </c>
      <c r="V184" s="20">
        <v>4.2553000000000001</v>
      </c>
      <c r="X184" s="20">
        <v>0.74519999999999997</v>
      </c>
      <c r="AA184" s="25">
        <v>22174270</v>
      </c>
      <c r="AB184" s="9"/>
      <c r="AC184" s="25">
        <v>98248515</v>
      </c>
      <c r="AD184" s="9"/>
      <c r="AE184" s="27">
        <v>23088556</v>
      </c>
      <c r="AF184" s="9"/>
      <c r="AG184" s="26">
        <v>1085132</v>
      </c>
      <c r="AI184" s="26">
        <v>131834284</v>
      </c>
      <c r="AK184" s="26">
        <v>14944029</v>
      </c>
      <c r="AM184" s="2" t="str">
        <f t="shared" si="2"/>
        <v>No</v>
      </c>
    </row>
    <row r="185" spans="1:39">
      <c r="A185" s="6" t="s">
        <v>1301</v>
      </c>
      <c r="B185" s="6" t="s">
        <v>1302</v>
      </c>
      <c r="C185" s="4" t="s">
        <v>39</v>
      </c>
      <c r="D185" s="213">
        <v>4035</v>
      </c>
      <c r="E185" s="210">
        <v>40035</v>
      </c>
      <c r="F185" s="17" t="s">
        <v>275</v>
      </c>
      <c r="G185" s="36" t="s">
        <v>218</v>
      </c>
      <c r="H185" s="157">
        <v>1510516</v>
      </c>
      <c r="I185" s="19">
        <v>603</v>
      </c>
      <c r="J185" s="150" t="s">
        <v>16</v>
      </c>
      <c r="K185" s="150" t="s">
        <v>15</v>
      </c>
      <c r="L185" s="9">
        <v>183</v>
      </c>
      <c r="M185" s="9"/>
      <c r="N185" s="21">
        <v>4.0019</v>
      </c>
      <c r="O185" s="10"/>
      <c r="P185" s="39">
        <v>0.82589999999999997</v>
      </c>
      <c r="Q185" s="7"/>
      <c r="R185" s="158">
        <v>25.5364</v>
      </c>
      <c r="S185" s="1"/>
      <c r="T185" s="23">
        <v>5.2702999999999998</v>
      </c>
      <c r="V185" s="20">
        <v>4.8452999999999999</v>
      </c>
      <c r="X185" s="20">
        <v>0.1371</v>
      </c>
      <c r="AA185" s="25">
        <v>1442582</v>
      </c>
      <c r="AB185" s="9"/>
      <c r="AC185" s="25">
        <v>1746612</v>
      </c>
      <c r="AD185" s="9"/>
      <c r="AE185" s="27">
        <v>360474</v>
      </c>
      <c r="AF185" s="9"/>
      <c r="AG185" s="26">
        <v>68397</v>
      </c>
      <c r="AI185" s="26">
        <v>12735546</v>
      </c>
      <c r="AK185" s="26">
        <v>2321040</v>
      </c>
      <c r="AM185" s="2" t="str">
        <f t="shared" si="2"/>
        <v>No</v>
      </c>
    </row>
    <row r="186" spans="1:39">
      <c r="A186" s="6" t="s">
        <v>1301</v>
      </c>
      <c r="B186" s="6" t="s">
        <v>1302</v>
      </c>
      <c r="C186" s="4" t="s">
        <v>39</v>
      </c>
      <c r="D186" s="213">
        <v>4035</v>
      </c>
      <c r="E186" s="210">
        <v>40035</v>
      </c>
      <c r="F186" s="17" t="s">
        <v>275</v>
      </c>
      <c r="G186" s="36" t="s">
        <v>218</v>
      </c>
      <c r="H186" s="157">
        <v>1510516</v>
      </c>
      <c r="I186" s="19">
        <v>603</v>
      </c>
      <c r="J186" s="150" t="s">
        <v>13</v>
      </c>
      <c r="K186" s="150" t="s">
        <v>15</v>
      </c>
      <c r="L186" s="9">
        <v>146</v>
      </c>
      <c r="M186" s="9"/>
      <c r="N186" s="21">
        <v>4.4120999999999997</v>
      </c>
      <c r="O186" s="10"/>
      <c r="P186" s="39">
        <v>8.0199999999999994E-2</v>
      </c>
      <c r="Q186" s="7"/>
      <c r="R186" s="158">
        <v>54.197299999999998</v>
      </c>
      <c r="S186" s="1"/>
      <c r="T186" s="23">
        <v>0.98540000000000005</v>
      </c>
      <c r="V186" s="20">
        <v>55.002800000000001</v>
      </c>
      <c r="X186" s="20">
        <v>3.7039</v>
      </c>
      <c r="AA186" s="25">
        <v>2117604</v>
      </c>
      <c r="AB186" s="9"/>
      <c r="AC186" s="25">
        <v>26398819</v>
      </c>
      <c r="AD186" s="9"/>
      <c r="AE186" s="27">
        <v>479954</v>
      </c>
      <c r="AF186" s="9"/>
      <c r="AG186" s="26">
        <v>487087</v>
      </c>
      <c r="AI186" s="26">
        <v>7127339</v>
      </c>
      <c r="AK186" s="26">
        <v>8422175</v>
      </c>
      <c r="AM186" s="2" t="str">
        <f t="shared" si="2"/>
        <v>No</v>
      </c>
    </row>
    <row r="187" spans="1:39">
      <c r="A187" s="6" t="s">
        <v>1301</v>
      </c>
      <c r="B187" s="6" t="s">
        <v>1302</v>
      </c>
      <c r="C187" s="4" t="s">
        <v>39</v>
      </c>
      <c r="D187" s="213">
        <v>4035</v>
      </c>
      <c r="E187" s="210">
        <v>40035</v>
      </c>
      <c r="F187" s="17" t="s">
        <v>275</v>
      </c>
      <c r="G187" s="36" t="s">
        <v>218</v>
      </c>
      <c r="H187" s="157">
        <v>1510516</v>
      </c>
      <c r="I187" s="19">
        <v>603</v>
      </c>
      <c r="J187" s="150" t="s">
        <v>28</v>
      </c>
      <c r="K187" s="150" t="s">
        <v>12</v>
      </c>
      <c r="L187" s="9">
        <v>14</v>
      </c>
      <c r="M187" s="9"/>
      <c r="N187" s="21">
        <v>0</v>
      </c>
      <c r="O187" s="10"/>
      <c r="P187" s="39">
        <v>0</v>
      </c>
      <c r="Q187" s="7"/>
      <c r="R187" s="158">
        <v>78.614800000000002</v>
      </c>
      <c r="S187" s="1"/>
      <c r="T187" s="23">
        <v>21.6891</v>
      </c>
      <c r="V187" s="20">
        <v>3.6246</v>
      </c>
      <c r="X187" s="20">
        <v>4.8982000000000001</v>
      </c>
      <c r="AA187" s="25">
        <v>0</v>
      </c>
      <c r="AB187" s="9"/>
      <c r="AC187" s="25">
        <v>3763603</v>
      </c>
      <c r="AD187" s="9"/>
      <c r="AE187" s="27">
        <v>1038345</v>
      </c>
      <c r="AF187" s="9"/>
      <c r="AG187" s="26">
        <v>47874</v>
      </c>
      <c r="AI187" s="26">
        <v>768372</v>
      </c>
      <c r="AK187" s="26">
        <v>291005</v>
      </c>
      <c r="AM187" s="2" t="str">
        <f t="shared" si="2"/>
        <v>No</v>
      </c>
    </row>
    <row r="188" spans="1:39">
      <c r="A188" s="6" t="s">
        <v>1301</v>
      </c>
      <c r="B188" s="6" t="s">
        <v>1302</v>
      </c>
      <c r="C188" s="4" t="s">
        <v>39</v>
      </c>
      <c r="D188" s="213">
        <v>4035</v>
      </c>
      <c r="E188" s="210">
        <v>40035</v>
      </c>
      <c r="F188" s="17" t="s">
        <v>275</v>
      </c>
      <c r="G188" s="36" t="s">
        <v>218</v>
      </c>
      <c r="H188" s="157">
        <v>1510516</v>
      </c>
      <c r="I188" s="19">
        <v>603</v>
      </c>
      <c r="J188" s="150" t="s">
        <v>14</v>
      </c>
      <c r="K188" s="150" t="s">
        <v>15</v>
      </c>
      <c r="L188" s="9">
        <v>13</v>
      </c>
      <c r="M188" s="9"/>
      <c r="N188" s="21">
        <v>0.59940000000000004</v>
      </c>
      <c r="O188" s="10"/>
      <c r="P188" s="39">
        <v>3.5299999999999998E-2</v>
      </c>
      <c r="Q188" s="7"/>
      <c r="R188" s="158">
        <v>50.659300000000002</v>
      </c>
      <c r="S188" s="1"/>
      <c r="T188" s="23">
        <v>2.9811999999999999</v>
      </c>
      <c r="V188" s="20">
        <v>16.992999999999999</v>
      </c>
      <c r="X188" s="20">
        <v>1.9089</v>
      </c>
      <c r="AA188" s="25">
        <v>90258</v>
      </c>
      <c r="AB188" s="9"/>
      <c r="AC188" s="25">
        <v>2559006</v>
      </c>
      <c r="AD188" s="9"/>
      <c r="AE188" s="27">
        <v>150592</v>
      </c>
      <c r="AF188" s="9"/>
      <c r="AG188" s="26">
        <v>50514</v>
      </c>
      <c r="AI188" s="26">
        <v>1340546</v>
      </c>
      <c r="AK188" s="26">
        <v>716166</v>
      </c>
      <c r="AM188" s="2" t="str">
        <f t="shared" si="2"/>
        <v>No</v>
      </c>
    </row>
    <row r="189" spans="1:39">
      <c r="A189" s="6" t="s">
        <v>4769</v>
      </c>
      <c r="B189" s="6" t="s">
        <v>1120</v>
      </c>
      <c r="C189" s="4" t="s">
        <v>22</v>
      </c>
      <c r="D189" s="213">
        <v>9003</v>
      </c>
      <c r="E189" s="210">
        <v>90003</v>
      </c>
      <c r="F189" s="17" t="s">
        <v>275</v>
      </c>
      <c r="G189" s="36" t="s">
        <v>218</v>
      </c>
      <c r="H189" s="157">
        <v>3281212</v>
      </c>
      <c r="I189" s="19">
        <v>566</v>
      </c>
      <c r="J189" s="150" t="s">
        <v>29</v>
      </c>
      <c r="K189" s="150" t="s">
        <v>12</v>
      </c>
      <c r="L189" s="9">
        <v>7</v>
      </c>
      <c r="M189" s="9"/>
      <c r="N189" s="21">
        <v>3.0249999999999999</v>
      </c>
      <c r="O189" s="10"/>
      <c r="P189" s="39">
        <v>0.51139999999999997</v>
      </c>
      <c r="Q189" s="7"/>
      <c r="R189" s="158">
        <v>582.17349999999999</v>
      </c>
      <c r="S189" s="1"/>
      <c r="T189" s="23">
        <v>98.425799999999995</v>
      </c>
      <c r="V189" s="20">
        <v>5.9147999999999996</v>
      </c>
      <c r="X189" s="20">
        <v>0.8387</v>
      </c>
      <c r="AA189" s="25">
        <v>627937</v>
      </c>
      <c r="AB189" s="9"/>
      <c r="AC189" s="25">
        <v>1227804</v>
      </c>
      <c r="AD189" s="9"/>
      <c r="AE189" s="27">
        <v>207580</v>
      </c>
      <c r="AF189" s="9"/>
      <c r="AG189" s="26">
        <v>2109</v>
      </c>
      <c r="AI189" s="26">
        <v>1463888</v>
      </c>
      <c r="AK189" s="26">
        <v>63934</v>
      </c>
      <c r="AM189" s="2" t="str">
        <f t="shared" si="2"/>
        <v>No</v>
      </c>
    </row>
    <row r="190" spans="1:39">
      <c r="A190" s="6" t="s">
        <v>4769</v>
      </c>
      <c r="B190" s="6" t="s">
        <v>1120</v>
      </c>
      <c r="C190" s="4" t="s">
        <v>22</v>
      </c>
      <c r="D190" s="213">
        <v>9003</v>
      </c>
      <c r="E190" s="210">
        <v>90003</v>
      </c>
      <c r="F190" s="17" t="s">
        <v>275</v>
      </c>
      <c r="G190" s="36" t="s">
        <v>218</v>
      </c>
      <c r="H190" s="157">
        <v>3281212</v>
      </c>
      <c r="I190" s="19">
        <v>566</v>
      </c>
      <c r="J190" s="150" t="s">
        <v>27</v>
      </c>
      <c r="K190" s="150" t="s">
        <v>12</v>
      </c>
      <c r="L190" s="9">
        <v>556</v>
      </c>
      <c r="M190" s="9"/>
      <c r="N190" s="21">
        <v>3.7130000000000001</v>
      </c>
      <c r="O190" s="10"/>
      <c r="P190" s="39">
        <v>0.73709999999999998</v>
      </c>
      <c r="Q190" s="7"/>
      <c r="R190" s="158">
        <v>294.19909999999999</v>
      </c>
      <c r="S190" s="1"/>
      <c r="T190" s="23">
        <v>58.4056</v>
      </c>
      <c r="V190" s="20">
        <v>5.0372000000000003</v>
      </c>
      <c r="X190" s="20">
        <v>0.3609</v>
      </c>
      <c r="AA190" s="25">
        <v>474796843</v>
      </c>
      <c r="AB190" s="9"/>
      <c r="AC190" s="25">
        <v>644126076</v>
      </c>
      <c r="AD190" s="9"/>
      <c r="AE190" s="27">
        <v>127874512</v>
      </c>
      <c r="AF190" s="9"/>
      <c r="AG190" s="26">
        <v>2189422</v>
      </c>
      <c r="AI190" s="26">
        <v>1784699309</v>
      </c>
      <c r="AK190" s="26">
        <v>77291768</v>
      </c>
      <c r="AM190" s="2" t="str">
        <f t="shared" si="2"/>
        <v>No</v>
      </c>
    </row>
    <row r="191" spans="1:39">
      <c r="A191" s="6" t="s">
        <v>4769</v>
      </c>
      <c r="B191" s="6" t="s">
        <v>1120</v>
      </c>
      <c r="C191" s="4" t="s">
        <v>22</v>
      </c>
      <c r="D191" s="213">
        <v>9003</v>
      </c>
      <c r="E191" s="210">
        <v>90003</v>
      </c>
      <c r="F191" s="17" t="s">
        <v>275</v>
      </c>
      <c r="G191" s="36" t="s">
        <v>218</v>
      </c>
      <c r="H191" s="157">
        <v>3281212</v>
      </c>
      <c r="I191" s="19">
        <v>566</v>
      </c>
      <c r="J191" s="150" t="s">
        <v>40</v>
      </c>
      <c r="K191" s="150" t="s">
        <v>15</v>
      </c>
      <c r="L191" s="9">
        <v>3</v>
      </c>
      <c r="M191" s="9"/>
      <c r="N191" s="21">
        <v>5.6333000000000002</v>
      </c>
      <c r="O191" s="10"/>
      <c r="P191" s="39">
        <v>0.7399</v>
      </c>
      <c r="Q191" s="7"/>
      <c r="R191" s="158">
        <v>367.19909999999999</v>
      </c>
      <c r="S191" s="1"/>
      <c r="T191" s="23">
        <v>48.228299999999997</v>
      </c>
      <c r="V191" s="20">
        <v>7.6138000000000003</v>
      </c>
      <c r="X191" s="20">
        <v>2.3942999999999999</v>
      </c>
      <c r="AA191" s="25">
        <v>5420678</v>
      </c>
      <c r="AB191" s="9"/>
      <c r="AC191" s="25">
        <v>7326356</v>
      </c>
      <c r="AD191" s="9"/>
      <c r="AE191" s="27">
        <v>962251</v>
      </c>
      <c r="AF191" s="9"/>
      <c r="AG191" s="26">
        <v>19952</v>
      </c>
      <c r="AI191" s="26">
        <v>3059958</v>
      </c>
      <c r="AK191" s="26">
        <v>393291</v>
      </c>
      <c r="AM191" s="2" t="str">
        <f t="shared" si="2"/>
        <v>No</v>
      </c>
    </row>
    <row r="192" spans="1:39">
      <c r="A192" s="6" t="s">
        <v>59</v>
      </c>
      <c r="B192" s="6" t="s">
        <v>2384</v>
      </c>
      <c r="C192" s="4" t="s">
        <v>58</v>
      </c>
      <c r="D192" s="213">
        <v>5155</v>
      </c>
      <c r="E192" s="210">
        <v>50155</v>
      </c>
      <c r="F192" s="17" t="s">
        <v>272</v>
      </c>
      <c r="G192" s="36" t="s">
        <v>218</v>
      </c>
      <c r="H192" s="157">
        <v>2650890</v>
      </c>
      <c r="I192" s="19">
        <v>532</v>
      </c>
      <c r="J192" s="150" t="s">
        <v>13</v>
      </c>
      <c r="K192" s="150" t="s">
        <v>15</v>
      </c>
      <c r="L192" s="9">
        <v>532</v>
      </c>
      <c r="M192" s="9"/>
      <c r="N192" s="21">
        <v>3.4714999999999998</v>
      </c>
      <c r="O192" s="10"/>
      <c r="P192" s="39">
        <v>0.1084</v>
      </c>
      <c r="Q192" s="7"/>
      <c r="R192" s="158">
        <v>57.2684</v>
      </c>
      <c r="S192" s="1"/>
      <c r="T192" s="23">
        <v>1.7874000000000001</v>
      </c>
      <c r="V192" s="20">
        <v>32.039700000000003</v>
      </c>
      <c r="X192" s="20">
        <v>2.8201999999999998</v>
      </c>
      <c r="AA192" s="25">
        <v>7976511</v>
      </c>
      <c r="AB192" s="9"/>
      <c r="AC192" s="25">
        <v>73617031</v>
      </c>
      <c r="AD192" s="9"/>
      <c r="AE192" s="27">
        <v>2297680</v>
      </c>
      <c r="AF192" s="9"/>
      <c r="AG192" s="26">
        <v>1285474</v>
      </c>
      <c r="AI192" s="26">
        <v>26103531</v>
      </c>
      <c r="AK192" s="26">
        <v>23075245</v>
      </c>
      <c r="AM192" s="2" t="str">
        <f t="shared" si="2"/>
        <v>No</v>
      </c>
    </row>
    <row r="193" spans="1:39">
      <c r="A193" s="6" t="s">
        <v>276</v>
      </c>
      <c r="B193" s="6" t="s">
        <v>277</v>
      </c>
      <c r="C193" s="4" t="s">
        <v>109</v>
      </c>
      <c r="D193" s="213">
        <v>3</v>
      </c>
      <c r="E193" s="210">
        <v>3</v>
      </c>
      <c r="F193" s="17" t="s">
        <v>275</v>
      </c>
      <c r="G193" s="36" t="s">
        <v>218</v>
      </c>
      <c r="H193" s="157">
        <v>3059393</v>
      </c>
      <c r="I193" s="19">
        <v>531</v>
      </c>
      <c r="J193" s="150" t="s">
        <v>13</v>
      </c>
      <c r="K193" s="150" t="s">
        <v>15</v>
      </c>
      <c r="L193" s="9">
        <v>56</v>
      </c>
      <c r="M193" s="9"/>
      <c r="N193" s="21">
        <v>1.2667999999999999</v>
      </c>
      <c r="O193" s="10"/>
      <c r="P193" s="39">
        <v>2.7E-2</v>
      </c>
      <c r="Q193" s="7"/>
      <c r="R193" s="158">
        <v>93.645399999999995</v>
      </c>
      <c r="S193" s="1"/>
      <c r="T193" s="23">
        <v>1.9936</v>
      </c>
      <c r="V193" s="20">
        <v>46.972299999999997</v>
      </c>
      <c r="X193" s="20">
        <v>5.859</v>
      </c>
      <c r="AA193" s="25">
        <v>258229</v>
      </c>
      <c r="AB193" s="9"/>
      <c r="AC193" s="25">
        <v>9574684</v>
      </c>
      <c r="AD193" s="9"/>
      <c r="AE193" s="27">
        <v>203837</v>
      </c>
      <c r="AF193" s="9"/>
      <c r="AG193" s="26">
        <v>102244</v>
      </c>
      <c r="AI193" s="26">
        <v>1634171</v>
      </c>
      <c r="AK193" s="26">
        <v>1471275</v>
      </c>
      <c r="AM193" s="2" t="str">
        <f t="shared" si="2"/>
        <v>No</v>
      </c>
    </row>
    <row r="194" spans="1:39">
      <c r="A194" s="6" t="s">
        <v>276</v>
      </c>
      <c r="B194" s="6" t="s">
        <v>277</v>
      </c>
      <c r="C194" s="4" t="s">
        <v>109</v>
      </c>
      <c r="D194" s="213">
        <v>3</v>
      </c>
      <c r="E194" s="210">
        <v>3</v>
      </c>
      <c r="F194" s="17" t="s">
        <v>275</v>
      </c>
      <c r="G194" s="36" t="s">
        <v>218</v>
      </c>
      <c r="H194" s="157">
        <v>3059393</v>
      </c>
      <c r="I194" s="19">
        <v>531</v>
      </c>
      <c r="J194" s="150" t="s">
        <v>16</v>
      </c>
      <c r="K194" s="150" t="s">
        <v>12</v>
      </c>
      <c r="L194" s="9">
        <v>321</v>
      </c>
      <c r="M194" s="9"/>
      <c r="N194" s="21">
        <v>3.8267000000000002</v>
      </c>
      <c r="O194" s="10"/>
      <c r="P194" s="39">
        <v>0.61009999999999998</v>
      </c>
      <c r="Q194" s="7"/>
      <c r="R194" s="158">
        <v>33.450499999999998</v>
      </c>
      <c r="S194" s="1"/>
      <c r="T194" s="23">
        <v>5.3335999999999997</v>
      </c>
      <c r="V194" s="20">
        <v>6.2717000000000001</v>
      </c>
      <c r="X194" s="20">
        <v>0.2213</v>
      </c>
      <c r="AA194" s="25">
        <v>2998464</v>
      </c>
      <c r="AB194" s="9"/>
      <c r="AC194" s="25">
        <v>4914315</v>
      </c>
      <c r="AD194" s="9"/>
      <c r="AE194" s="27">
        <v>783571</v>
      </c>
      <c r="AF194" s="9"/>
      <c r="AG194" s="26">
        <v>146913</v>
      </c>
      <c r="AI194" s="26">
        <v>22201580</v>
      </c>
      <c r="AK194" s="26">
        <v>4729543</v>
      </c>
      <c r="AM194" s="2" t="str">
        <f t="shared" ref="AM194:AM257" si="3">IF(AL194&amp;AJ194&amp;AH194&amp;AF194&amp;AD194&amp;AB194&amp;Y194&amp;W194&amp;U194&amp;S194&amp;S194&amp;Q194&amp;O194&lt;&gt;"","Yes","No")</f>
        <v>No</v>
      </c>
    </row>
    <row r="195" spans="1:39">
      <c r="A195" s="6" t="s">
        <v>276</v>
      </c>
      <c r="B195" s="6" t="s">
        <v>277</v>
      </c>
      <c r="C195" s="4" t="s">
        <v>109</v>
      </c>
      <c r="D195" s="213">
        <v>3</v>
      </c>
      <c r="E195" s="210">
        <v>3</v>
      </c>
      <c r="F195" s="17" t="s">
        <v>275</v>
      </c>
      <c r="G195" s="36" t="s">
        <v>218</v>
      </c>
      <c r="H195" s="157">
        <v>3059393</v>
      </c>
      <c r="I195" s="19">
        <v>531</v>
      </c>
      <c r="J195" s="150" t="s">
        <v>13</v>
      </c>
      <c r="K195" s="150" t="s">
        <v>12</v>
      </c>
      <c r="L195" s="9">
        <v>31</v>
      </c>
      <c r="M195" s="9"/>
      <c r="N195" s="21">
        <v>1.4162999999999999</v>
      </c>
      <c r="O195" s="10"/>
      <c r="P195" s="39">
        <v>2.5399999999999999E-2</v>
      </c>
      <c r="Q195" s="7"/>
      <c r="R195" s="158">
        <v>123.7814</v>
      </c>
      <c r="S195" s="1"/>
      <c r="T195" s="23">
        <v>2.2202999999999999</v>
      </c>
      <c r="V195" s="20">
        <v>55.749600000000001</v>
      </c>
      <c r="X195" s="20">
        <v>7.7015000000000002</v>
      </c>
      <c r="AA195" s="25">
        <v>136256</v>
      </c>
      <c r="AB195" s="9"/>
      <c r="AC195" s="25">
        <v>5363449</v>
      </c>
      <c r="AD195" s="9"/>
      <c r="AE195" s="27">
        <v>96206</v>
      </c>
      <c r="AF195" s="9"/>
      <c r="AG195" s="26">
        <v>43330</v>
      </c>
      <c r="AI195" s="26">
        <v>696413</v>
      </c>
      <c r="AK195" s="26">
        <v>570600</v>
      </c>
      <c r="AM195" s="2" t="str">
        <f t="shared" si="3"/>
        <v>No</v>
      </c>
    </row>
    <row r="196" spans="1:39">
      <c r="A196" s="6" t="s">
        <v>276</v>
      </c>
      <c r="B196" s="6" t="s">
        <v>277</v>
      </c>
      <c r="C196" s="4" t="s">
        <v>109</v>
      </c>
      <c r="D196" s="213">
        <v>3</v>
      </c>
      <c r="E196" s="210">
        <v>3</v>
      </c>
      <c r="F196" s="17" t="s">
        <v>275</v>
      </c>
      <c r="G196" s="36" t="s">
        <v>218</v>
      </c>
      <c r="H196" s="157">
        <v>3059393</v>
      </c>
      <c r="I196" s="19">
        <v>531</v>
      </c>
      <c r="J196" s="150" t="s">
        <v>14</v>
      </c>
      <c r="K196" s="150" t="s">
        <v>12</v>
      </c>
      <c r="L196" s="9">
        <v>123</v>
      </c>
      <c r="M196" s="9"/>
      <c r="N196" s="21">
        <v>0.99619999999999997</v>
      </c>
      <c r="O196" s="10"/>
      <c r="P196" s="39">
        <v>0.1245</v>
      </c>
      <c r="Q196" s="7"/>
      <c r="R196" s="158">
        <v>155.10589999999999</v>
      </c>
      <c r="S196" s="1"/>
      <c r="T196" s="23">
        <v>19.3855</v>
      </c>
      <c r="V196" s="20">
        <v>8.0010999999999992</v>
      </c>
      <c r="X196" s="20">
        <v>1.9287000000000001</v>
      </c>
      <c r="AA196" s="25">
        <v>8621722</v>
      </c>
      <c r="AB196" s="9"/>
      <c r="AC196" s="25">
        <v>69243774</v>
      </c>
      <c r="AD196" s="9"/>
      <c r="AE196" s="27">
        <v>8654242</v>
      </c>
      <c r="AF196" s="9"/>
      <c r="AG196" s="26">
        <v>446429</v>
      </c>
      <c r="AI196" s="26">
        <v>35901817</v>
      </c>
      <c r="AK196" s="26">
        <v>5002372</v>
      </c>
      <c r="AM196" s="2" t="str">
        <f t="shared" si="3"/>
        <v>No</v>
      </c>
    </row>
    <row r="197" spans="1:39">
      <c r="A197" s="6" t="s">
        <v>5890</v>
      </c>
      <c r="B197" s="6" t="s">
        <v>4807</v>
      </c>
      <c r="C197" s="4" t="s">
        <v>20</v>
      </c>
      <c r="D197" s="213">
        <v>9032</v>
      </c>
      <c r="E197" s="210">
        <v>90032</v>
      </c>
      <c r="F197" s="17" t="s">
        <v>272</v>
      </c>
      <c r="G197" s="36" t="s">
        <v>218</v>
      </c>
      <c r="H197" s="157">
        <v>3629114</v>
      </c>
      <c r="I197" s="19">
        <v>526</v>
      </c>
      <c r="J197" s="150" t="s">
        <v>14</v>
      </c>
      <c r="K197" s="150" t="s">
        <v>15</v>
      </c>
      <c r="L197" s="9">
        <v>416</v>
      </c>
      <c r="M197" s="9"/>
      <c r="N197" s="21">
        <v>0.74029999999999996</v>
      </c>
      <c r="O197" s="10"/>
      <c r="P197" s="39">
        <v>0.1547</v>
      </c>
      <c r="Q197" s="7"/>
      <c r="R197" s="158">
        <v>106.7256</v>
      </c>
      <c r="S197" s="1"/>
      <c r="T197" s="23">
        <v>22.301400000000001</v>
      </c>
      <c r="V197" s="20">
        <v>4.7855999999999996</v>
      </c>
      <c r="X197" s="20">
        <v>1.3508</v>
      </c>
      <c r="AA197" s="25">
        <v>27725802</v>
      </c>
      <c r="AB197" s="9"/>
      <c r="AC197" s="25">
        <v>179228276</v>
      </c>
      <c r="AD197" s="9"/>
      <c r="AE197" s="27">
        <v>37451567</v>
      </c>
      <c r="AF197" s="9"/>
      <c r="AG197" s="26">
        <v>1679337</v>
      </c>
      <c r="AI197" s="26">
        <v>132678717</v>
      </c>
      <c r="AK197" s="26">
        <v>21408613</v>
      </c>
      <c r="AM197" s="2" t="str">
        <f t="shared" si="3"/>
        <v>No</v>
      </c>
    </row>
    <row r="198" spans="1:39">
      <c r="A198" s="6" t="s">
        <v>5890</v>
      </c>
      <c r="B198" s="6" t="s">
        <v>4807</v>
      </c>
      <c r="C198" s="4" t="s">
        <v>20</v>
      </c>
      <c r="D198" s="213">
        <v>9032</v>
      </c>
      <c r="E198" s="210">
        <v>90032</v>
      </c>
      <c r="F198" s="17" t="s">
        <v>272</v>
      </c>
      <c r="G198" s="36" t="s">
        <v>218</v>
      </c>
      <c r="H198" s="157">
        <v>3629114</v>
      </c>
      <c r="I198" s="19">
        <v>526</v>
      </c>
      <c r="J198" s="150" t="s">
        <v>13</v>
      </c>
      <c r="K198" s="150" t="s">
        <v>15</v>
      </c>
      <c r="L198" s="9">
        <v>110</v>
      </c>
      <c r="M198" s="9"/>
      <c r="N198" s="21">
        <v>2.84</v>
      </c>
      <c r="O198" s="10"/>
      <c r="P198" s="39">
        <v>5.1400000000000001E-2</v>
      </c>
      <c r="Q198" s="7"/>
      <c r="R198" s="158">
        <v>70.049800000000005</v>
      </c>
      <c r="S198" s="1"/>
      <c r="T198" s="23">
        <v>1.2685999999999999</v>
      </c>
      <c r="V198" s="20">
        <v>55.218800000000002</v>
      </c>
      <c r="X198" s="20">
        <v>5.7324000000000002</v>
      </c>
      <c r="AA198" s="25">
        <v>963037</v>
      </c>
      <c r="AB198" s="9"/>
      <c r="AC198" s="25">
        <v>18724246</v>
      </c>
      <c r="AD198" s="9"/>
      <c r="AE198" s="27">
        <v>339092</v>
      </c>
      <c r="AF198" s="9"/>
      <c r="AG198" s="26">
        <v>267299</v>
      </c>
      <c r="AI198" s="26">
        <v>3266394</v>
      </c>
      <c r="AK198" s="26">
        <v>3398596</v>
      </c>
      <c r="AM198" s="2" t="str">
        <f t="shared" si="3"/>
        <v>No</v>
      </c>
    </row>
    <row r="199" spans="1:39">
      <c r="A199" s="6" t="s">
        <v>5891</v>
      </c>
      <c r="B199" s="6" t="s">
        <v>1295</v>
      </c>
      <c r="C199" s="4" t="s">
        <v>39</v>
      </c>
      <c r="D199" s="213">
        <v>4029</v>
      </c>
      <c r="E199" s="210">
        <v>40029</v>
      </c>
      <c r="F199" s="17" t="s">
        <v>272</v>
      </c>
      <c r="G199" s="36" t="s">
        <v>218</v>
      </c>
      <c r="H199" s="157">
        <v>5502379</v>
      </c>
      <c r="I199" s="19">
        <v>507</v>
      </c>
      <c r="J199" s="150" t="s">
        <v>14</v>
      </c>
      <c r="K199" s="150" t="s">
        <v>15</v>
      </c>
      <c r="L199" s="9">
        <v>7</v>
      </c>
      <c r="M199" s="9"/>
      <c r="N199" s="21">
        <v>0.41810000000000003</v>
      </c>
      <c r="O199" s="10"/>
      <c r="P199" s="39">
        <v>8.5599999999999996E-2</v>
      </c>
      <c r="Q199" s="7"/>
      <c r="R199" s="158">
        <v>55.200699999999998</v>
      </c>
      <c r="S199" s="1"/>
      <c r="T199" s="23">
        <v>11.307600000000001</v>
      </c>
      <c r="V199" s="20">
        <v>4.8817000000000004</v>
      </c>
      <c r="X199" s="20">
        <v>0.81630000000000003</v>
      </c>
      <c r="AA199" s="25">
        <v>76908</v>
      </c>
      <c r="AB199" s="9"/>
      <c r="AC199" s="25">
        <v>897950</v>
      </c>
      <c r="AD199" s="9"/>
      <c r="AE199" s="27">
        <v>183941</v>
      </c>
      <c r="AF199" s="9"/>
      <c r="AG199" s="26">
        <v>16267</v>
      </c>
      <c r="AI199" s="26">
        <v>1099967</v>
      </c>
      <c r="AK199" s="26">
        <v>232344</v>
      </c>
      <c r="AM199" s="2" t="str">
        <f t="shared" si="3"/>
        <v>No</v>
      </c>
    </row>
    <row r="200" spans="1:39">
      <c r="A200" s="6" t="s">
        <v>5891</v>
      </c>
      <c r="B200" s="6" t="s">
        <v>1295</v>
      </c>
      <c r="C200" s="4" t="s">
        <v>39</v>
      </c>
      <c r="D200" s="213">
        <v>4029</v>
      </c>
      <c r="E200" s="210">
        <v>40029</v>
      </c>
      <c r="F200" s="17" t="s">
        <v>272</v>
      </c>
      <c r="G200" s="36" t="s">
        <v>218</v>
      </c>
      <c r="H200" s="157">
        <v>5502379</v>
      </c>
      <c r="I200" s="19">
        <v>507</v>
      </c>
      <c r="J200" s="150" t="s">
        <v>14</v>
      </c>
      <c r="K200" s="150" t="s">
        <v>12</v>
      </c>
      <c r="L200" s="9">
        <v>284</v>
      </c>
      <c r="M200" s="9"/>
      <c r="N200" s="21">
        <v>1.0722</v>
      </c>
      <c r="O200" s="10"/>
      <c r="P200" s="39">
        <v>0.25840000000000002</v>
      </c>
      <c r="Q200" s="7"/>
      <c r="R200" s="158">
        <v>100.1833</v>
      </c>
      <c r="S200" s="1"/>
      <c r="T200" s="23">
        <v>24.1433</v>
      </c>
      <c r="V200" s="20">
        <v>4.1494999999999997</v>
      </c>
      <c r="X200" s="20">
        <v>0.84450000000000003</v>
      </c>
      <c r="AA200" s="25">
        <v>29604788</v>
      </c>
      <c r="AB200" s="9"/>
      <c r="AC200" s="25">
        <v>114578274</v>
      </c>
      <c r="AD200" s="9"/>
      <c r="AE200" s="27">
        <v>27612348</v>
      </c>
      <c r="AF200" s="9"/>
      <c r="AG200" s="26">
        <v>1143686</v>
      </c>
      <c r="AI200" s="26">
        <v>135668346</v>
      </c>
      <c r="AK200" s="26">
        <v>14820044</v>
      </c>
      <c r="AM200" s="2" t="str">
        <f t="shared" si="3"/>
        <v>No</v>
      </c>
    </row>
    <row r="201" spans="1:39">
      <c r="A201" s="6" t="s">
        <v>5891</v>
      </c>
      <c r="B201" s="6" t="s">
        <v>1295</v>
      </c>
      <c r="C201" s="4" t="s">
        <v>39</v>
      </c>
      <c r="D201" s="213">
        <v>4029</v>
      </c>
      <c r="E201" s="210">
        <v>40029</v>
      </c>
      <c r="F201" s="17" t="s">
        <v>272</v>
      </c>
      <c r="G201" s="36" t="s">
        <v>218</v>
      </c>
      <c r="H201" s="157">
        <v>5502379</v>
      </c>
      <c r="I201" s="19">
        <v>507</v>
      </c>
      <c r="J201" s="150" t="s">
        <v>13</v>
      </c>
      <c r="K201" s="150" t="s">
        <v>15</v>
      </c>
      <c r="L201" s="9">
        <v>216</v>
      </c>
      <c r="M201" s="9"/>
      <c r="N201" s="21">
        <v>1.2968</v>
      </c>
      <c r="O201" s="10"/>
      <c r="P201" s="39">
        <v>3.9E-2</v>
      </c>
      <c r="Q201" s="7"/>
      <c r="R201" s="158">
        <v>53.136499999999998</v>
      </c>
      <c r="S201" s="1"/>
      <c r="T201" s="23">
        <v>1.5979000000000001</v>
      </c>
      <c r="V201" s="20">
        <v>33.254300000000001</v>
      </c>
      <c r="X201" s="20">
        <v>2.8527</v>
      </c>
      <c r="AA201" s="25">
        <v>1096329</v>
      </c>
      <c r="AB201" s="9"/>
      <c r="AC201" s="25">
        <v>28112722</v>
      </c>
      <c r="AD201" s="9"/>
      <c r="AE201" s="27">
        <v>845386</v>
      </c>
      <c r="AF201" s="9"/>
      <c r="AG201" s="26">
        <v>529066</v>
      </c>
      <c r="AI201" s="26">
        <v>9854729</v>
      </c>
      <c r="AK201" s="26">
        <v>9004760</v>
      </c>
      <c r="AM201" s="2" t="str">
        <f t="shared" si="3"/>
        <v>No</v>
      </c>
    </row>
    <row r="202" spans="1:39">
      <c r="A202" s="6" t="s">
        <v>1087</v>
      </c>
      <c r="B202" s="6" t="s">
        <v>409</v>
      </c>
      <c r="C202" s="4" t="s">
        <v>38</v>
      </c>
      <c r="D202" s="213">
        <v>3075</v>
      </c>
      <c r="E202" s="210">
        <v>30075</v>
      </c>
      <c r="F202" s="17" t="s">
        <v>275</v>
      </c>
      <c r="G202" s="36" t="s">
        <v>218</v>
      </c>
      <c r="H202" s="157">
        <v>5441567</v>
      </c>
      <c r="I202" s="19">
        <v>502</v>
      </c>
      <c r="J202" s="150" t="s">
        <v>14</v>
      </c>
      <c r="K202" s="150" t="s">
        <v>15</v>
      </c>
      <c r="L202" s="9">
        <v>38</v>
      </c>
      <c r="M202" s="9"/>
      <c r="N202" s="21">
        <v>1.2664</v>
      </c>
      <c r="O202" s="10"/>
      <c r="P202" s="39">
        <v>6.4699999999999994E-2</v>
      </c>
      <c r="Q202" s="7"/>
      <c r="R202" s="158">
        <v>103.94499999999999</v>
      </c>
      <c r="S202" s="1"/>
      <c r="T202" s="23">
        <v>5.3103999999999996</v>
      </c>
      <c r="V202" s="20">
        <v>19.573799999999999</v>
      </c>
      <c r="X202" s="20">
        <v>2.7917000000000001</v>
      </c>
      <c r="AA202" s="25">
        <v>569475</v>
      </c>
      <c r="AB202" s="9"/>
      <c r="AC202" s="25">
        <v>8801857</v>
      </c>
      <c r="AD202" s="9"/>
      <c r="AE202" s="27">
        <v>449675</v>
      </c>
      <c r="AF202" s="9"/>
      <c r="AG202" s="26">
        <v>84678</v>
      </c>
      <c r="AI202" s="26">
        <v>3152817</v>
      </c>
      <c r="AK202" s="26">
        <v>1451392</v>
      </c>
      <c r="AM202" s="2" t="str">
        <f t="shared" si="3"/>
        <v>No</v>
      </c>
    </row>
    <row r="203" spans="1:39">
      <c r="A203" s="6" t="s">
        <v>1087</v>
      </c>
      <c r="B203" s="6" t="s">
        <v>409</v>
      </c>
      <c r="C203" s="4" t="s">
        <v>38</v>
      </c>
      <c r="D203" s="213">
        <v>3075</v>
      </c>
      <c r="E203" s="210">
        <v>30075</v>
      </c>
      <c r="F203" s="17" t="s">
        <v>275</v>
      </c>
      <c r="G203" s="36" t="s">
        <v>218</v>
      </c>
      <c r="H203" s="157">
        <v>5441567</v>
      </c>
      <c r="I203" s="19">
        <v>502</v>
      </c>
      <c r="J203" s="150" t="s">
        <v>13</v>
      </c>
      <c r="K203" s="150" t="s">
        <v>12</v>
      </c>
      <c r="L203" s="9">
        <v>286</v>
      </c>
      <c r="M203" s="9"/>
      <c r="N203" s="21">
        <v>4.8318000000000003</v>
      </c>
      <c r="O203" s="10"/>
      <c r="P203" s="39">
        <v>7.3599999999999999E-2</v>
      </c>
      <c r="Q203" s="7"/>
      <c r="R203" s="158">
        <v>128.8939</v>
      </c>
      <c r="S203" s="1"/>
      <c r="T203" s="23">
        <v>1.9623999999999999</v>
      </c>
      <c r="V203" s="20">
        <v>65.6828</v>
      </c>
      <c r="X203" s="20">
        <v>5.1844999999999999</v>
      </c>
      <c r="AA203" s="25">
        <v>4146307</v>
      </c>
      <c r="AB203" s="9"/>
      <c r="AC203" s="25">
        <v>56363765</v>
      </c>
      <c r="AD203" s="9"/>
      <c r="AE203" s="27">
        <v>858120</v>
      </c>
      <c r="AF203" s="9"/>
      <c r="AG203" s="26">
        <v>437288</v>
      </c>
      <c r="AI203" s="26">
        <v>10871598</v>
      </c>
      <c r="AK203" s="26">
        <v>7805424</v>
      </c>
      <c r="AM203" s="2" t="str">
        <f t="shared" si="3"/>
        <v>No</v>
      </c>
    </row>
    <row r="204" spans="1:39">
      <c r="A204" s="6" t="s">
        <v>1087</v>
      </c>
      <c r="B204" s="6" t="s">
        <v>409</v>
      </c>
      <c r="C204" s="4" t="s">
        <v>38</v>
      </c>
      <c r="D204" s="213">
        <v>3075</v>
      </c>
      <c r="E204" s="210">
        <v>30075</v>
      </c>
      <c r="F204" s="17" t="s">
        <v>275</v>
      </c>
      <c r="G204" s="36" t="s">
        <v>218</v>
      </c>
      <c r="H204" s="157">
        <v>5441567</v>
      </c>
      <c r="I204" s="19">
        <v>502</v>
      </c>
      <c r="J204" s="150" t="s">
        <v>13</v>
      </c>
      <c r="K204" s="150" t="s">
        <v>15</v>
      </c>
      <c r="L204" s="9">
        <v>19</v>
      </c>
      <c r="M204" s="9"/>
      <c r="N204" s="21">
        <v>0.80940000000000001</v>
      </c>
      <c r="O204" s="10"/>
      <c r="P204" s="39">
        <v>1.4200000000000001E-2</v>
      </c>
      <c r="Q204" s="7"/>
      <c r="R204" s="158">
        <v>156.28120000000001</v>
      </c>
      <c r="S204" s="1"/>
      <c r="T204" s="23">
        <v>2.7391999999999999</v>
      </c>
      <c r="V204" s="20">
        <v>57.054299999999998</v>
      </c>
      <c r="X204" s="20">
        <v>4.8851000000000004</v>
      </c>
      <c r="AA204" s="25">
        <v>55657</v>
      </c>
      <c r="AB204" s="9"/>
      <c r="AC204" s="25">
        <v>3923282</v>
      </c>
      <c r="AD204" s="9"/>
      <c r="AE204" s="27">
        <v>68764</v>
      </c>
      <c r="AF204" s="9"/>
      <c r="AG204" s="26">
        <v>25104</v>
      </c>
      <c r="AI204" s="26">
        <v>803116</v>
      </c>
      <c r="AK204" s="26">
        <v>403345</v>
      </c>
      <c r="AM204" s="2" t="str">
        <f t="shared" si="3"/>
        <v>No</v>
      </c>
    </row>
    <row r="205" spans="1:39">
      <c r="A205" s="6" t="s">
        <v>1087</v>
      </c>
      <c r="B205" s="6" t="s">
        <v>409</v>
      </c>
      <c r="C205" s="4" t="s">
        <v>38</v>
      </c>
      <c r="D205" s="213">
        <v>3075</v>
      </c>
      <c r="E205" s="210">
        <v>30075</v>
      </c>
      <c r="F205" s="17" t="s">
        <v>275</v>
      </c>
      <c r="G205" s="36" t="s">
        <v>218</v>
      </c>
      <c r="H205" s="157">
        <v>5441567</v>
      </c>
      <c r="I205" s="19">
        <v>502</v>
      </c>
      <c r="J205" s="150" t="s">
        <v>14</v>
      </c>
      <c r="K205" s="150" t="s">
        <v>12</v>
      </c>
      <c r="L205" s="9">
        <v>159</v>
      </c>
      <c r="M205" s="9"/>
      <c r="N205" s="21">
        <v>1.1598999999999999</v>
      </c>
      <c r="O205" s="10"/>
      <c r="P205" s="39">
        <v>0.15359999999999999</v>
      </c>
      <c r="Q205" s="7"/>
      <c r="R205" s="158">
        <v>108.32599999999999</v>
      </c>
      <c r="S205" s="1"/>
      <c r="T205" s="23">
        <v>14.342000000000001</v>
      </c>
      <c r="V205" s="20">
        <v>7.5530999999999997</v>
      </c>
      <c r="X205" s="20">
        <v>1.6035999999999999</v>
      </c>
      <c r="AA205" s="25">
        <v>7794734</v>
      </c>
      <c r="AB205" s="9"/>
      <c r="AC205" s="25">
        <v>50759625</v>
      </c>
      <c r="AD205" s="9"/>
      <c r="AE205" s="27">
        <v>6720384</v>
      </c>
      <c r="AF205" s="9"/>
      <c r="AG205" s="26">
        <v>468582</v>
      </c>
      <c r="AI205" s="26">
        <v>31653996</v>
      </c>
      <c r="AK205" s="26">
        <v>6593153</v>
      </c>
      <c r="AM205" s="2" t="str">
        <f t="shared" si="3"/>
        <v>No</v>
      </c>
    </row>
    <row r="206" spans="1:39">
      <c r="A206" s="6" t="s">
        <v>5892</v>
      </c>
      <c r="B206" s="6" t="s">
        <v>3700</v>
      </c>
      <c r="C206" s="4" t="s">
        <v>61</v>
      </c>
      <c r="D206" s="213">
        <v>7006</v>
      </c>
      <c r="E206" s="210">
        <v>70006</v>
      </c>
      <c r="F206" s="17" t="s">
        <v>275</v>
      </c>
      <c r="G206" s="36" t="s">
        <v>218</v>
      </c>
      <c r="H206" s="157">
        <v>2150706</v>
      </c>
      <c r="I206" s="19">
        <v>493</v>
      </c>
      <c r="J206" s="150" t="s">
        <v>21</v>
      </c>
      <c r="K206" s="150" t="s">
        <v>12</v>
      </c>
      <c r="L206" s="9">
        <v>58</v>
      </c>
      <c r="M206" s="9"/>
      <c r="N206" s="21">
        <v>1.0486</v>
      </c>
      <c r="O206" s="10"/>
      <c r="P206" s="39">
        <v>0.17710000000000001</v>
      </c>
      <c r="Q206" s="7"/>
      <c r="R206" s="158">
        <v>302.9753</v>
      </c>
      <c r="S206" s="1"/>
      <c r="T206" s="23">
        <v>51.179900000000004</v>
      </c>
      <c r="V206" s="20">
        <v>5.9198000000000004</v>
      </c>
      <c r="X206" s="20">
        <v>0.86299999999999999</v>
      </c>
      <c r="AA206" s="25">
        <v>14208423</v>
      </c>
      <c r="AB206" s="9"/>
      <c r="AC206" s="25">
        <v>80216036</v>
      </c>
      <c r="AD206" s="9"/>
      <c r="AE206" s="27">
        <v>13550443</v>
      </c>
      <c r="AF206" s="9"/>
      <c r="AG206" s="26">
        <v>264761</v>
      </c>
      <c r="AI206" s="26">
        <v>92945521</v>
      </c>
      <c r="AK206" s="26">
        <v>6210574</v>
      </c>
      <c r="AM206" s="2" t="str">
        <f t="shared" si="3"/>
        <v>No</v>
      </c>
    </row>
    <row r="207" spans="1:39">
      <c r="A207" s="6" t="s">
        <v>5892</v>
      </c>
      <c r="B207" s="6" t="s">
        <v>3700</v>
      </c>
      <c r="C207" s="4" t="s">
        <v>61</v>
      </c>
      <c r="D207" s="213">
        <v>7006</v>
      </c>
      <c r="E207" s="210">
        <v>70006</v>
      </c>
      <c r="F207" s="17" t="s">
        <v>275</v>
      </c>
      <c r="G207" s="36" t="s">
        <v>218</v>
      </c>
      <c r="H207" s="157">
        <v>2150706</v>
      </c>
      <c r="I207" s="19">
        <v>493</v>
      </c>
      <c r="J207" s="150" t="s">
        <v>14</v>
      </c>
      <c r="K207" s="150" t="s">
        <v>12</v>
      </c>
      <c r="L207" s="9">
        <v>333</v>
      </c>
      <c r="M207" s="9"/>
      <c r="N207" s="21">
        <v>1.0624</v>
      </c>
      <c r="O207" s="10"/>
      <c r="P207" s="39">
        <v>0.15379999999999999</v>
      </c>
      <c r="Q207" s="7"/>
      <c r="R207" s="158">
        <v>116.6533</v>
      </c>
      <c r="S207" s="1"/>
      <c r="T207" s="23">
        <v>16.888500000000001</v>
      </c>
      <c r="V207" s="20">
        <v>6.9071999999999996</v>
      </c>
      <c r="X207" s="20">
        <v>1.2996000000000001</v>
      </c>
      <c r="AA207" s="25">
        <v>25130522</v>
      </c>
      <c r="AB207" s="9"/>
      <c r="AC207" s="25">
        <v>163383616</v>
      </c>
      <c r="AD207" s="9"/>
      <c r="AE207" s="27">
        <v>23653939</v>
      </c>
      <c r="AF207" s="9"/>
      <c r="AG207" s="26">
        <v>1400592</v>
      </c>
      <c r="AI207" s="26">
        <v>125714384</v>
      </c>
      <c r="AK207" s="26">
        <v>18597276</v>
      </c>
      <c r="AM207" s="2" t="str">
        <f t="shared" si="3"/>
        <v>No</v>
      </c>
    </row>
    <row r="208" spans="1:39">
      <c r="A208" s="6" t="s">
        <v>5892</v>
      </c>
      <c r="B208" s="6" t="s">
        <v>3700</v>
      </c>
      <c r="C208" s="4" t="s">
        <v>61</v>
      </c>
      <c r="D208" s="213">
        <v>7006</v>
      </c>
      <c r="E208" s="210">
        <v>70006</v>
      </c>
      <c r="F208" s="17" t="s">
        <v>275</v>
      </c>
      <c r="G208" s="36" t="s">
        <v>218</v>
      </c>
      <c r="H208" s="157">
        <v>2150706</v>
      </c>
      <c r="I208" s="19">
        <v>493</v>
      </c>
      <c r="J208" s="150" t="s">
        <v>13</v>
      </c>
      <c r="K208" s="150" t="s">
        <v>12</v>
      </c>
      <c r="L208" s="9">
        <v>102</v>
      </c>
      <c r="M208" s="9"/>
      <c r="N208" s="21">
        <v>4.8380000000000001</v>
      </c>
      <c r="O208" s="10"/>
      <c r="P208" s="39">
        <v>0.10249999999999999</v>
      </c>
      <c r="Q208" s="7"/>
      <c r="R208" s="158">
        <v>89.936599999999999</v>
      </c>
      <c r="S208" s="1"/>
      <c r="T208" s="23">
        <v>1.9061999999999999</v>
      </c>
      <c r="V208" s="20">
        <v>47.180199999999999</v>
      </c>
      <c r="X208" s="20">
        <v>4.141</v>
      </c>
      <c r="AA208" s="25">
        <v>2677551</v>
      </c>
      <c r="AB208" s="9"/>
      <c r="AC208" s="25">
        <v>26111383</v>
      </c>
      <c r="AD208" s="9"/>
      <c r="AE208" s="27">
        <v>553439</v>
      </c>
      <c r="AF208" s="9"/>
      <c r="AG208" s="26">
        <v>290331</v>
      </c>
      <c r="AI208" s="26">
        <v>6305571</v>
      </c>
      <c r="AK208" s="26">
        <v>5210399</v>
      </c>
      <c r="AM208" s="2" t="str">
        <f t="shared" si="3"/>
        <v>No</v>
      </c>
    </row>
    <row r="209" spans="1:39">
      <c r="A209" s="6" t="s">
        <v>2291</v>
      </c>
      <c r="B209" s="6" t="s">
        <v>1406</v>
      </c>
      <c r="C209" s="4" t="s">
        <v>82</v>
      </c>
      <c r="D209" s="213">
        <v>5015</v>
      </c>
      <c r="E209" s="210">
        <v>50015</v>
      </c>
      <c r="F209" s="17" t="s">
        <v>275</v>
      </c>
      <c r="G209" s="36" t="s">
        <v>218</v>
      </c>
      <c r="H209" s="157">
        <v>1780673</v>
      </c>
      <c r="I209" s="19">
        <v>472</v>
      </c>
      <c r="J209" s="150" t="s">
        <v>16</v>
      </c>
      <c r="K209" s="150" t="s">
        <v>15</v>
      </c>
      <c r="L209" s="9">
        <v>9</v>
      </c>
      <c r="M209" s="9"/>
      <c r="N209" s="21">
        <v>4.4730999999999996</v>
      </c>
      <c r="O209" s="10"/>
      <c r="P209" s="39">
        <v>0.61670000000000003</v>
      </c>
      <c r="Q209" s="7"/>
      <c r="R209" s="158">
        <v>43.408200000000001</v>
      </c>
      <c r="S209" s="1"/>
      <c r="T209" s="23">
        <v>5.9847000000000001</v>
      </c>
      <c r="V209" s="20">
        <v>7.2531999999999996</v>
      </c>
      <c r="X209" s="20">
        <v>0.23380000000000001</v>
      </c>
      <c r="AA209" s="25">
        <v>94633</v>
      </c>
      <c r="AB209" s="9"/>
      <c r="AC209" s="25">
        <v>153448</v>
      </c>
      <c r="AD209" s="9"/>
      <c r="AE209" s="27">
        <v>21156</v>
      </c>
      <c r="AF209" s="9"/>
      <c r="AG209" s="26">
        <v>3535</v>
      </c>
      <c r="AI209" s="26">
        <v>656443</v>
      </c>
      <c r="AK209" s="26">
        <v>130182</v>
      </c>
      <c r="AM209" s="2" t="str">
        <f t="shared" si="3"/>
        <v>No</v>
      </c>
    </row>
    <row r="210" spans="1:39">
      <c r="A210" s="6" t="s">
        <v>2291</v>
      </c>
      <c r="B210" s="6" t="s">
        <v>1406</v>
      </c>
      <c r="C210" s="4" t="s">
        <v>82</v>
      </c>
      <c r="D210" s="213">
        <v>5015</v>
      </c>
      <c r="E210" s="210">
        <v>50015</v>
      </c>
      <c r="F210" s="17" t="s">
        <v>275</v>
      </c>
      <c r="G210" s="36" t="s">
        <v>218</v>
      </c>
      <c r="H210" s="157">
        <v>1780673</v>
      </c>
      <c r="I210" s="19">
        <v>472</v>
      </c>
      <c r="J210" s="150" t="s">
        <v>13</v>
      </c>
      <c r="K210" s="150" t="s">
        <v>15</v>
      </c>
      <c r="L210" s="9">
        <v>75</v>
      </c>
      <c r="M210" s="9"/>
      <c r="N210" s="21">
        <v>1.2008000000000001</v>
      </c>
      <c r="O210" s="10"/>
      <c r="P210" s="39">
        <v>2.5700000000000001E-2</v>
      </c>
      <c r="Q210" s="7"/>
      <c r="R210" s="158">
        <v>69.9666</v>
      </c>
      <c r="S210" s="1"/>
      <c r="T210" s="23">
        <v>1.498</v>
      </c>
      <c r="V210" s="20">
        <v>46.708100000000002</v>
      </c>
      <c r="X210" s="20">
        <v>6.3036000000000003</v>
      </c>
      <c r="AA210" s="25">
        <v>387432</v>
      </c>
      <c r="AB210" s="9"/>
      <c r="AC210" s="25">
        <v>15069760</v>
      </c>
      <c r="AD210" s="9"/>
      <c r="AE210" s="27">
        <v>322637</v>
      </c>
      <c r="AF210" s="9"/>
      <c r="AG210" s="26">
        <v>215385</v>
      </c>
      <c r="AI210" s="26">
        <v>2390663</v>
      </c>
      <c r="AK210" s="26">
        <v>3152633</v>
      </c>
      <c r="AM210" s="2" t="str">
        <f t="shared" si="3"/>
        <v>No</v>
      </c>
    </row>
    <row r="211" spans="1:39">
      <c r="A211" s="6" t="s">
        <v>2291</v>
      </c>
      <c r="B211" s="6" t="s">
        <v>1406</v>
      </c>
      <c r="C211" s="4" t="s">
        <v>82</v>
      </c>
      <c r="D211" s="213">
        <v>5015</v>
      </c>
      <c r="E211" s="210">
        <v>50015</v>
      </c>
      <c r="F211" s="17" t="s">
        <v>275</v>
      </c>
      <c r="G211" s="36" t="s">
        <v>218</v>
      </c>
      <c r="H211" s="157">
        <v>1780673</v>
      </c>
      <c r="I211" s="19">
        <v>472</v>
      </c>
      <c r="J211" s="150" t="s">
        <v>13</v>
      </c>
      <c r="K211" s="150" t="s">
        <v>12</v>
      </c>
      <c r="L211" s="9">
        <v>67</v>
      </c>
      <c r="M211" s="9"/>
      <c r="N211" s="21">
        <v>5.0209000000000001</v>
      </c>
      <c r="O211" s="10"/>
      <c r="P211" s="39">
        <v>4.9399999999999999E-2</v>
      </c>
      <c r="Q211" s="7"/>
      <c r="R211" s="158">
        <v>156.0797</v>
      </c>
      <c r="S211" s="1"/>
      <c r="T211" s="23">
        <v>1.5371999999999999</v>
      </c>
      <c r="V211" s="20">
        <v>101.53830000000001</v>
      </c>
      <c r="X211" s="20">
        <v>13.354799999999999</v>
      </c>
      <c r="AA211" s="25">
        <v>1328300</v>
      </c>
      <c r="AB211" s="9"/>
      <c r="AC211" s="25">
        <v>26862252</v>
      </c>
      <c r="AD211" s="9"/>
      <c r="AE211" s="27">
        <v>264553</v>
      </c>
      <c r="AF211" s="9"/>
      <c r="AG211" s="26">
        <v>172106</v>
      </c>
      <c r="AI211" s="26">
        <v>2011430</v>
      </c>
      <c r="AK211" s="26">
        <v>2429274</v>
      </c>
      <c r="AM211" s="2" t="str">
        <f t="shared" si="3"/>
        <v>No</v>
      </c>
    </row>
    <row r="212" spans="1:39">
      <c r="A212" s="6" t="s">
        <v>2291</v>
      </c>
      <c r="B212" s="6" t="s">
        <v>1406</v>
      </c>
      <c r="C212" s="4" t="s">
        <v>82</v>
      </c>
      <c r="D212" s="213">
        <v>5015</v>
      </c>
      <c r="E212" s="210">
        <v>50015</v>
      </c>
      <c r="F212" s="17" t="s">
        <v>275</v>
      </c>
      <c r="G212" s="36" t="s">
        <v>218</v>
      </c>
      <c r="H212" s="157">
        <v>1780673</v>
      </c>
      <c r="I212" s="19">
        <v>472</v>
      </c>
      <c r="J212" s="150" t="s">
        <v>14</v>
      </c>
      <c r="K212" s="150" t="s">
        <v>12</v>
      </c>
      <c r="L212" s="9">
        <v>275</v>
      </c>
      <c r="M212" s="9"/>
      <c r="N212" s="21">
        <v>1.2625999999999999</v>
      </c>
      <c r="O212" s="10"/>
      <c r="P212" s="39">
        <v>0.1913</v>
      </c>
      <c r="Q212" s="7"/>
      <c r="R212" s="158">
        <v>140.5317</v>
      </c>
      <c r="S212" s="1"/>
      <c r="T212" s="23">
        <v>21.293399999999998</v>
      </c>
      <c r="V212" s="20">
        <v>6.5998000000000001</v>
      </c>
      <c r="X212" s="20">
        <v>1.5435000000000001</v>
      </c>
      <c r="AA212" s="25">
        <v>28870549</v>
      </c>
      <c r="AB212" s="9"/>
      <c r="AC212" s="25">
        <v>150914173</v>
      </c>
      <c r="AD212" s="9"/>
      <c r="AE212" s="27">
        <v>22866545</v>
      </c>
      <c r="AF212" s="9"/>
      <c r="AG212" s="26">
        <v>1073880</v>
      </c>
      <c r="AI212" s="26">
        <v>97776046</v>
      </c>
      <c r="AK212" s="26">
        <v>12257437</v>
      </c>
      <c r="AM212" s="2" t="str">
        <f t="shared" si="3"/>
        <v>No</v>
      </c>
    </row>
    <row r="213" spans="1:39">
      <c r="A213" s="6" t="s">
        <v>2291</v>
      </c>
      <c r="B213" s="6" t="s">
        <v>1406</v>
      </c>
      <c r="C213" s="4" t="s">
        <v>82</v>
      </c>
      <c r="D213" s="213">
        <v>5015</v>
      </c>
      <c r="E213" s="210">
        <v>50015</v>
      </c>
      <c r="F213" s="17" t="s">
        <v>275</v>
      </c>
      <c r="G213" s="36" t="s">
        <v>218</v>
      </c>
      <c r="H213" s="157">
        <v>1780673</v>
      </c>
      <c r="I213" s="19">
        <v>472</v>
      </c>
      <c r="J213" s="150" t="s">
        <v>27</v>
      </c>
      <c r="K213" s="150" t="s">
        <v>12</v>
      </c>
      <c r="L213" s="9">
        <v>20</v>
      </c>
      <c r="M213" s="9"/>
      <c r="N213" s="21">
        <v>1.2364999999999999</v>
      </c>
      <c r="O213" s="10"/>
      <c r="P213" s="39">
        <v>0.22059999999999999</v>
      </c>
      <c r="Q213" s="7"/>
      <c r="R213" s="158">
        <v>254.03139999999999</v>
      </c>
      <c r="S213" s="1"/>
      <c r="T213" s="23">
        <v>45.330800000000004</v>
      </c>
      <c r="V213" s="20">
        <v>5.6039000000000003</v>
      </c>
      <c r="X213" s="20">
        <v>0.8337</v>
      </c>
      <c r="AA213" s="25">
        <v>7756829</v>
      </c>
      <c r="AB213" s="9"/>
      <c r="AC213" s="25">
        <v>35155664</v>
      </c>
      <c r="AD213" s="9"/>
      <c r="AE213" s="27">
        <v>6273379</v>
      </c>
      <c r="AF213" s="9"/>
      <c r="AG213" s="26">
        <v>138391</v>
      </c>
      <c r="AI213" s="26">
        <v>42165745</v>
      </c>
      <c r="AK213" s="26">
        <v>2113189</v>
      </c>
      <c r="AL213" s="2" t="s">
        <v>128</v>
      </c>
      <c r="AM213" s="2" t="str">
        <f t="shared" si="3"/>
        <v>Yes</v>
      </c>
    </row>
    <row r="214" spans="1:39">
      <c r="A214" s="6" t="s">
        <v>2291</v>
      </c>
      <c r="B214" s="6" t="s">
        <v>1406</v>
      </c>
      <c r="C214" s="4" t="s">
        <v>82</v>
      </c>
      <c r="D214" s="213">
        <v>5015</v>
      </c>
      <c r="E214" s="210">
        <v>50015</v>
      </c>
      <c r="F214" s="17" t="s">
        <v>275</v>
      </c>
      <c r="G214" s="36" t="s">
        <v>218</v>
      </c>
      <c r="H214" s="157">
        <v>1780673</v>
      </c>
      <c r="I214" s="19">
        <v>472</v>
      </c>
      <c r="J214" s="150" t="s">
        <v>28</v>
      </c>
      <c r="K214" s="150" t="s">
        <v>12</v>
      </c>
      <c r="L214" s="9">
        <v>13</v>
      </c>
      <c r="M214" s="9"/>
      <c r="N214" s="21">
        <v>1.1840999999999999</v>
      </c>
      <c r="O214" s="10"/>
      <c r="P214" s="39">
        <v>0.80230000000000001</v>
      </c>
      <c r="Q214" s="7"/>
      <c r="R214" s="158">
        <v>89.303200000000004</v>
      </c>
      <c r="S214" s="1"/>
      <c r="T214" s="23">
        <v>60.504199999999997</v>
      </c>
      <c r="V214" s="20">
        <v>1.476</v>
      </c>
      <c r="X214" s="20">
        <v>0.55449999999999999</v>
      </c>
      <c r="AA214" s="25">
        <v>4457439</v>
      </c>
      <c r="AB214" s="9"/>
      <c r="AC214" s="25">
        <v>5555996</v>
      </c>
      <c r="AD214" s="9"/>
      <c r="AE214" s="27">
        <v>3764271</v>
      </c>
      <c r="AF214" s="9"/>
      <c r="AG214" s="26">
        <v>62215</v>
      </c>
      <c r="AI214" s="26">
        <v>10019677</v>
      </c>
      <c r="AK214" s="26">
        <v>548234</v>
      </c>
      <c r="AM214" s="2" t="str">
        <f t="shared" si="3"/>
        <v>No</v>
      </c>
    </row>
    <row r="215" spans="1:39">
      <c r="A215" s="6" t="s">
        <v>2291</v>
      </c>
      <c r="B215" s="6" t="s">
        <v>1406</v>
      </c>
      <c r="C215" s="4" t="s">
        <v>82</v>
      </c>
      <c r="D215" s="213">
        <v>5015</v>
      </c>
      <c r="E215" s="210">
        <v>50015</v>
      </c>
      <c r="F215" s="17" t="s">
        <v>275</v>
      </c>
      <c r="G215" s="36" t="s">
        <v>218</v>
      </c>
      <c r="H215" s="157">
        <v>1780673</v>
      </c>
      <c r="I215" s="19">
        <v>472</v>
      </c>
      <c r="J215" s="150" t="s">
        <v>21</v>
      </c>
      <c r="K215" s="150" t="s">
        <v>12</v>
      </c>
      <c r="L215" s="9">
        <v>13</v>
      </c>
      <c r="M215" s="9"/>
      <c r="N215" s="21">
        <v>1.6797</v>
      </c>
      <c r="O215" s="10"/>
      <c r="P215" s="39">
        <v>0.2271</v>
      </c>
      <c r="Q215" s="7"/>
      <c r="R215" s="158">
        <v>247.34710000000001</v>
      </c>
      <c r="S215" s="1"/>
      <c r="T215" s="23">
        <v>33.434100000000001</v>
      </c>
      <c r="V215" s="20">
        <v>7.3981000000000003</v>
      </c>
      <c r="X215" s="20">
        <v>1.2649999999999999</v>
      </c>
      <c r="AA215" s="25">
        <v>2751696</v>
      </c>
      <c r="AB215" s="9"/>
      <c r="AC215" s="25">
        <v>12119266</v>
      </c>
      <c r="AD215" s="9"/>
      <c r="AE215" s="27">
        <v>1638170</v>
      </c>
      <c r="AF215" s="9"/>
      <c r="AG215" s="26">
        <v>48997</v>
      </c>
      <c r="AI215" s="26">
        <v>9580135</v>
      </c>
      <c r="AK215" s="26">
        <v>682556</v>
      </c>
      <c r="AM215" s="2" t="str">
        <f t="shared" si="3"/>
        <v>No</v>
      </c>
    </row>
    <row r="216" spans="1:39">
      <c r="A216" s="6" t="s">
        <v>304</v>
      </c>
      <c r="B216" s="6" t="s">
        <v>305</v>
      </c>
      <c r="C216" s="4" t="s">
        <v>109</v>
      </c>
      <c r="D216" s="213">
        <v>18</v>
      </c>
      <c r="E216" s="210">
        <v>18</v>
      </c>
      <c r="F216" s="17" t="s">
        <v>275</v>
      </c>
      <c r="G216" s="36" t="s">
        <v>218</v>
      </c>
      <c r="H216" s="157">
        <v>210975</v>
      </c>
      <c r="I216" s="19">
        <v>429</v>
      </c>
      <c r="J216" s="150" t="s">
        <v>13</v>
      </c>
      <c r="K216" s="150" t="s">
        <v>12</v>
      </c>
      <c r="L216" s="9">
        <v>77</v>
      </c>
      <c r="M216" s="9"/>
      <c r="N216" s="21">
        <v>0.99650000000000005</v>
      </c>
      <c r="O216" s="10"/>
      <c r="P216" s="39">
        <v>2.3099999999999999E-2</v>
      </c>
      <c r="Q216" s="7"/>
      <c r="R216" s="158">
        <v>107.5659</v>
      </c>
      <c r="S216" s="1"/>
      <c r="T216" s="23">
        <v>2.4918</v>
      </c>
      <c r="V216" s="20">
        <v>43.168300000000002</v>
      </c>
      <c r="X216" s="20">
        <v>5.8653000000000004</v>
      </c>
      <c r="AA216" s="25">
        <v>314978</v>
      </c>
      <c r="AB216" s="9"/>
      <c r="AC216" s="25">
        <v>13645163</v>
      </c>
      <c r="AD216" s="9"/>
      <c r="AE216" s="27">
        <v>316092</v>
      </c>
      <c r="AF216" s="9"/>
      <c r="AG216" s="26">
        <v>126854</v>
      </c>
      <c r="AI216" s="26">
        <v>2326437</v>
      </c>
      <c r="AK216" s="26">
        <v>1963333</v>
      </c>
      <c r="AM216" s="2" t="str">
        <f t="shared" si="3"/>
        <v>No</v>
      </c>
    </row>
    <row r="217" spans="1:39">
      <c r="A217" s="6" t="s">
        <v>304</v>
      </c>
      <c r="B217" s="6" t="s">
        <v>305</v>
      </c>
      <c r="C217" s="4" t="s">
        <v>109</v>
      </c>
      <c r="D217" s="213">
        <v>18</v>
      </c>
      <c r="E217" s="210">
        <v>18</v>
      </c>
      <c r="F217" s="17" t="s">
        <v>275</v>
      </c>
      <c r="G217" s="36" t="s">
        <v>218</v>
      </c>
      <c r="H217" s="157">
        <v>210975</v>
      </c>
      <c r="I217" s="19">
        <v>429</v>
      </c>
      <c r="J217" s="150" t="s">
        <v>14</v>
      </c>
      <c r="K217" s="150" t="s">
        <v>12</v>
      </c>
      <c r="L217" s="9">
        <v>45</v>
      </c>
      <c r="M217" s="9"/>
      <c r="N217" s="21">
        <v>0.65180000000000005</v>
      </c>
      <c r="O217" s="10"/>
      <c r="P217" s="39">
        <v>7.4099999999999999E-2</v>
      </c>
      <c r="Q217" s="7"/>
      <c r="R217" s="158">
        <v>109.2086</v>
      </c>
      <c r="S217" s="1"/>
      <c r="T217" s="23">
        <v>12.4077</v>
      </c>
      <c r="V217" s="20">
        <v>8.8016000000000005</v>
      </c>
      <c r="X217" s="20">
        <v>2.0907</v>
      </c>
      <c r="AA217" s="25">
        <v>1324979</v>
      </c>
      <c r="AB217" s="9"/>
      <c r="AC217" s="25">
        <v>17891756</v>
      </c>
      <c r="AD217" s="9"/>
      <c r="AE217" s="27">
        <v>2032773</v>
      </c>
      <c r="AF217" s="9"/>
      <c r="AG217" s="26">
        <v>163831</v>
      </c>
      <c r="AI217" s="26">
        <v>8557974</v>
      </c>
      <c r="AK217" s="26">
        <v>2558423</v>
      </c>
      <c r="AM217" s="2" t="str">
        <f t="shared" si="3"/>
        <v>No</v>
      </c>
    </row>
    <row r="218" spans="1:39">
      <c r="A218" s="6" t="s">
        <v>304</v>
      </c>
      <c r="B218" s="6" t="s">
        <v>305</v>
      </c>
      <c r="C218" s="4" t="s">
        <v>109</v>
      </c>
      <c r="D218" s="213">
        <v>18</v>
      </c>
      <c r="E218" s="210">
        <v>18</v>
      </c>
      <c r="F218" s="17" t="s">
        <v>275</v>
      </c>
      <c r="G218" s="36" t="s">
        <v>218</v>
      </c>
      <c r="H218" s="157">
        <v>210975</v>
      </c>
      <c r="I218" s="19">
        <v>429</v>
      </c>
      <c r="J218" s="150" t="s">
        <v>13</v>
      </c>
      <c r="K218" s="150" t="s">
        <v>15</v>
      </c>
      <c r="L218" s="9">
        <v>32</v>
      </c>
      <c r="M218" s="9"/>
      <c r="N218" s="21">
        <v>0.45329999999999998</v>
      </c>
      <c r="O218" s="10"/>
      <c r="P218" s="39">
        <v>2.3699999999999999E-2</v>
      </c>
      <c r="Q218" s="7"/>
      <c r="R218" s="158">
        <v>108.34610000000001</v>
      </c>
      <c r="S218" s="1"/>
      <c r="T218" s="23">
        <v>5.6681999999999997</v>
      </c>
      <c r="V218" s="20">
        <v>19.114799999999999</v>
      </c>
      <c r="X218" s="20">
        <v>2.3875000000000002</v>
      </c>
      <c r="AA218" s="25">
        <v>34336</v>
      </c>
      <c r="AB218" s="9"/>
      <c r="AC218" s="25">
        <v>1448045</v>
      </c>
      <c r="AD218" s="9"/>
      <c r="AE218" s="27">
        <v>75755</v>
      </c>
      <c r="AF218" s="9"/>
      <c r="AG218" s="26">
        <v>13365</v>
      </c>
      <c r="AI218" s="26">
        <v>606504</v>
      </c>
      <c r="AK218" s="26">
        <v>224079</v>
      </c>
      <c r="AM218" s="2" t="str">
        <f t="shared" si="3"/>
        <v>No</v>
      </c>
    </row>
    <row r="219" spans="1:39">
      <c r="A219" s="6" t="s">
        <v>304</v>
      </c>
      <c r="B219" s="6" t="s">
        <v>305</v>
      </c>
      <c r="C219" s="4" t="s">
        <v>109</v>
      </c>
      <c r="D219" s="213">
        <v>18</v>
      </c>
      <c r="E219" s="210">
        <v>18</v>
      </c>
      <c r="F219" s="17" t="s">
        <v>275</v>
      </c>
      <c r="G219" s="36" t="s">
        <v>218</v>
      </c>
      <c r="H219" s="157">
        <v>210975</v>
      </c>
      <c r="I219" s="19">
        <v>429</v>
      </c>
      <c r="J219" s="150" t="s">
        <v>16</v>
      </c>
      <c r="K219" s="150" t="s">
        <v>12</v>
      </c>
      <c r="L219" s="9">
        <v>254</v>
      </c>
      <c r="M219" s="9"/>
      <c r="N219" s="21">
        <v>2.9175</v>
      </c>
      <c r="O219" s="10"/>
      <c r="P219" s="39">
        <v>0.76449999999999996</v>
      </c>
      <c r="Q219" s="7"/>
      <c r="R219" s="158">
        <v>34.111899999999999</v>
      </c>
      <c r="S219" s="1"/>
      <c r="T219" s="23">
        <v>8.9385999999999992</v>
      </c>
      <c r="V219" s="20">
        <v>3.8163</v>
      </c>
      <c r="X219" s="20">
        <v>0.11559999999999999</v>
      </c>
      <c r="AA219" s="25">
        <v>1885257</v>
      </c>
      <c r="AB219" s="9"/>
      <c r="AC219" s="25">
        <v>2466018</v>
      </c>
      <c r="AD219" s="9"/>
      <c r="AE219" s="27">
        <v>646186</v>
      </c>
      <c r="AF219" s="9"/>
      <c r="AG219" s="26">
        <v>72292</v>
      </c>
      <c r="AI219" s="26">
        <v>21326432</v>
      </c>
      <c r="AK219" s="26">
        <v>3470690</v>
      </c>
      <c r="AM219" s="2" t="str">
        <f t="shared" si="3"/>
        <v>No</v>
      </c>
    </row>
    <row r="220" spans="1:39">
      <c r="A220" s="6" t="s">
        <v>304</v>
      </c>
      <c r="B220" s="6" t="s">
        <v>305</v>
      </c>
      <c r="C220" s="4" t="s">
        <v>109</v>
      </c>
      <c r="D220" s="213">
        <v>18</v>
      </c>
      <c r="E220" s="210">
        <v>18</v>
      </c>
      <c r="F220" s="17" t="s">
        <v>275</v>
      </c>
      <c r="G220" s="36" t="s">
        <v>218</v>
      </c>
      <c r="H220" s="157">
        <v>210975</v>
      </c>
      <c r="I220" s="19">
        <v>429</v>
      </c>
      <c r="J220" s="150" t="s">
        <v>18</v>
      </c>
      <c r="K220" s="150" t="s">
        <v>15</v>
      </c>
      <c r="L220" s="9">
        <v>21</v>
      </c>
      <c r="M220" s="9"/>
      <c r="N220" s="21">
        <v>1.2282</v>
      </c>
      <c r="O220" s="10"/>
      <c r="P220" s="39">
        <v>5.4600000000000003E-2</v>
      </c>
      <c r="Q220" s="7"/>
      <c r="R220" s="158">
        <v>105.8116</v>
      </c>
      <c r="S220" s="1"/>
      <c r="T220" s="23">
        <v>4.7074999999999996</v>
      </c>
      <c r="V220" s="20">
        <v>22.4772</v>
      </c>
      <c r="X220" s="20">
        <v>2.9921000000000002</v>
      </c>
      <c r="AA220" s="25">
        <v>61594</v>
      </c>
      <c r="AB220" s="9"/>
      <c r="AC220" s="25">
        <v>1127211</v>
      </c>
      <c r="AD220" s="9"/>
      <c r="AE220" s="27">
        <v>50149</v>
      </c>
      <c r="AF220" s="9"/>
      <c r="AG220" s="26">
        <v>10653</v>
      </c>
      <c r="AI220" s="26">
        <v>376732</v>
      </c>
      <c r="AK220" s="26">
        <v>305473</v>
      </c>
      <c r="AM220" s="2" t="str">
        <f t="shared" si="3"/>
        <v>No</v>
      </c>
    </row>
    <row r="221" spans="1:39">
      <c r="A221" s="6" t="s">
        <v>5893</v>
      </c>
      <c r="B221" s="6" t="s">
        <v>1304</v>
      </c>
      <c r="C221" s="4" t="s">
        <v>39</v>
      </c>
      <c r="D221" s="213">
        <v>4037</v>
      </c>
      <c r="E221" s="210">
        <v>40037</v>
      </c>
      <c r="F221" s="17" t="s">
        <v>272</v>
      </c>
      <c r="G221" s="36" t="s">
        <v>218</v>
      </c>
      <c r="H221" s="157">
        <v>5502379</v>
      </c>
      <c r="I221" s="19">
        <v>414</v>
      </c>
      <c r="J221" s="150" t="s">
        <v>13</v>
      </c>
      <c r="K221" s="150" t="s">
        <v>15</v>
      </c>
      <c r="L221" s="9">
        <v>284</v>
      </c>
      <c r="M221" s="9"/>
      <c r="N221" s="21">
        <v>2.8357000000000001</v>
      </c>
      <c r="O221" s="10"/>
      <c r="P221" s="39">
        <v>8.7800000000000003E-2</v>
      </c>
      <c r="Q221" s="7"/>
      <c r="R221" s="158">
        <v>55.429499999999997</v>
      </c>
      <c r="S221" s="1"/>
      <c r="T221" s="23">
        <v>1.7170000000000001</v>
      </c>
      <c r="V221" s="20">
        <v>32.282899999999998</v>
      </c>
      <c r="X221" s="20">
        <v>2.5583</v>
      </c>
      <c r="AA221" s="25">
        <v>2833609</v>
      </c>
      <c r="AB221" s="9"/>
      <c r="AC221" s="25">
        <v>32258990</v>
      </c>
      <c r="AD221" s="9"/>
      <c r="AE221" s="27">
        <v>999260</v>
      </c>
      <c r="AF221" s="9"/>
      <c r="AG221" s="26">
        <v>581982</v>
      </c>
      <c r="AI221" s="26">
        <v>12609518</v>
      </c>
      <c r="AK221" s="26">
        <v>10103505</v>
      </c>
      <c r="AM221" s="2" t="str">
        <f t="shared" si="3"/>
        <v>No</v>
      </c>
    </row>
    <row r="222" spans="1:39">
      <c r="A222" s="6" t="s">
        <v>5893</v>
      </c>
      <c r="B222" s="6" t="s">
        <v>1304</v>
      </c>
      <c r="C222" s="4" t="s">
        <v>39</v>
      </c>
      <c r="D222" s="213">
        <v>4037</v>
      </c>
      <c r="E222" s="210">
        <v>40037</v>
      </c>
      <c r="F222" s="17" t="s">
        <v>272</v>
      </c>
      <c r="G222" s="36" t="s">
        <v>218</v>
      </c>
      <c r="H222" s="157">
        <v>5502379</v>
      </c>
      <c r="I222" s="19">
        <v>414</v>
      </c>
      <c r="J222" s="150" t="s">
        <v>14</v>
      </c>
      <c r="K222" s="150" t="s">
        <v>12</v>
      </c>
      <c r="L222" s="9">
        <v>130</v>
      </c>
      <c r="M222" s="9"/>
      <c r="N222" s="21">
        <v>0.96909999999999996</v>
      </c>
      <c r="O222" s="10"/>
      <c r="P222" s="39">
        <v>0.1434</v>
      </c>
      <c r="Q222" s="7"/>
      <c r="R222" s="158">
        <v>135.60730000000001</v>
      </c>
      <c r="S222" s="1"/>
      <c r="T222" s="23">
        <v>20.073399999999999</v>
      </c>
      <c r="V222" s="20">
        <v>6.7556000000000003</v>
      </c>
      <c r="X222" s="20">
        <v>1.1909000000000001</v>
      </c>
      <c r="AA222" s="25">
        <v>8831865</v>
      </c>
      <c r="AB222" s="9"/>
      <c r="AC222" s="25">
        <v>61568830</v>
      </c>
      <c r="AD222" s="9"/>
      <c r="AE222" s="27">
        <v>9113767</v>
      </c>
      <c r="AF222" s="9"/>
      <c r="AG222" s="26">
        <v>454023</v>
      </c>
      <c r="AI222" s="26">
        <v>51698218</v>
      </c>
      <c r="AK222" s="26">
        <v>7310660</v>
      </c>
      <c r="AM222" s="2" t="str">
        <f t="shared" si="3"/>
        <v>No</v>
      </c>
    </row>
    <row r="223" spans="1:39">
      <c r="A223" s="6" t="s">
        <v>5894</v>
      </c>
      <c r="B223" s="6" t="s">
        <v>2405</v>
      </c>
      <c r="C223" s="4" t="s">
        <v>57</v>
      </c>
      <c r="D223" s="213">
        <v>5193</v>
      </c>
      <c r="E223" s="210">
        <v>50193</v>
      </c>
      <c r="F223" s="17" t="s">
        <v>338</v>
      </c>
      <c r="G223" s="36" t="s">
        <v>218</v>
      </c>
      <c r="H223" s="157">
        <v>3734090</v>
      </c>
      <c r="I223" s="19">
        <v>407</v>
      </c>
      <c r="J223" s="150" t="s">
        <v>16</v>
      </c>
      <c r="K223" s="150" t="s">
        <v>12</v>
      </c>
      <c r="L223" s="9">
        <v>407</v>
      </c>
      <c r="M223" s="9"/>
      <c r="N223" s="21">
        <v>4.5372000000000003</v>
      </c>
      <c r="O223" s="10"/>
      <c r="P223" s="39">
        <v>1.2724</v>
      </c>
      <c r="Q223" s="7"/>
      <c r="R223" s="158">
        <v>18.556999999999999</v>
      </c>
      <c r="S223" s="1"/>
      <c r="T223" s="23">
        <v>5.2042000000000002</v>
      </c>
      <c r="V223" s="20">
        <v>3.5657999999999999</v>
      </c>
      <c r="X223" s="20">
        <v>9.0300000000000005E-2</v>
      </c>
      <c r="AA223" s="25">
        <v>4095713</v>
      </c>
      <c r="AB223" s="9"/>
      <c r="AC223" s="25">
        <v>3218802</v>
      </c>
      <c r="AD223" s="9"/>
      <c r="AE223" s="27">
        <v>902693</v>
      </c>
      <c r="AF223" s="9"/>
      <c r="AG223" s="26">
        <v>173455</v>
      </c>
      <c r="AI223" s="26">
        <v>35633503</v>
      </c>
      <c r="AK223" s="26">
        <v>7066423</v>
      </c>
      <c r="AM223" s="2" t="str">
        <f t="shared" si="3"/>
        <v>No</v>
      </c>
    </row>
    <row r="224" spans="1:39">
      <c r="A224" s="6" t="s">
        <v>5895</v>
      </c>
      <c r="B224" s="6" t="s">
        <v>2284</v>
      </c>
      <c r="C224" s="4" t="s">
        <v>113</v>
      </c>
      <c r="D224" s="213">
        <v>5008</v>
      </c>
      <c r="E224" s="210">
        <v>50008</v>
      </c>
      <c r="F224" s="17" t="s">
        <v>272</v>
      </c>
      <c r="G224" s="36" t="s">
        <v>218</v>
      </c>
      <c r="H224" s="157">
        <v>1376476</v>
      </c>
      <c r="I224" s="19">
        <v>405</v>
      </c>
      <c r="J224" s="150" t="s">
        <v>13</v>
      </c>
      <c r="K224" s="150" t="s">
        <v>15</v>
      </c>
      <c r="L224" s="9">
        <v>84</v>
      </c>
      <c r="M224" s="9"/>
      <c r="N224" s="21">
        <v>3.7810999999999999</v>
      </c>
      <c r="O224" s="10"/>
      <c r="P224" s="39">
        <v>0.1179</v>
      </c>
      <c r="Q224" s="7"/>
      <c r="R224" s="158">
        <v>67.158299999999997</v>
      </c>
      <c r="S224" s="1"/>
      <c r="T224" s="23">
        <v>2.0947</v>
      </c>
      <c r="V224" s="20">
        <v>32.061100000000003</v>
      </c>
      <c r="X224" s="20">
        <v>4.7054</v>
      </c>
      <c r="AA224" s="25">
        <v>1719855</v>
      </c>
      <c r="AB224" s="9"/>
      <c r="AC224" s="25">
        <v>14583022</v>
      </c>
      <c r="AD224" s="9"/>
      <c r="AE224" s="27">
        <v>454851</v>
      </c>
      <c r="AF224" s="9"/>
      <c r="AG224" s="26">
        <v>217144</v>
      </c>
      <c r="AI224" s="26">
        <v>3099217</v>
      </c>
      <c r="AK224" s="26">
        <v>2701099</v>
      </c>
      <c r="AM224" s="2" t="str">
        <f t="shared" si="3"/>
        <v>No</v>
      </c>
    </row>
    <row r="225" spans="1:39">
      <c r="A225" s="6" t="s">
        <v>5895</v>
      </c>
      <c r="B225" s="6" t="s">
        <v>2284</v>
      </c>
      <c r="C225" s="4" t="s">
        <v>113</v>
      </c>
      <c r="D225" s="213">
        <v>5008</v>
      </c>
      <c r="E225" s="210">
        <v>50008</v>
      </c>
      <c r="F225" s="17" t="s">
        <v>272</v>
      </c>
      <c r="G225" s="36" t="s">
        <v>218</v>
      </c>
      <c r="H225" s="157">
        <v>1376476</v>
      </c>
      <c r="I225" s="19">
        <v>405</v>
      </c>
      <c r="J225" s="150" t="s">
        <v>14</v>
      </c>
      <c r="K225" s="150" t="s">
        <v>15</v>
      </c>
      <c r="L225" s="9">
        <v>321</v>
      </c>
      <c r="M225" s="9"/>
      <c r="N225" s="21">
        <v>1.0652999999999999</v>
      </c>
      <c r="O225" s="10"/>
      <c r="P225" s="39">
        <v>0.24260000000000001</v>
      </c>
      <c r="Q225" s="7"/>
      <c r="R225" s="158">
        <v>101.9546</v>
      </c>
      <c r="S225" s="1"/>
      <c r="T225" s="23">
        <v>23.215699999999998</v>
      </c>
      <c r="V225" s="20">
        <v>4.3916000000000004</v>
      </c>
      <c r="X225" s="20">
        <v>1.2522</v>
      </c>
      <c r="AA225" s="25">
        <v>32417553</v>
      </c>
      <c r="AB225" s="9"/>
      <c r="AC225" s="25">
        <v>133635978</v>
      </c>
      <c r="AD225" s="9"/>
      <c r="AE225" s="27">
        <v>30429789</v>
      </c>
      <c r="AF225" s="9"/>
      <c r="AG225" s="26">
        <v>1310740</v>
      </c>
      <c r="AI225" s="26">
        <v>106718086</v>
      </c>
      <c r="AK225" s="26">
        <v>16381053</v>
      </c>
      <c r="AM225" s="2" t="str">
        <f t="shared" si="3"/>
        <v>No</v>
      </c>
    </row>
    <row r="226" spans="1:39">
      <c r="A226" s="6" t="s">
        <v>5896</v>
      </c>
      <c r="B226" s="6" t="s">
        <v>1271</v>
      </c>
      <c r="C226" s="4" t="s">
        <v>64</v>
      </c>
      <c r="D226" s="213">
        <v>4008</v>
      </c>
      <c r="E226" s="210">
        <v>40008</v>
      </c>
      <c r="F226" s="17" t="s">
        <v>272</v>
      </c>
      <c r="G226" s="36" t="s">
        <v>218</v>
      </c>
      <c r="H226" s="157">
        <v>1249442</v>
      </c>
      <c r="I226" s="19">
        <v>404</v>
      </c>
      <c r="J226" s="150" t="s">
        <v>24</v>
      </c>
      <c r="K226" s="150" t="s">
        <v>12</v>
      </c>
      <c r="L226" s="9">
        <v>71</v>
      </c>
      <c r="M226" s="9"/>
      <c r="N226" s="21">
        <v>4.8632</v>
      </c>
      <c r="O226" s="10"/>
      <c r="P226" s="39">
        <v>0.28910000000000002</v>
      </c>
      <c r="Q226" s="7"/>
      <c r="R226" s="158">
        <v>258.3177</v>
      </c>
      <c r="S226" s="1"/>
      <c r="T226" s="23">
        <v>15.356999999999999</v>
      </c>
      <c r="V226" s="20">
        <v>16.820799999999998</v>
      </c>
      <c r="X226" s="20">
        <v>1.1725000000000001</v>
      </c>
      <c r="AA226" s="25">
        <v>4356387</v>
      </c>
      <c r="AB226" s="9"/>
      <c r="AC226" s="25">
        <v>15067931</v>
      </c>
      <c r="AD226" s="9"/>
      <c r="AE226" s="27">
        <v>895792</v>
      </c>
      <c r="AF226" s="9"/>
      <c r="AG226" s="26">
        <v>58331</v>
      </c>
      <c r="AI226" s="26">
        <v>12850952</v>
      </c>
      <c r="AK226" s="26">
        <v>1199780</v>
      </c>
      <c r="AM226" s="2" t="str">
        <f t="shared" si="3"/>
        <v>No</v>
      </c>
    </row>
    <row r="227" spans="1:39">
      <c r="A227" s="6" t="s">
        <v>5896</v>
      </c>
      <c r="B227" s="6" t="s">
        <v>1271</v>
      </c>
      <c r="C227" s="4" t="s">
        <v>64</v>
      </c>
      <c r="D227" s="213">
        <v>4008</v>
      </c>
      <c r="E227" s="210">
        <v>40008</v>
      </c>
      <c r="F227" s="17" t="s">
        <v>272</v>
      </c>
      <c r="G227" s="36" t="s">
        <v>218</v>
      </c>
      <c r="H227" s="157">
        <v>1249442</v>
      </c>
      <c r="I227" s="19">
        <v>404</v>
      </c>
      <c r="J227" s="150" t="s">
        <v>13</v>
      </c>
      <c r="K227" s="150" t="s">
        <v>12</v>
      </c>
      <c r="L227" s="9">
        <v>69</v>
      </c>
      <c r="M227" s="9"/>
      <c r="N227" s="21">
        <v>3.1467000000000001</v>
      </c>
      <c r="O227" s="10"/>
      <c r="P227" s="39">
        <v>6.2700000000000006E-2</v>
      </c>
      <c r="Q227" s="7"/>
      <c r="R227" s="158">
        <v>90.982399999999998</v>
      </c>
      <c r="S227" s="1"/>
      <c r="T227" s="23">
        <v>1.8123</v>
      </c>
      <c r="V227" s="20">
        <v>50.202199999999998</v>
      </c>
      <c r="X227" s="20">
        <v>4.8636999999999997</v>
      </c>
      <c r="AA227" s="25">
        <v>817205</v>
      </c>
      <c r="AB227" s="9"/>
      <c r="AC227" s="25">
        <v>13037601</v>
      </c>
      <c r="AD227" s="9"/>
      <c r="AE227" s="27">
        <v>259702</v>
      </c>
      <c r="AF227" s="9"/>
      <c r="AG227" s="26">
        <v>143298</v>
      </c>
      <c r="AI227" s="26">
        <v>2680605</v>
      </c>
      <c r="AK227" s="26">
        <v>2449889</v>
      </c>
      <c r="AM227" s="2" t="str">
        <f t="shared" si="3"/>
        <v>No</v>
      </c>
    </row>
    <row r="228" spans="1:39">
      <c r="A228" s="6" t="s">
        <v>5896</v>
      </c>
      <c r="B228" s="6" t="s">
        <v>1271</v>
      </c>
      <c r="C228" s="4" t="s">
        <v>64</v>
      </c>
      <c r="D228" s="213">
        <v>4008</v>
      </c>
      <c r="E228" s="210">
        <v>40008</v>
      </c>
      <c r="F228" s="17" t="s">
        <v>272</v>
      </c>
      <c r="G228" s="36" t="s">
        <v>218</v>
      </c>
      <c r="H228" s="157">
        <v>1249442</v>
      </c>
      <c r="I228" s="19">
        <v>404</v>
      </c>
      <c r="J228" s="150" t="s">
        <v>16</v>
      </c>
      <c r="K228" s="150" t="s">
        <v>12</v>
      </c>
      <c r="L228" s="9">
        <v>51</v>
      </c>
      <c r="M228" s="9"/>
      <c r="N228" s="21">
        <v>2.8795000000000002</v>
      </c>
      <c r="O228" s="10"/>
      <c r="P228" s="39">
        <v>0.18840000000000001</v>
      </c>
      <c r="Q228" s="7"/>
      <c r="R228" s="158">
        <v>99.329499999999996</v>
      </c>
      <c r="S228" s="1"/>
      <c r="T228" s="23">
        <v>6.5004999999999997</v>
      </c>
      <c r="V228" s="20">
        <v>15.280200000000001</v>
      </c>
      <c r="X228" s="20">
        <v>0.35599999999999998</v>
      </c>
      <c r="AA228" s="25">
        <v>377119</v>
      </c>
      <c r="AB228" s="9"/>
      <c r="AC228" s="25">
        <v>2001192</v>
      </c>
      <c r="AD228" s="9"/>
      <c r="AE228" s="27">
        <v>130966</v>
      </c>
      <c r="AF228" s="9"/>
      <c r="AG228" s="26">
        <v>20147</v>
      </c>
      <c r="AI228" s="26">
        <v>5621418</v>
      </c>
      <c r="AK228" s="26">
        <v>1011143</v>
      </c>
      <c r="AM228" s="2" t="str">
        <f t="shared" si="3"/>
        <v>No</v>
      </c>
    </row>
    <row r="229" spans="1:39">
      <c r="A229" s="6" t="s">
        <v>5896</v>
      </c>
      <c r="B229" s="6" t="s">
        <v>1271</v>
      </c>
      <c r="C229" s="4" t="s">
        <v>64</v>
      </c>
      <c r="D229" s="213">
        <v>4008</v>
      </c>
      <c r="E229" s="210">
        <v>40008</v>
      </c>
      <c r="F229" s="17" t="s">
        <v>272</v>
      </c>
      <c r="G229" s="36" t="s">
        <v>218</v>
      </c>
      <c r="H229" s="157">
        <v>1249442</v>
      </c>
      <c r="I229" s="19">
        <v>404</v>
      </c>
      <c r="J229" s="150" t="s">
        <v>21</v>
      </c>
      <c r="K229" s="150" t="s">
        <v>12</v>
      </c>
      <c r="L229" s="9">
        <v>21</v>
      </c>
      <c r="M229" s="9"/>
      <c r="N229" s="21">
        <v>0.6865</v>
      </c>
      <c r="O229" s="10"/>
      <c r="P229" s="39">
        <v>0.186</v>
      </c>
      <c r="Q229" s="7"/>
      <c r="R229" s="158">
        <v>238.2594</v>
      </c>
      <c r="S229" s="1"/>
      <c r="T229" s="23">
        <v>64.552000000000007</v>
      </c>
      <c r="V229" s="20">
        <v>3.6909999999999998</v>
      </c>
      <c r="X229" s="20">
        <v>0.71609999999999996</v>
      </c>
      <c r="AA229" s="25">
        <v>3974025</v>
      </c>
      <c r="AB229" s="9"/>
      <c r="AC229" s="25">
        <v>21366867</v>
      </c>
      <c r="AD229" s="9"/>
      <c r="AE229" s="27">
        <v>5788961</v>
      </c>
      <c r="AF229" s="9"/>
      <c r="AG229" s="26">
        <v>89679</v>
      </c>
      <c r="AI229" s="26">
        <v>29838989</v>
      </c>
      <c r="AK229" s="26">
        <v>1420469</v>
      </c>
      <c r="AM229" s="2" t="str">
        <f t="shared" si="3"/>
        <v>No</v>
      </c>
    </row>
    <row r="230" spans="1:39">
      <c r="A230" s="6" t="s">
        <v>5896</v>
      </c>
      <c r="B230" s="6" t="s">
        <v>1271</v>
      </c>
      <c r="C230" s="4" t="s">
        <v>64</v>
      </c>
      <c r="D230" s="213">
        <v>4008</v>
      </c>
      <c r="E230" s="210">
        <v>40008</v>
      </c>
      <c r="F230" s="17" t="s">
        <v>272</v>
      </c>
      <c r="G230" s="36" t="s">
        <v>218</v>
      </c>
      <c r="H230" s="157">
        <v>1249442</v>
      </c>
      <c r="I230" s="19">
        <v>404</v>
      </c>
      <c r="J230" s="150" t="s">
        <v>19</v>
      </c>
      <c r="K230" s="150" t="s">
        <v>12</v>
      </c>
      <c r="L230" s="9">
        <v>2</v>
      </c>
      <c r="M230" s="9"/>
      <c r="N230" s="21">
        <v>0</v>
      </c>
      <c r="O230" s="10"/>
      <c r="P230" s="39">
        <v>0</v>
      </c>
      <c r="Q230" s="7"/>
      <c r="R230" s="158">
        <v>167.11099999999999</v>
      </c>
      <c r="S230" s="1"/>
      <c r="T230" s="23">
        <v>41.783999999999999</v>
      </c>
      <c r="V230" s="20">
        <v>3.9994000000000001</v>
      </c>
      <c r="X230" s="20">
        <v>4.8598999999999997</v>
      </c>
      <c r="AA230" s="25">
        <v>0</v>
      </c>
      <c r="AB230" s="9"/>
      <c r="AC230" s="25">
        <v>1486118</v>
      </c>
      <c r="AD230" s="9"/>
      <c r="AE230" s="27">
        <v>371585</v>
      </c>
      <c r="AF230" s="9"/>
      <c r="AG230" s="26">
        <v>8893</v>
      </c>
      <c r="AI230" s="26">
        <v>305793</v>
      </c>
      <c r="AK230" s="26">
        <v>47265</v>
      </c>
      <c r="AM230" s="2" t="str">
        <f t="shared" si="3"/>
        <v>No</v>
      </c>
    </row>
    <row r="231" spans="1:39">
      <c r="A231" s="6" t="s">
        <v>5896</v>
      </c>
      <c r="B231" s="6" t="s">
        <v>1271</v>
      </c>
      <c r="C231" s="4" t="s">
        <v>64</v>
      </c>
      <c r="D231" s="213">
        <v>4008</v>
      </c>
      <c r="E231" s="210">
        <v>40008</v>
      </c>
      <c r="F231" s="17" t="s">
        <v>272</v>
      </c>
      <c r="G231" s="36" t="s">
        <v>218</v>
      </c>
      <c r="H231" s="157">
        <v>1249442</v>
      </c>
      <c r="I231" s="19">
        <v>404</v>
      </c>
      <c r="J231" s="150" t="s">
        <v>14</v>
      </c>
      <c r="K231" s="150" t="s">
        <v>12</v>
      </c>
      <c r="L231" s="9">
        <v>190</v>
      </c>
      <c r="M231" s="9"/>
      <c r="N231" s="21">
        <v>1.1306</v>
      </c>
      <c r="O231" s="10"/>
      <c r="P231" s="39">
        <v>0.18440000000000001</v>
      </c>
      <c r="Q231" s="7"/>
      <c r="R231" s="158">
        <v>120.187</v>
      </c>
      <c r="S231" s="1"/>
      <c r="T231" s="23">
        <v>19.600000000000001</v>
      </c>
      <c r="V231" s="20">
        <v>6.1319999999999997</v>
      </c>
      <c r="X231" s="20">
        <v>1.4237</v>
      </c>
      <c r="AA231" s="25">
        <v>17038438</v>
      </c>
      <c r="AB231" s="9"/>
      <c r="AC231" s="25">
        <v>92406617</v>
      </c>
      <c r="AD231" s="9"/>
      <c r="AE231" s="27">
        <v>15069601</v>
      </c>
      <c r="AF231" s="9"/>
      <c r="AG231" s="26">
        <v>768857</v>
      </c>
      <c r="AI231" s="26">
        <v>64906594</v>
      </c>
      <c r="AK231" s="26">
        <v>10257746</v>
      </c>
      <c r="AM231" s="2" t="str">
        <f t="shared" si="3"/>
        <v>No</v>
      </c>
    </row>
    <row r="232" spans="1:39">
      <c r="A232" s="6" t="s">
        <v>4779</v>
      </c>
      <c r="B232" s="6" t="s">
        <v>4780</v>
      </c>
      <c r="C232" s="4" t="s">
        <v>22</v>
      </c>
      <c r="D232" s="213">
        <v>9009</v>
      </c>
      <c r="E232" s="210">
        <v>90009</v>
      </c>
      <c r="F232" s="17" t="s">
        <v>275</v>
      </c>
      <c r="G232" s="36" t="s">
        <v>218</v>
      </c>
      <c r="H232" s="157">
        <v>3281212</v>
      </c>
      <c r="I232" s="19">
        <v>399</v>
      </c>
      <c r="J232" s="150" t="s">
        <v>13</v>
      </c>
      <c r="K232" s="150" t="s">
        <v>15</v>
      </c>
      <c r="L232" s="9">
        <v>80</v>
      </c>
      <c r="M232" s="9"/>
      <c r="N232" s="21">
        <v>2.5432000000000001</v>
      </c>
      <c r="O232" s="10"/>
      <c r="P232" s="39">
        <v>5.0500000000000003E-2</v>
      </c>
      <c r="Q232" s="7"/>
      <c r="R232" s="158">
        <v>86.518600000000006</v>
      </c>
      <c r="S232" s="1"/>
      <c r="T232" s="23">
        <v>1.7165999999999999</v>
      </c>
      <c r="V232" s="20">
        <v>50.4011</v>
      </c>
      <c r="X232" s="20">
        <v>4.7557</v>
      </c>
      <c r="AA232" s="25">
        <v>658355</v>
      </c>
      <c r="AB232" s="9"/>
      <c r="AC232" s="25">
        <v>13047085</v>
      </c>
      <c r="AD232" s="9"/>
      <c r="AE232" s="27">
        <v>258865</v>
      </c>
      <c r="AF232" s="9"/>
      <c r="AG232" s="26">
        <v>150801</v>
      </c>
      <c r="AI232" s="26">
        <v>2743486</v>
      </c>
      <c r="AK232" s="26">
        <v>1935204</v>
      </c>
      <c r="AM232" s="2" t="str">
        <f t="shared" si="3"/>
        <v>No</v>
      </c>
    </row>
    <row r="233" spans="1:39">
      <c r="A233" s="6" t="s">
        <v>4779</v>
      </c>
      <c r="B233" s="6" t="s">
        <v>4780</v>
      </c>
      <c r="C233" s="4" t="s">
        <v>22</v>
      </c>
      <c r="D233" s="213">
        <v>9009</v>
      </c>
      <c r="E233" s="210">
        <v>90009</v>
      </c>
      <c r="F233" s="17" t="s">
        <v>275</v>
      </c>
      <c r="G233" s="36" t="s">
        <v>218</v>
      </c>
      <c r="H233" s="157">
        <v>3281212</v>
      </c>
      <c r="I233" s="19">
        <v>399</v>
      </c>
      <c r="J233" s="150" t="s">
        <v>14</v>
      </c>
      <c r="K233" s="150" t="s">
        <v>15</v>
      </c>
      <c r="L233" s="9">
        <v>76</v>
      </c>
      <c r="M233" s="9"/>
      <c r="N233" s="21">
        <v>1.2702</v>
      </c>
      <c r="O233" s="10"/>
      <c r="P233" s="39">
        <v>0.16489999999999999</v>
      </c>
      <c r="Q233" s="7"/>
      <c r="R233" s="158">
        <v>126.0168</v>
      </c>
      <c r="S233" s="1"/>
      <c r="T233" s="23">
        <v>16.364599999999999</v>
      </c>
      <c r="V233" s="20">
        <v>7.7005999999999997</v>
      </c>
      <c r="X233" s="20">
        <v>1.1033999999999999</v>
      </c>
      <c r="AA233" s="25">
        <v>3605834</v>
      </c>
      <c r="AB233" s="9"/>
      <c r="AC233" s="25">
        <v>21860635</v>
      </c>
      <c r="AD233" s="9"/>
      <c r="AE233" s="27">
        <v>2838831</v>
      </c>
      <c r="AF233" s="9"/>
      <c r="AG233" s="26">
        <v>173474</v>
      </c>
      <c r="AI233" s="26">
        <v>19812865</v>
      </c>
      <c r="AK233" s="26">
        <v>2571694</v>
      </c>
      <c r="AM233" s="2" t="str">
        <f t="shared" si="3"/>
        <v>No</v>
      </c>
    </row>
    <row r="234" spans="1:39">
      <c r="A234" s="6" t="s">
        <v>4779</v>
      </c>
      <c r="B234" s="6" t="s">
        <v>4780</v>
      </c>
      <c r="C234" s="4" t="s">
        <v>22</v>
      </c>
      <c r="D234" s="213">
        <v>9009</v>
      </c>
      <c r="E234" s="210">
        <v>90009</v>
      </c>
      <c r="F234" s="17" t="s">
        <v>275</v>
      </c>
      <c r="G234" s="36" t="s">
        <v>218</v>
      </c>
      <c r="H234" s="157">
        <v>3281212</v>
      </c>
      <c r="I234" s="19">
        <v>399</v>
      </c>
      <c r="J234" s="150" t="s">
        <v>18</v>
      </c>
      <c r="K234" s="150" t="s">
        <v>15</v>
      </c>
      <c r="L234" s="9">
        <v>52</v>
      </c>
      <c r="M234" s="9"/>
      <c r="N234" s="21">
        <v>2.4411999999999998</v>
      </c>
      <c r="O234" s="10"/>
      <c r="P234" s="39">
        <v>5.3999999999999999E-2</v>
      </c>
      <c r="Q234" s="7"/>
      <c r="R234" s="158">
        <v>125.7885</v>
      </c>
      <c r="S234" s="1"/>
      <c r="T234" s="23">
        <v>2.7841</v>
      </c>
      <c r="V234" s="20">
        <v>45.181699999999999</v>
      </c>
      <c r="X234" s="20">
        <v>3.0451999999999999</v>
      </c>
      <c r="AA234" s="25">
        <v>252385</v>
      </c>
      <c r="AB234" s="9"/>
      <c r="AC234" s="25">
        <v>4671155</v>
      </c>
      <c r="AD234" s="9"/>
      <c r="AE234" s="27">
        <v>103386</v>
      </c>
      <c r="AF234" s="9"/>
      <c r="AG234" s="26">
        <v>37135</v>
      </c>
      <c r="AI234" s="26">
        <v>1533932</v>
      </c>
      <c r="AK234" s="26">
        <v>1024010</v>
      </c>
      <c r="AM234" s="2" t="str">
        <f t="shared" si="3"/>
        <v>No</v>
      </c>
    </row>
    <row r="235" spans="1:39">
      <c r="A235" s="6" t="s">
        <v>4779</v>
      </c>
      <c r="B235" s="6" t="s">
        <v>4780</v>
      </c>
      <c r="C235" s="4" t="s">
        <v>22</v>
      </c>
      <c r="D235" s="213">
        <v>9009</v>
      </c>
      <c r="E235" s="210">
        <v>90009</v>
      </c>
      <c r="F235" s="17" t="s">
        <v>275</v>
      </c>
      <c r="G235" s="36" t="s">
        <v>218</v>
      </c>
      <c r="H235" s="157">
        <v>3281212</v>
      </c>
      <c r="I235" s="19">
        <v>399</v>
      </c>
      <c r="J235" s="150" t="s">
        <v>14</v>
      </c>
      <c r="K235" s="150" t="s">
        <v>12</v>
      </c>
      <c r="L235" s="9">
        <v>191</v>
      </c>
      <c r="M235" s="9"/>
      <c r="N235" s="21">
        <v>1.3024</v>
      </c>
      <c r="O235" s="10"/>
      <c r="P235" s="39">
        <v>0.1138</v>
      </c>
      <c r="Q235" s="7"/>
      <c r="R235" s="158">
        <v>205.6069</v>
      </c>
      <c r="S235" s="1"/>
      <c r="T235" s="23">
        <v>17.969799999999999</v>
      </c>
      <c r="V235" s="20">
        <v>11.441800000000001</v>
      </c>
      <c r="X235" s="20">
        <v>3.6574</v>
      </c>
      <c r="AA235" s="25">
        <v>11225497</v>
      </c>
      <c r="AB235" s="9"/>
      <c r="AC235" s="25">
        <v>98615853</v>
      </c>
      <c r="AD235" s="9"/>
      <c r="AE235" s="27">
        <v>8618906</v>
      </c>
      <c r="AF235" s="9"/>
      <c r="AG235" s="26">
        <v>479633</v>
      </c>
      <c r="AI235" s="26">
        <v>26963687</v>
      </c>
      <c r="AK235" s="26">
        <v>4216109</v>
      </c>
      <c r="AM235" s="2" t="str">
        <f t="shared" si="3"/>
        <v>No</v>
      </c>
    </row>
    <row r="236" spans="1:39">
      <c r="A236" s="6" t="s">
        <v>5897</v>
      </c>
      <c r="B236" s="6" t="s">
        <v>1094</v>
      </c>
      <c r="C236" s="4" t="s">
        <v>105</v>
      </c>
      <c r="D236" s="213">
        <v>3083</v>
      </c>
      <c r="E236" s="210">
        <v>30083</v>
      </c>
      <c r="F236" s="17" t="s">
        <v>275</v>
      </c>
      <c r="G236" s="36" t="s">
        <v>218</v>
      </c>
      <c r="H236" s="157">
        <v>1439666</v>
      </c>
      <c r="I236" s="19">
        <v>397</v>
      </c>
      <c r="J236" s="150" t="s">
        <v>13</v>
      </c>
      <c r="K236" s="150" t="s">
        <v>15</v>
      </c>
      <c r="L236" s="9">
        <v>92</v>
      </c>
      <c r="M236" s="9"/>
      <c r="N236" s="21">
        <v>2.9293999999999998</v>
      </c>
      <c r="O236" s="10"/>
      <c r="P236" s="39">
        <v>0.1094</v>
      </c>
      <c r="Q236" s="7"/>
      <c r="R236" s="158">
        <v>42.203000000000003</v>
      </c>
      <c r="S236" s="1"/>
      <c r="T236" s="23">
        <v>1.5753999999999999</v>
      </c>
      <c r="V236" s="20">
        <v>26.788900000000002</v>
      </c>
      <c r="X236" s="20">
        <v>2.7664</v>
      </c>
      <c r="AA236" s="25">
        <v>1040203</v>
      </c>
      <c r="AB236" s="9"/>
      <c r="AC236" s="25">
        <v>9512440</v>
      </c>
      <c r="AD236" s="9"/>
      <c r="AE236" s="27">
        <v>355089</v>
      </c>
      <c r="AF236" s="9"/>
      <c r="AG236" s="26">
        <v>225397</v>
      </c>
      <c r="AI236" s="26">
        <v>3438583</v>
      </c>
      <c r="AK236" s="26">
        <v>3464857</v>
      </c>
      <c r="AM236" s="2" t="str">
        <f t="shared" si="3"/>
        <v>No</v>
      </c>
    </row>
    <row r="237" spans="1:39">
      <c r="A237" s="6" t="s">
        <v>5897</v>
      </c>
      <c r="B237" s="6" t="s">
        <v>1094</v>
      </c>
      <c r="C237" s="4" t="s">
        <v>105</v>
      </c>
      <c r="D237" s="213">
        <v>3083</v>
      </c>
      <c r="E237" s="210">
        <v>30083</v>
      </c>
      <c r="F237" s="17" t="s">
        <v>275</v>
      </c>
      <c r="G237" s="36" t="s">
        <v>218</v>
      </c>
      <c r="H237" s="157">
        <v>1439666</v>
      </c>
      <c r="I237" s="19">
        <v>397</v>
      </c>
      <c r="J237" s="150" t="s">
        <v>21</v>
      </c>
      <c r="K237" s="150" t="s">
        <v>12</v>
      </c>
      <c r="L237" s="9">
        <v>6</v>
      </c>
      <c r="M237" s="9"/>
      <c r="N237" s="21">
        <v>1.1054999999999999</v>
      </c>
      <c r="O237" s="10"/>
      <c r="P237" s="39">
        <v>0.14749999999999999</v>
      </c>
      <c r="Q237" s="7"/>
      <c r="R237" s="158">
        <v>359.13040000000001</v>
      </c>
      <c r="S237" s="1"/>
      <c r="T237" s="23">
        <v>47.930399999999999</v>
      </c>
      <c r="V237" s="20">
        <v>7.4927000000000001</v>
      </c>
      <c r="X237" s="20">
        <v>2.153</v>
      </c>
      <c r="AA237" s="25">
        <v>1566824</v>
      </c>
      <c r="AB237" s="9"/>
      <c r="AC237" s="25">
        <v>10619844</v>
      </c>
      <c r="AD237" s="9"/>
      <c r="AE237" s="27">
        <v>1417350</v>
      </c>
      <c r="AF237" s="9"/>
      <c r="AG237" s="26">
        <v>29571</v>
      </c>
      <c r="AI237" s="26">
        <v>4932543</v>
      </c>
      <c r="AK237" s="26">
        <v>387609</v>
      </c>
      <c r="AM237" s="2" t="str">
        <f t="shared" si="3"/>
        <v>No</v>
      </c>
    </row>
    <row r="238" spans="1:39">
      <c r="A238" s="6" t="s">
        <v>5897</v>
      </c>
      <c r="B238" s="6" t="s">
        <v>1094</v>
      </c>
      <c r="C238" s="4" t="s">
        <v>105</v>
      </c>
      <c r="D238" s="213">
        <v>3083</v>
      </c>
      <c r="E238" s="210">
        <v>30083</v>
      </c>
      <c r="F238" s="17" t="s">
        <v>275</v>
      </c>
      <c r="G238" s="36" t="s">
        <v>218</v>
      </c>
      <c r="H238" s="157">
        <v>1439666</v>
      </c>
      <c r="I238" s="19">
        <v>397</v>
      </c>
      <c r="J238" s="150" t="s">
        <v>16</v>
      </c>
      <c r="K238" s="150" t="s">
        <v>15</v>
      </c>
      <c r="L238" s="9">
        <v>44</v>
      </c>
      <c r="M238" s="9"/>
      <c r="N238" s="21">
        <v>4.2401</v>
      </c>
      <c r="O238" s="10"/>
      <c r="P238" s="39">
        <v>1.2099</v>
      </c>
      <c r="Q238" s="7"/>
      <c r="R238" s="158">
        <v>22.818999999999999</v>
      </c>
      <c r="S238" s="1"/>
      <c r="T238" s="23">
        <v>6.5114999999999998</v>
      </c>
      <c r="V238" s="20">
        <v>3.5044</v>
      </c>
      <c r="X238" s="20">
        <v>0.1108</v>
      </c>
      <c r="AA238" s="25">
        <v>518451</v>
      </c>
      <c r="AB238" s="9"/>
      <c r="AC238" s="25">
        <v>428496</v>
      </c>
      <c r="AD238" s="9"/>
      <c r="AE238" s="27">
        <v>122273</v>
      </c>
      <c r="AF238" s="9"/>
      <c r="AG238" s="26">
        <v>18778</v>
      </c>
      <c r="AI238" s="26">
        <v>3867691</v>
      </c>
      <c r="AK238" s="26">
        <v>627442</v>
      </c>
      <c r="AM238" s="2" t="str">
        <f t="shared" si="3"/>
        <v>No</v>
      </c>
    </row>
    <row r="239" spans="1:39">
      <c r="A239" s="6" t="s">
        <v>5897</v>
      </c>
      <c r="B239" s="6" t="s">
        <v>1094</v>
      </c>
      <c r="C239" s="4" t="s">
        <v>105</v>
      </c>
      <c r="D239" s="213">
        <v>3083</v>
      </c>
      <c r="E239" s="210">
        <v>30083</v>
      </c>
      <c r="F239" s="17" t="s">
        <v>275</v>
      </c>
      <c r="G239" s="36" t="s">
        <v>218</v>
      </c>
      <c r="H239" s="157">
        <v>1439666</v>
      </c>
      <c r="I239" s="19">
        <v>397</v>
      </c>
      <c r="J239" s="150" t="s">
        <v>25</v>
      </c>
      <c r="K239" s="150" t="s">
        <v>15</v>
      </c>
      <c r="L239" s="9">
        <v>3</v>
      </c>
      <c r="M239" s="9"/>
      <c r="N239" s="21">
        <v>1.0851</v>
      </c>
      <c r="O239" s="10"/>
      <c r="P239" s="39">
        <v>0.24970000000000001</v>
      </c>
      <c r="Q239" s="7"/>
      <c r="R239" s="158">
        <v>217.38310000000001</v>
      </c>
      <c r="S239" s="1"/>
      <c r="T239" s="23">
        <v>50.0246</v>
      </c>
      <c r="V239" s="20">
        <v>4.3455000000000004</v>
      </c>
      <c r="X239" s="20">
        <v>6.0544000000000002</v>
      </c>
      <c r="AA239" s="25">
        <v>355533</v>
      </c>
      <c r="AB239" s="9"/>
      <c r="AC239" s="25">
        <v>1423859</v>
      </c>
      <c r="AD239" s="9"/>
      <c r="AE239" s="27">
        <v>327661</v>
      </c>
      <c r="AF239" s="9"/>
      <c r="AG239" s="26">
        <v>6550</v>
      </c>
      <c r="AI239" s="26">
        <v>235176</v>
      </c>
      <c r="AK239" s="26">
        <v>18846</v>
      </c>
      <c r="AM239" s="2" t="str">
        <f t="shared" si="3"/>
        <v>No</v>
      </c>
    </row>
    <row r="240" spans="1:39">
      <c r="A240" s="6" t="s">
        <v>5897</v>
      </c>
      <c r="B240" s="6" t="s">
        <v>1094</v>
      </c>
      <c r="C240" s="4" t="s">
        <v>105</v>
      </c>
      <c r="D240" s="213">
        <v>3083</v>
      </c>
      <c r="E240" s="210">
        <v>30083</v>
      </c>
      <c r="F240" s="17" t="s">
        <v>275</v>
      </c>
      <c r="G240" s="36" t="s">
        <v>218</v>
      </c>
      <c r="H240" s="157">
        <v>1439666</v>
      </c>
      <c r="I240" s="19">
        <v>397</v>
      </c>
      <c r="J240" s="150" t="s">
        <v>14</v>
      </c>
      <c r="K240" s="150" t="s">
        <v>12</v>
      </c>
      <c r="L240" s="9">
        <v>242</v>
      </c>
      <c r="M240" s="9"/>
      <c r="N240" s="21">
        <v>1.0829</v>
      </c>
      <c r="O240" s="10"/>
      <c r="P240" s="39">
        <v>0.16839999999999999</v>
      </c>
      <c r="Q240" s="7"/>
      <c r="R240" s="158">
        <v>92.199799999999996</v>
      </c>
      <c r="S240" s="1"/>
      <c r="T240" s="23">
        <v>14.3346</v>
      </c>
      <c r="V240" s="20">
        <v>6.4320000000000004</v>
      </c>
      <c r="X240" s="20">
        <v>1.2224999999999999</v>
      </c>
      <c r="AA240" s="25">
        <v>12610244</v>
      </c>
      <c r="AB240" s="9"/>
      <c r="AC240" s="25">
        <v>74896237</v>
      </c>
      <c r="AD240" s="9"/>
      <c r="AE240" s="27">
        <v>11644377</v>
      </c>
      <c r="AF240" s="9"/>
      <c r="AG240" s="26">
        <v>812325</v>
      </c>
      <c r="AI240" s="26">
        <v>61264189</v>
      </c>
      <c r="AK240" s="26">
        <v>10397860</v>
      </c>
      <c r="AM240" s="2" t="str">
        <f t="shared" si="3"/>
        <v>No</v>
      </c>
    </row>
    <row r="241" spans="1:39">
      <c r="A241" s="6" t="s">
        <v>5897</v>
      </c>
      <c r="B241" s="6" t="s">
        <v>1094</v>
      </c>
      <c r="C241" s="4" t="s">
        <v>105</v>
      </c>
      <c r="D241" s="213">
        <v>3083</v>
      </c>
      <c r="E241" s="210">
        <v>30083</v>
      </c>
      <c r="F241" s="17" t="s">
        <v>275</v>
      </c>
      <c r="G241" s="36" t="s">
        <v>218</v>
      </c>
      <c r="H241" s="157">
        <v>1439666</v>
      </c>
      <c r="I241" s="19">
        <v>397</v>
      </c>
      <c r="J241" s="150" t="s">
        <v>18</v>
      </c>
      <c r="K241" s="150" t="s">
        <v>15</v>
      </c>
      <c r="L241" s="9">
        <v>10</v>
      </c>
      <c r="M241" s="9"/>
      <c r="N241" s="21">
        <v>2.7370000000000001</v>
      </c>
      <c r="O241" s="10"/>
      <c r="P241" s="39">
        <v>0.12479999999999999</v>
      </c>
      <c r="Q241" s="7"/>
      <c r="R241" s="158">
        <v>27.355499999999999</v>
      </c>
      <c r="S241" s="1"/>
      <c r="T241" s="23">
        <v>1.2478</v>
      </c>
      <c r="V241" s="20">
        <v>21.923200000000001</v>
      </c>
      <c r="X241" s="20">
        <v>2.4262999999999999</v>
      </c>
      <c r="AA241" s="25">
        <v>47069</v>
      </c>
      <c r="AB241" s="9"/>
      <c r="AC241" s="25">
        <v>377014</v>
      </c>
      <c r="AD241" s="9"/>
      <c r="AE241" s="27">
        <v>17197</v>
      </c>
      <c r="AF241" s="9"/>
      <c r="AG241" s="26">
        <v>13782</v>
      </c>
      <c r="AI241" s="26">
        <v>155385</v>
      </c>
      <c r="AK241" s="26">
        <v>223264</v>
      </c>
      <c r="AM241" s="2" t="str">
        <f t="shared" si="3"/>
        <v>No</v>
      </c>
    </row>
    <row r="242" spans="1:39">
      <c r="A242" s="6" t="s">
        <v>5898</v>
      </c>
      <c r="B242" s="6" t="s">
        <v>271</v>
      </c>
      <c r="C242" s="4" t="s">
        <v>109</v>
      </c>
      <c r="D242" s="213">
        <v>40</v>
      </c>
      <c r="E242" s="210">
        <v>40</v>
      </c>
      <c r="F242" s="17" t="s">
        <v>275</v>
      </c>
      <c r="G242" s="36" t="s">
        <v>218</v>
      </c>
      <c r="H242" s="157">
        <v>3059393</v>
      </c>
      <c r="I242" s="19">
        <v>384</v>
      </c>
      <c r="J242" s="150" t="s">
        <v>23</v>
      </c>
      <c r="K242" s="150" t="s">
        <v>15</v>
      </c>
      <c r="L242" s="9">
        <v>70</v>
      </c>
      <c r="M242" s="9"/>
      <c r="N242" s="21">
        <v>3.5994999999999999</v>
      </c>
      <c r="O242" s="10"/>
      <c r="P242" s="39">
        <v>0.31909999999999999</v>
      </c>
      <c r="Q242" s="7"/>
      <c r="R242" s="158">
        <v>689.13779999999997</v>
      </c>
      <c r="S242" s="1"/>
      <c r="T242" s="23">
        <v>61.096299999999999</v>
      </c>
      <c r="V242" s="20">
        <v>11.279500000000001</v>
      </c>
      <c r="X242" s="20">
        <v>0.45169999999999999</v>
      </c>
      <c r="AA242" s="25">
        <v>16671148</v>
      </c>
      <c r="AB242" s="9"/>
      <c r="AC242" s="25">
        <v>52241469</v>
      </c>
      <c r="AD242" s="9"/>
      <c r="AE242" s="27">
        <v>4631525</v>
      </c>
      <c r="AF242" s="9"/>
      <c r="AG242" s="26">
        <v>75807</v>
      </c>
      <c r="AI242" s="26">
        <v>115664119</v>
      </c>
      <c r="AK242" s="26">
        <v>2233332</v>
      </c>
      <c r="AM242" s="2" t="str">
        <f t="shared" si="3"/>
        <v>No</v>
      </c>
    </row>
    <row r="243" spans="1:39">
      <c r="A243" s="6" t="s">
        <v>5898</v>
      </c>
      <c r="B243" s="6" t="s">
        <v>271</v>
      </c>
      <c r="C243" s="4" t="s">
        <v>109</v>
      </c>
      <c r="D243" s="213">
        <v>40</v>
      </c>
      <c r="E243" s="210">
        <v>40</v>
      </c>
      <c r="F243" s="17" t="s">
        <v>275</v>
      </c>
      <c r="G243" s="36" t="s">
        <v>218</v>
      </c>
      <c r="H243" s="157">
        <v>3059393</v>
      </c>
      <c r="I243" s="19">
        <v>384</v>
      </c>
      <c r="J243" s="150" t="s">
        <v>21</v>
      </c>
      <c r="K243" s="150" t="s">
        <v>12</v>
      </c>
      <c r="L243" s="9">
        <v>54</v>
      </c>
      <c r="M243" s="9"/>
      <c r="N243" s="21">
        <v>1.7015</v>
      </c>
      <c r="O243" s="10"/>
      <c r="P243" s="39">
        <v>0.36030000000000001</v>
      </c>
      <c r="Q243" s="7"/>
      <c r="R243" s="158">
        <v>437.11750000000001</v>
      </c>
      <c r="S243" s="1"/>
      <c r="T243" s="23">
        <v>92.555400000000006</v>
      </c>
      <c r="V243" s="20">
        <v>4.7228000000000003</v>
      </c>
      <c r="X243" s="20">
        <v>0.71650000000000003</v>
      </c>
      <c r="AA243" s="25">
        <v>41636645</v>
      </c>
      <c r="AB243" s="9"/>
      <c r="AC243" s="25">
        <v>115567317</v>
      </c>
      <c r="AD243" s="9"/>
      <c r="AE243" s="27">
        <v>24470264</v>
      </c>
      <c r="AF243" s="9"/>
      <c r="AG243" s="26">
        <v>264385</v>
      </c>
      <c r="AI243" s="26">
        <v>161293358</v>
      </c>
      <c r="AK243" s="26">
        <v>5429764</v>
      </c>
      <c r="AM243" s="2" t="str">
        <f t="shared" si="3"/>
        <v>No</v>
      </c>
    </row>
    <row r="244" spans="1:39">
      <c r="A244" s="6" t="s">
        <v>5898</v>
      </c>
      <c r="B244" s="6" t="s">
        <v>271</v>
      </c>
      <c r="C244" s="4" t="s">
        <v>109</v>
      </c>
      <c r="D244" s="213">
        <v>40</v>
      </c>
      <c r="E244" s="210">
        <v>40</v>
      </c>
      <c r="F244" s="17" t="s">
        <v>275</v>
      </c>
      <c r="G244" s="36" t="s">
        <v>218</v>
      </c>
      <c r="H244" s="157">
        <v>3059393</v>
      </c>
      <c r="I244" s="19">
        <v>384</v>
      </c>
      <c r="J244" s="150" t="s">
        <v>24</v>
      </c>
      <c r="K244" s="150" t="s">
        <v>15</v>
      </c>
      <c r="L244" s="9">
        <v>48</v>
      </c>
      <c r="M244" s="9"/>
      <c r="N244" s="21">
        <v>2.5488</v>
      </c>
      <c r="O244" s="10"/>
      <c r="P244" s="39">
        <v>0.43140000000000001</v>
      </c>
      <c r="Q244" s="7"/>
      <c r="R244" s="158">
        <v>187.44810000000001</v>
      </c>
      <c r="S244" s="1"/>
      <c r="T244" s="23">
        <v>31.725999999999999</v>
      </c>
      <c r="V244" s="20">
        <v>5.9082999999999997</v>
      </c>
      <c r="X244" s="20">
        <v>0.36580000000000001</v>
      </c>
      <c r="AA244" s="25">
        <v>9514551</v>
      </c>
      <c r="AB244" s="9"/>
      <c r="AC244" s="25">
        <v>22055336</v>
      </c>
      <c r="AD244" s="9"/>
      <c r="AE244" s="27">
        <v>3732917</v>
      </c>
      <c r="AF244" s="9"/>
      <c r="AG244" s="26">
        <v>117661</v>
      </c>
      <c r="AI244" s="26">
        <v>60295402</v>
      </c>
      <c r="AK244" s="26">
        <v>2530802</v>
      </c>
      <c r="AM244" s="2" t="str">
        <f t="shared" si="3"/>
        <v>No</v>
      </c>
    </row>
    <row r="245" spans="1:39">
      <c r="A245" s="6" t="s">
        <v>5898</v>
      </c>
      <c r="B245" s="6" t="s">
        <v>271</v>
      </c>
      <c r="C245" s="4" t="s">
        <v>109</v>
      </c>
      <c r="D245" s="213">
        <v>40</v>
      </c>
      <c r="E245" s="210">
        <v>40</v>
      </c>
      <c r="F245" s="17" t="s">
        <v>275</v>
      </c>
      <c r="G245" s="36" t="s">
        <v>218</v>
      </c>
      <c r="H245" s="157">
        <v>3059393</v>
      </c>
      <c r="I245" s="19">
        <v>384</v>
      </c>
      <c r="J245" s="150" t="s">
        <v>24</v>
      </c>
      <c r="K245" s="150" t="s">
        <v>12</v>
      </c>
      <c r="L245" s="9">
        <v>210</v>
      </c>
      <c r="M245" s="9"/>
      <c r="N245" s="21">
        <v>1.9493</v>
      </c>
      <c r="O245" s="10"/>
      <c r="P245" s="39">
        <v>0.2452</v>
      </c>
      <c r="Q245" s="7"/>
      <c r="R245" s="158">
        <v>218.2739</v>
      </c>
      <c r="S245" s="1"/>
      <c r="T245" s="23">
        <v>27.457699999999999</v>
      </c>
      <c r="V245" s="20">
        <v>7.9494999999999996</v>
      </c>
      <c r="X245" s="20">
        <v>0.58579999999999999</v>
      </c>
      <c r="AA245" s="25">
        <v>28180185</v>
      </c>
      <c r="AB245" s="9"/>
      <c r="AC245" s="25">
        <v>114920126</v>
      </c>
      <c r="AD245" s="9"/>
      <c r="AE245" s="27">
        <v>14456346</v>
      </c>
      <c r="AF245" s="9"/>
      <c r="AG245" s="26">
        <v>526495</v>
      </c>
      <c r="AI245" s="26">
        <v>196169479</v>
      </c>
      <c r="AK245" s="26">
        <v>9434561</v>
      </c>
      <c r="AM245" s="2" t="str">
        <f t="shared" si="3"/>
        <v>No</v>
      </c>
    </row>
    <row r="246" spans="1:39">
      <c r="A246" s="6" t="s">
        <v>5898</v>
      </c>
      <c r="B246" s="6" t="s">
        <v>271</v>
      </c>
      <c r="C246" s="4" t="s">
        <v>109</v>
      </c>
      <c r="D246" s="213">
        <v>40</v>
      </c>
      <c r="E246" s="210">
        <v>40</v>
      </c>
      <c r="F246" s="17" t="s">
        <v>275</v>
      </c>
      <c r="G246" s="36" t="s">
        <v>218</v>
      </c>
      <c r="H246" s="157">
        <v>3059393</v>
      </c>
      <c r="I246" s="19">
        <v>384</v>
      </c>
      <c r="J246" s="150" t="s">
        <v>19</v>
      </c>
      <c r="K246" s="150" t="s">
        <v>12</v>
      </c>
      <c r="L246" s="9">
        <v>2</v>
      </c>
      <c r="M246" s="9"/>
      <c r="N246" s="21">
        <v>0</v>
      </c>
      <c r="O246" s="10"/>
      <c r="P246" s="39">
        <v>0</v>
      </c>
      <c r="Q246" s="7"/>
      <c r="R246" s="158">
        <v>562.37139999999999</v>
      </c>
      <c r="S246" s="1"/>
      <c r="T246" s="23">
        <v>91.325900000000004</v>
      </c>
      <c r="V246" s="20">
        <v>6.1578999999999997</v>
      </c>
      <c r="X246" s="20">
        <v>6.9451000000000001</v>
      </c>
      <c r="AA246" s="25">
        <v>0</v>
      </c>
      <c r="AB246" s="9"/>
      <c r="AC246" s="25">
        <v>5527548</v>
      </c>
      <c r="AD246" s="9"/>
      <c r="AE246" s="27">
        <v>897642</v>
      </c>
      <c r="AF246" s="9"/>
      <c r="AG246" s="26">
        <v>9829</v>
      </c>
      <c r="AI246" s="26">
        <v>795888</v>
      </c>
      <c r="AK246" s="26">
        <v>75698</v>
      </c>
      <c r="AM246" s="2" t="str">
        <f t="shared" si="3"/>
        <v>No</v>
      </c>
    </row>
    <row r="247" spans="1:39">
      <c r="A247" s="6" t="s">
        <v>5899</v>
      </c>
      <c r="B247" s="6" t="s">
        <v>4844</v>
      </c>
      <c r="C247" s="4" t="s">
        <v>22</v>
      </c>
      <c r="D247" s="213">
        <v>9147</v>
      </c>
      <c r="E247" s="210">
        <v>90147</v>
      </c>
      <c r="F247" s="17" t="s">
        <v>272</v>
      </c>
      <c r="G247" s="36" t="s">
        <v>218</v>
      </c>
      <c r="H247" s="157">
        <v>12150996</v>
      </c>
      <c r="I247" s="19">
        <v>359</v>
      </c>
      <c r="J247" s="150" t="s">
        <v>24</v>
      </c>
      <c r="K247" s="150" t="s">
        <v>15</v>
      </c>
      <c r="L247" s="9">
        <v>96</v>
      </c>
      <c r="M247" s="9"/>
      <c r="N247" s="21">
        <v>2.78</v>
      </c>
      <c r="O247" s="10"/>
      <c r="P247" s="39">
        <v>0.26860000000000001</v>
      </c>
      <c r="Q247" s="7"/>
      <c r="R247" s="158">
        <v>162.2338</v>
      </c>
      <c r="S247" s="1"/>
      <c r="T247" s="23">
        <v>15.6745</v>
      </c>
      <c r="V247" s="20">
        <v>10.350199999999999</v>
      </c>
      <c r="X247" s="20">
        <v>0.59160000000000001</v>
      </c>
      <c r="AA247" s="25">
        <v>3767100</v>
      </c>
      <c r="AB247" s="9"/>
      <c r="AC247" s="25">
        <v>14025276</v>
      </c>
      <c r="AD247" s="9"/>
      <c r="AE247" s="27">
        <v>1355077</v>
      </c>
      <c r="AF247" s="9"/>
      <c r="AG247" s="26">
        <v>86451</v>
      </c>
      <c r="AI247" s="26">
        <v>23707623</v>
      </c>
      <c r="AK247" s="26">
        <v>1783811</v>
      </c>
      <c r="AM247" s="2" t="str">
        <f t="shared" si="3"/>
        <v>No</v>
      </c>
    </row>
    <row r="248" spans="1:39">
      <c r="A248" s="6" t="s">
        <v>5899</v>
      </c>
      <c r="B248" s="6" t="s">
        <v>4844</v>
      </c>
      <c r="C248" s="4" t="s">
        <v>22</v>
      </c>
      <c r="D248" s="213">
        <v>9147</v>
      </c>
      <c r="E248" s="210">
        <v>90147</v>
      </c>
      <c r="F248" s="17" t="s">
        <v>272</v>
      </c>
      <c r="G248" s="36" t="s">
        <v>218</v>
      </c>
      <c r="H248" s="157">
        <v>12150996</v>
      </c>
      <c r="I248" s="19">
        <v>359</v>
      </c>
      <c r="J248" s="150" t="s">
        <v>18</v>
      </c>
      <c r="K248" s="150" t="s">
        <v>15</v>
      </c>
      <c r="L248" s="9">
        <v>9</v>
      </c>
      <c r="M248" s="9"/>
      <c r="N248" s="21">
        <v>2.4817999999999998</v>
      </c>
      <c r="O248" s="10"/>
      <c r="P248" s="39">
        <v>0.12939999999999999</v>
      </c>
      <c r="Q248" s="7"/>
      <c r="R248" s="158">
        <v>147.81540000000001</v>
      </c>
      <c r="S248" s="1"/>
      <c r="T248" s="23">
        <v>7.7081</v>
      </c>
      <c r="V248" s="20">
        <v>19.1767</v>
      </c>
      <c r="X248" s="20">
        <v>10.525700000000001</v>
      </c>
      <c r="AA248" s="25">
        <v>158450</v>
      </c>
      <c r="AB248" s="9"/>
      <c r="AC248" s="25">
        <v>1224355</v>
      </c>
      <c r="AD248" s="9"/>
      <c r="AE248" s="27">
        <v>63846</v>
      </c>
      <c r="AF248" s="9"/>
      <c r="AG248" s="26">
        <v>8283</v>
      </c>
      <c r="AI248" s="26">
        <v>116320</v>
      </c>
      <c r="AK248" s="26">
        <v>122892</v>
      </c>
      <c r="AM248" s="2" t="str">
        <f t="shared" si="3"/>
        <v>No</v>
      </c>
    </row>
    <row r="249" spans="1:39">
      <c r="A249" s="6" t="s">
        <v>5899</v>
      </c>
      <c r="B249" s="6" t="s">
        <v>4844</v>
      </c>
      <c r="C249" s="4" t="s">
        <v>22</v>
      </c>
      <c r="D249" s="213">
        <v>9147</v>
      </c>
      <c r="E249" s="210">
        <v>90147</v>
      </c>
      <c r="F249" s="17" t="s">
        <v>272</v>
      </c>
      <c r="G249" s="36" t="s">
        <v>218</v>
      </c>
      <c r="H249" s="157">
        <v>12150996</v>
      </c>
      <c r="I249" s="19">
        <v>359</v>
      </c>
      <c r="J249" s="150" t="s">
        <v>13</v>
      </c>
      <c r="K249" s="150" t="s">
        <v>15</v>
      </c>
      <c r="L249" s="9">
        <v>84</v>
      </c>
      <c r="M249" s="9"/>
      <c r="N249" s="21">
        <v>0.77059999999999995</v>
      </c>
      <c r="O249" s="10"/>
      <c r="P249" s="39">
        <v>1.5900000000000001E-2</v>
      </c>
      <c r="Q249" s="7"/>
      <c r="R249" s="158">
        <v>81.254099999999994</v>
      </c>
      <c r="S249" s="1"/>
      <c r="T249" s="23">
        <v>1.6816</v>
      </c>
      <c r="V249" s="20">
        <v>48.318800000000003</v>
      </c>
      <c r="X249" s="20">
        <v>10.337</v>
      </c>
      <c r="AA249" s="25">
        <v>156021</v>
      </c>
      <c r="AB249" s="9"/>
      <c r="AC249" s="25">
        <v>9782430</v>
      </c>
      <c r="AD249" s="9"/>
      <c r="AE249" s="27">
        <v>202456</v>
      </c>
      <c r="AF249" s="9"/>
      <c r="AG249" s="26">
        <v>120393</v>
      </c>
      <c r="AI249" s="26">
        <v>946350</v>
      </c>
      <c r="AK249" s="26">
        <v>1003698</v>
      </c>
      <c r="AM249" s="2" t="str">
        <f t="shared" si="3"/>
        <v>No</v>
      </c>
    </row>
    <row r="250" spans="1:39">
      <c r="A250" s="6" t="s">
        <v>5899</v>
      </c>
      <c r="B250" s="6" t="s">
        <v>4844</v>
      </c>
      <c r="C250" s="4" t="s">
        <v>22</v>
      </c>
      <c r="D250" s="213">
        <v>9147</v>
      </c>
      <c r="E250" s="210">
        <v>90147</v>
      </c>
      <c r="F250" s="17" t="s">
        <v>272</v>
      </c>
      <c r="G250" s="36" t="s">
        <v>218</v>
      </c>
      <c r="H250" s="157">
        <v>12150996</v>
      </c>
      <c r="I250" s="19">
        <v>359</v>
      </c>
      <c r="J250" s="150" t="s">
        <v>14</v>
      </c>
      <c r="K250" s="150" t="s">
        <v>15</v>
      </c>
      <c r="L250" s="9">
        <v>170</v>
      </c>
      <c r="M250" s="9"/>
      <c r="N250" s="21">
        <v>0.42849999999999999</v>
      </c>
      <c r="O250" s="10"/>
      <c r="P250" s="39">
        <v>0.1118</v>
      </c>
      <c r="Q250" s="7"/>
      <c r="R250" s="158">
        <v>108.64239999999999</v>
      </c>
      <c r="S250" s="1"/>
      <c r="T250" s="23">
        <v>28.336200000000002</v>
      </c>
      <c r="V250" s="20">
        <v>3.8340000000000001</v>
      </c>
      <c r="X250" s="20">
        <v>2.1263000000000001</v>
      </c>
      <c r="AA250" s="25">
        <v>7186819</v>
      </c>
      <c r="AB250" s="9"/>
      <c r="AC250" s="25">
        <v>64307586</v>
      </c>
      <c r="AD250" s="9"/>
      <c r="AE250" s="27">
        <v>16772781</v>
      </c>
      <c r="AF250" s="9"/>
      <c r="AG250" s="26">
        <v>591920</v>
      </c>
      <c r="AI250" s="26">
        <v>30243844</v>
      </c>
      <c r="AK250" s="26">
        <v>4860106</v>
      </c>
      <c r="AM250" s="2" t="str">
        <f t="shared" si="3"/>
        <v>No</v>
      </c>
    </row>
    <row r="251" spans="1:39">
      <c r="A251" s="6" t="s">
        <v>819</v>
      </c>
      <c r="B251" s="6" t="s">
        <v>820</v>
      </c>
      <c r="C251" s="4" t="s">
        <v>75</v>
      </c>
      <c r="D251" s="213">
        <v>2004</v>
      </c>
      <c r="E251" s="210">
        <v>20004</v>
      </c>
      <c r="F251" s="17" t="s">
        <v>275</v>
      </c>
      <c r="G251" s="36" t="s">
        <v>218</v>
      </c>
      <c r="H251" s="157">
        <v>935906</v>
      </c>
      <c r="I251" s="19">
        <v>358</v>
      </c>
      <c r="J251" s="150" t="s">
        <v>13</v>
      </c>
      <c r="K251" s="150" t="s">
        <v>12</v>
      </c>
      <c r="L251" s="9">
        <v>62</v>
      </c>
      <c r="M251" s="9"/>
      <c r="N251" s="21">
        <v>2.9424999999999999</v>
      </c>
      <c r="O251" s="10"/>
      <c r="P251" s="39">
        <v>6.0100000000000001E-2</v>
      </c>
      <c r="Q251" s="7"/>
      <c r="R251" s="158">
        <v>91.538300000000007</v>
      </c>
      <c r="S251" s="1"/>
      <c r="T251" s="23">
        <v>1.8704000000000001</v>
      </c>
      <c r="V251" s="20">
        <v>48.941099999999999</v>
      </c>
      <c r="X251" s="20">
        <v>4.8615000000000004</v>
      </c>
      <c r="AA251" s="25">
        <v>605150</v>
      </c>
      <c r="AB251" s="9"/>
      <c r="AC251" s="25">
        <v>10065187</v>
      </c>
      <c r="AD251" s="9"/>
      <c r="AE251" s="27">
        <v>205659</v>
      </c>
      <c r="AF251" s="9"/>
      <c r="AG251" s="26">
        <v>109956</v>
      </c>
      <c r="AI251" s="26">
        <v>2070375</v>
      </c>
      <c r="AK251" s="26">
        <v>1693794</v>
      </c>
      <c r="AM251" s="2" t="str">
        <f t="shared" si="3"/>
        <v>No</v>
      </c>
    </row>
    <row r="252" spans="1:39">
      <c r="A252" s="6" t="s">
        <v>819</v>
      </c>
      <c r="B252" s="6" t="s">
        <v>820</v>
      </c>
      <c r="C252" s="4" t="s">
        <v>75</v>
      </c>
      <c r="D252" s="213">
        <v>2004</v>
      </c>
      <c r="E252" s="210">
        <v>20004</v>
      </c>
      <c r="F252" s="17" t="s">
        <v>275</v>
      </c>
      <c r="G252" s="36" t="s">
        <v>218</v>
      </c>
      <c r="H252" s="157">
        <v>935906</v>
      </c>
      <c r="I252" s="19">
        <v>358</v>
      </c>
      <c r="J252" s="150" t="s">
        <v>14</v>
      </c>
      <c r="K252" s="150" t="s">
        <v>12</v>
      </c>
      <c r="L252" s="9">
        <v>273</v>
      </c>
      <c r="M252" s="9"/>
      <c r="N252" s="21">
        <v>1.4601</v>
      </c>
      <c r="O252" s="10"/>
      <c r="P252" s="39">
        <v>0.28549999999999998</v>
      </c>
      <c r="Q252" s="7"/>
      <c r="R252" s="158">
        <v>136.21629999999999</v>
      </c>
      <c r="S252" s="1"/>
      <c r="T252" s="23">
        <v>26.6371</v>
      </c>
      <c r="V252" s="20">
        <v>5.1138000000000003</v>
      </c>
      <c r="X252" s="20">
        <v>1.4288000000000001</v>
      </c>
      <c r="AA252" s="25">
        <v>29836843</v>
      </c>
      <c r="AB252" s="9"/>
      <c r="AC252" s="25">
        <v>104500121</v>
      </c>
      <c r="AD252" s="9"/>
      <c r="AE252" s="27">
        <v>20434993</v>
      </c>
      <c r="AF252" s="9"/>
      <c r="AG252" s="26">
        <v>767163</v>
      </c>
      <c r="AI252" s="26">
        <v>73140158</v>
      </c>
      <c r="AK252" s="26">
        <v>8425000</v>
      </c>
      <c r="AM252" s="2" t="str">
        <f t="shared" si="3"/>
        <v>No</v>
      </c>
    </row>
    <row r="253" spans="1:39">
      <c r="A253" s="6" t="s">
        <v>819</v>
      </c>
      <c r="B253" s="6" t="s">
        <v>820</v>
      </c>
      <c r="C253" s="4" t="s">
        <v>75</v>
      </c>
      <c r="D253" s="213">
        <v>2004</v>
      </c>
      <c r="E253" s="210">
        <v>20004</v>
      </c>
      <c r="F253" s="17" t="s">
        <v>275</v>
      </c>
      <c r="G253" s="36" t="s">
        <v>218</v>
      </c>
      <c r="H253" s="157">
        <v>935906</v>
      </c>
      <c r="I253" s="19">
        <v>358</v>
      </c>
      <c r="J253" s="150" t="s">
        <v>21</v>
      </c>
      <c r="K253" s="150" t="s">
        <v>12</v>
      </c>
      <c r="L253" s="9">
        <v>23</v>
      </c>
      <c r="M253" s="9"/>
      <c r="N253" s="21">
        <v>1.1147</v>
      </c>
      <c r="O253" s="10"/>
      <c r="P253" s="39">
        <v>0.1971</v>
      </c>
      <c r="Q253" s="7"/>
      <c r="R253" s="158">
        <v>309.0686</v>
      </c>
      <c r="S253" s="1"/>
      <c r="T253" s="23">
        <v>54.653799999999997</v>
      </c>
      <c r="V253" s="20">
        <v>5.6550000000000002</v>
      </c>
      <c r="X253" s="20">
        <v>2.1065999999999998</v>
      </c>
      <c r="AA253" s="25">
        <v>5036429</v>
      </c>
      <c r="AB253" s="9"/>
      <c r="AC253" s="25">
        <v>25551007</v>
      </c>
      <c r="AD253" s="9"/>
      <c r="AE253" s="27">
        <v>4518285</v>
      </c>
      <c r="AF253" s="9"/>
      <c r="AG253" s="26">
        <v>82671</v>
      </c>
      <c r="AI253" s="26">
        <v>12128749</v>
      </c>
      <c r="AK253" s="26">
        <v>926900</v>
      </c>
      <c r="AM253" s="2" t="str">
        <f t="shared" si="3"/>
        <v>No</v>
      </c>
    </row>
    <row r="254" spans="1:39">
      <c r="A254" s="6" t="s">
        <v>5900</v>
      </c>
      <c r="B254" s="6" t="s">
        <v>2288</v>
      </c>
      <c r="C254" s="4" t="s">
        <v>82</v>
      </c>
      <c r="D254" s="213">
        <v>5012</v>
      </c>
      <c r="E254" s="210">
        <v>50012</v>
      </c>
      <c r="F254" s="17" t="s">
        <v>275</v>
      </c>
      <c r="G254" s="36" t="s">
        <v>218</v>
      </c>
      <c r="H254" s="157">
        <v>1624827</v>
      </c>
      <c r="I254" s="19">
        <v>348</v>
      </c>
      <c r="J254" s="150" t="s">
        <v>13</v>
      </c>
      <c r="K254" s="150" t="s">
        <v>15</v>
      </c>
      <c r="L254" s="9">
        <v>46</v>
      </c>
      <c r="M254" s="9"/>
      <c r="N254" s="21">
        <v>4.125</v>
      </c>
      <c r="O254" s="10" t="s">
        <v>50</v>
      </c>
      <c r="P254" s="39">
        <v>0.11799999999999999</v>
      </c>
      <c r="Q254" s="7"/>
      <c r="R254" s="158">
        <v>83.1815</v>
      </c>
      <c r="S254" s="1" t="s">
        <v>50</v>
      </c>
      <c r="T254" s="23">
        <v>2.3791000000000002</v>
      </c>
      <c r="U254" s="2" t="s">
        <v>50</v>
      </c>
      <c r="V254" s="20">
        <v>34.964199999999998</v>
      </c>
      <c r="W254" s="2" t="s">
        <v>50</v>
      </c>
      <c r="X254" s="20">
        <v>3.1274000000000002</v>
      </c>
      <c r="Y254" s="2" t="s">
        <v>50</v>
      </c>
      <c r="AA254" s="25">
        <v>953302</v>
      </c>
      <c r="AB254" s="9"/>
      <c r="AC254" s="25">
        <v>8080251</v>
      </c>
      <c r="AD254" s="9"/>
      <c r="AE254" s="27">
        <v>231101</v>
      </c>
      <c r="AF254" s="9" t="s">
        <v>50</v>
      </c>
      <c r="AG254" s="26">
        <v>97140</v>
      </c>
      <c r="AH254" s="2" t="s">
        <v>50</v>
      </c>
      <c r="AI254" s="26">
        <v>2583709</v>
      </c>
      <c r="AJ254" s="2" t="s">
        <v>50</v>
      </c>
      <c r="AK254" s="26">
        <v>1560675</v>
      </c>
      <c r="AM254" s="2" t="str">
        <f t="shared" si="3"/>
        <v>Yes</v>
      </c>
    </row>
    <row r="255" spans="1:39">
      <c r="A255" s="6" t="s">
        <v>5900</v>
      </c>
      <c r="B255" s="6" t="s">
        <v>2288</v>
      </c>
      <c r="C255" s="4" t="s">
        <v>82</v>
      </c>
      <c r="D255" s="213">
        <v>5012</v>
      </c>
      <c r="E255" s="210">
        <v>50012</v>
      </c>
      <c r="F255" s="17" t="s">
        <v>275</v>
      </c>
      <c r="G255" s="36" t="s">
        <v>218</v>
      </c>
      <c r="H255" s="157">
        <v>1624827</v>
      </c>
      <c r="I255" s="19">
        <v>348</v>
      </c>
      <c r="J255" s="150" t="s">
        <v>19</v>
      </c>
      <c r="K255" s="150" t="s">
        <v>15</v>
      </c>
      <c r="L255" s="9">
        <v>3</v>
      </c>
      <c r="M255" s="9"/>
      <c r="N255" s="21">
        <v>0.38190000000000002</v>
      </c>
      <c r="O255" s="10" t="s">
        <v>50</v>
      </c>
      <c r="P255" s="39">
        <v>4.8899999999999999E-2</v>
      </c>
      <c r="Q255" s="7"/>
      <c r="R255" s="158">
        <v>257.2362</v>
      </c>
      <c r="S255" s="1" t="s">
        <v>50</v>
      </c>
      <c r="T255" s="23">
        <v>32.926600000000001</v>
      </c>
      <c r="U255" s="2" t="s">
        <v>50</v>
      </c>
      <c r="V255" s="20">
        <v>7.8124000000000002</v>
      </c>
      <c r="W255" s="2" t="s">
        <v>50</v>
      </c>
      <c r="X255" s="20">
        <v>4.7481</v>
      </c>
      <c r="Y255" s="2" t="s">
        <v>50</v>
      </c>
      <c r="AA255" s="25">
        <v>185507</v>
      </c>
      <c r="AB255" s="9"/>
      <c r="AC255" s="25">
        <v>3794491</v>
      </c>
      <c r="AD255" s="9"/>
      <c r="AE255" s="27">
        <v>485700</v>
      </c>
      <c r="AF255" s="9" t="s">
        <v>50</v>
      </c>
      <c r="AG255" s="26">
        <v>14751</v>
      </c>
      <c r="AH255" s="2" t="s">
        <v>50</v>
      </c>
      <c r="AI255" s="26">
        <v>799161</v>
      </c>
      <c r="AJ255" s="2" t="s">
        <v>50</v>
      </c>
      <c r="AK255" s="26">
        <v>92052</v>
      </c>
      <c r="AL255" s="2" t="s">
        <v>50</v>
      </c>
      <c r="AM255" s="2" t="str">
        <f t="shared" si="3"/>
        <v>Yes</v>
      </c>
    </row>
    <row r="256" spans="1:39">
      <c r="A256" s="6" t="s">
        <v>5900</v>
      </c>
      <c r="B256" s="6" t="s">
        <v>2288</v>
      </c>
      <c r="C256" s="4" t="s">
        <v>82</v>
      </c>
      <c r="D256" s="213">
        <v>5012</v>
      </c>
      <c r="E256" s="210">
        <v>50012</v>
      </c>
      <c r="F256" s="17" t="s">
        <v>275</v>
      </c>
      <c r="G256" s="36" t="s">
        <v>218</v>
      </c>
      <c r="H256" s="157">
        <v>1624827</v>
      </c>
      <c r="I256" s="19">
        <v>348</v>
      </c>
      <c r="J256" s="150" t="s">
        <v>14</v>
      </c>
      <c r="K256" s="150" t="s">
        <v>12</v>
      </c>
      <c r="L256" s="9">
        <v>299</v>
      </c>
      <c r="M256" s="9"/>
      <c r="N256" s="21">
        <v>1.9295</v>
      </c>
      <c r="O256" s="10" t="s">
        <v>50</v>
      </c>
      <c r="P256" s="39">
        <v>0.29649999999999999</v>
      </c>
      <c r="Q256" s="7"/>
      <c r="R256" s="158">
        <v>122.2534</v>
      </c>
      <c r="S256" s="1" t="s">
        <v>50</v>
      </c>
      <c r="T256" s="23">
        <v>18.7865</v>
      </c>
      <c r="U256" s="2" t="s">
        <v>50</v>
      </c>
      <c r="V256" s="20">
        <v>6.5075000000000003</v>
      </c>
      <c r="W256" s="2" t="s">
        <v>50</v>
      </c>
      <c r="X256" s="20">
        <v>1.0949</v>
      </c>
      <c r="Y256" s="2" t="s">
        <v>50</v>
      </c>
      <c r="AA256" s="25">
        <v>26531576</v>
      </c>
      <c r="AB256" s="9"/>
      <c r="AC256" s="25">
        <v>89482296</v>
      </c>
      <c r="AD256" s="9"/>
      <c r="AE256" s="27">
        <v>13750630</v>
      </c>
      <c r="AF256" s="9" t="s">
        <v>50</v>
      </c>
      <c r="AG256" s="26">
        <v>731941</v>
      </c>
      <c r="AH256" s="2" t="s">
        <v>50</v>
      </c>
      <c r="AI256" s="26">
        <v>81723692</v>
      </c>
      <c r="AJ256" s="2" t="s">
        <v>50</v>
      </c>
      <c r="AK256" s="26">
        <v>9580899</v>
      </c>
      <c r="AL256" s="2" t="s">
        <v>50</v>
      </c>
      <c r="AM256" s="2" t="str">
        <f t="shared" si="3"/>
        <v>Yes</v>
      </c>
    </row>
    <row r="257" spans="1:39">
      <c r="A257" s="6" t="s">
        <v>1292</v>
      </c>
      <c r="B257" s="6" t="s">
        <v>1293</v>
      </c>
      <c r="C257" s="4" t="s">
        <v>39</v>
      </c>
      <c r="D257" s="213">
        <v>4027</v>
      </c>
      <c r="E257" s="210">
        <v>40027</v>
      </c>
      <c r="F257" s="17" t="s">
        <v>275</v>
      </c>
      <c r="G257" s="36" t="s">
        <v>218</v>
      </c>
      <c r="H257" s="157">
        <v>2441770</v>
      </c>
      <c r="I257" s="19">
        <v>345</v>
      </c>
      <c r="J257" s="150" t="s">
        <v>18</v>
      </c>
      <c r="K257" s="150" t="s">
        <v>15</v>
      </c>
      <c r="L257" s="9">
        <v>26</v>
      </c>
      <c r="M257" s="9"/>
      <c r="N257" s="21">
        <v>0</v>
      </c>
      <c r="O257" s="10"/>
      <c r="P257" s="39">
        <v>0</v>
      </c>
      <c r="Q257" s="7"/>
      <c r="R257" s="158">
        <v>70.446100000000001</v>
      </c>
      <c r="S257" s="1"/>
      <c r="T257" s="23">
        <v>4.8691000000000004</v>
      </c>
      <c r="V257" s="20">
        <v>14.4681</v>
      </c>
      <c r="X257" s="20">
        <v>2.2328999999999999</v>
      </c>
      <c r="AA257" s="25">
        <v>0</v>
      </c>
      <c r="AB257" s="9"/>
      <c r="AC257" s="25">
        <v>365897</v>
      </c>
      <c r="AD257" s="9"/>
      <c r="AE257" s="27">
        <v>25290</v>
      </c>
      <c r="AF257" s="9"/>
      <c r="AG257" s="26">
        <v>5194</v>
      </c>
      <c r="AI257" s="26">
        <v>163868</v>
      </c>
      <c r="AK257" s="26">
        <v>161266</v>
      </c>
      <c r="AM257" s="2" t="str">
        <f t="shared" si="3"/>
        <v>No</v>
      </c>
    </row>
    <row r="258" spans="1:39">
      <c r="A258" s="6" t="s">
        <v>1292</v>
      </c>
      <c r="B258" s="6" t="s">
        <v>1293</v>
      </c>
      <c r="C258" s="4" t="s">
        <v>39</v>
      </c>
      <c r="D258" s="213">
        <v>4027</v>
      </c>
      <c r="E258" s="210">
        <v>40027</v>
      </c>
      <c r="F258" s="17" t="s">
        <v>275</v>
      </c>
      <c r="G258" s="36" t="s">
        <v>218</v>
      </c>
      <c r="H258" s="157">
        <v>2441770</v>
      </c>
      <c r="I258" s="19">
        <v>345</v>
      </c>
      <c r="J258" s="150" t="s">
        <v>14</v>
      </c>
      <c r="K258" s="150" t="s">
        <v>12</v>
      </c>
      <c r="L258" s="9">
        <v>193</v>
      </c>
      <c r="M258" s="9"/>
      <c r="N258" s="21">
        <v>0.84499999999999997</v>
      </c>
      <c r="O258" s="10"/>
      <c r="P258" s="39">
        <v>0.1457</v>
      </c>
      <c r="Q258" s="7"/>
      <c r="R258" s="158">
        <v>100.206</v>
      </c>
      <c r="S258" s="1"/>
      <c r="T258" s="23">
        <v>17.275099999999998</v>
      </c>
      <c r="V258" s="20">
        <v>5.8006000000000002</v>
      </c>
      <c r="X258" s="20">
        <v>1.1914</v>
      </c>
      <c r="AA258" s="25">
        <v>9456760</v>
      </c>
      <c r="AB258" s="9"/>
      <c r="AC258" s="25">
        <v>64920790</v>
      </c>
      <c r="AD258" s="9"/>
      <c r="AE258" s="27">
        <v>11192084</v>
      </c>
      <c r="AF258" s="9"/>
      <c r="AG258" s="26">
        <v>647873</v>
      </c>
      <c r="AI258" s="26">
        <v>54491321</v>
      </c>
      <c r="AK258" s="26">
        <v>8772256</v>
      </c>
      <c r="AM258" s="2" t="str">
        <f t="shared" ref="AM258:AM321" si="4">IF(AL258&amp;AJ258&amp;AH258&amp;AF258&amp;AD258&amp;AB258&amp;Y258&amp;W258&amp;U258&amp;S258&amp;S258&amp;Q258&amp;O258&lt;&gt;"","Yes","No")</f>
        <v>No</v>
      </c>
    </row>
    <row r="259" spans="1:39">
      <c r="A259" s="6" t="s">
        <v>1292</v>
      </c>
      <c r="B259" s="6" t="s">
        <v>1293</v>
      </c>
      <c r="C259" s="4" t="s">
        <v>39</v>
      </c>
      <c r="D259" s="213">
        <v>4027</v>
      </c>
      <c r="E259" s="210">
        <v>40027</v>
      </c>
      <c r="F259" s="17" t="s">
        <v>275</v>
      </c>
      <c r="G259" s="36" t="s">
        <v>218</v>
      </c>
      <c r="H259" s="157">
        <v>2441770</v>
      </c>
      <c r="I259" s="19">
        <v>345</v>
      </c>
      <c r="J259" s="150" t="s">
        <v>13</v>
      </c>
      <c r="K259" s="150" t="s">
        <v>15</v>
      </c>
      <c r="L259" s="9">
        <v>115</v>
      </c>
      <c r="M259" s="9"/>
      <c r="N259" s="21">
        <v>2.8557000000000001</v>
      </c>
      <c r="O259" s="10"/>
      <c r="P259" s="39">
        <v>0.13320000000000001</v>
      </c>
      <c r="Q259" s="7"/>
      <c r="R259" s="158">
        <v>29.9726</v>
      </c>
      <c r="S259" s="1"/>
      <c r="T259" s="23">
        <v>1.3982000000000001</v>
      </c>
      <c r="V259" s="20">
        <v>21.436</v>
      </c>
      <c r="X259" s="20">
        <v>3.6835</v>
      </c>
      <c r="AA259" s="25">
        <v>1049857</v>
      </c>
      <c r="AB259" s="9"/>
      <c r="AC259" s="25">
        <v>7880757</v>
      </c>
      <c r="AD259" s="9"/>
      <c r="AE259" s="27">
        <v>367642</v>
      </c>
      <c r="AF259" s="9"/>
      <c r="AG259" s="26">
        <v>262932</v>
      </c>
      <c r="AI259" s="26">
        <v>2139491</v>
      </c>
      <c r="AK259" s="26">
        <v>3639892</v>
      </c>
      <c r="AM259" s="2" t="str">
        <f t="shared" si="4"/>
        <v>No</v>
      </c>
    </row>
    <row r="260" spans="1:39">
      <c r="A260" s="6" t="s">
        <v>1292</v>
      </c>
      <c r="B260" s="6" t="s">
        <v>1293</v>
      </c>
      <c r="C260" s="4" t="s">
        <v>39</v>
      </c>
      <c r="D260" s="213">
        <v>4027</v>
      </c>
      <c r="E260" s="210">
        <v>40027</v>
      </c>
      <c r="F260" s="17" t="s">
        <v>275</v>
      </c>
      <c r="G260" s="36" t="s">
        <v>218</v>
      </c>
      <c r="H260" s="157">
        <v>2441770</v>
      </c>
      <c r="I260" s="19">
        <v>345</v>
      </c>
      <c r="J260" s="150" t="s">
        <v>14</v>
      </c>
      <c r="K260" s="150" t="s">
        <v>15</v>
      </c>
      <c r="L260" s="9">
        <v>11</v>
      </c>
      <c r="M260" s="9"/>
      <c r="N260" s="21">
        <v>1.2356</v>
      </c>
      <c r="O260" s="10"/>
      <c r="P260" s="39">
        <v>0.19450000000000001</v>
      </c>
      <c r="Q260" s="7"/>
      <c r="R260" s="158">
        <v>75.260499999999993</v>
      </c>
      <c r="S260" s="1"/>
      <c r="T260" s="23">
        <v>11.848800000000001</v>
      </c>
      <c r="V260" s="20">
        <v>6.3517000000000001</v>
      </c>
      <c r="X260" s="20">
        <v>1.0483</v>
      </c>
      <c r="AA260" s="25">
        <v>406846</v>
      </c>
      <c r="AB260" s="9"/>
      <c r="AC260" s="25">
        <v>2091413</v>
      </c>
      <c r="AD260" s="9"/>
      <c r="AE260" s="27">
        <v>329267</v>
      </c>
      <c r="AF260" s="9"/>
      <c r="AG260" s="26">
        <v>27789</v>
      </c>
      <c r="AI260" s="26">
        <v>1994973</v>
      </c>
      <c r="AK260" s="26">
        <v>368569</v>
      </c>
      <c r="AM260" s="2" t="str">
        <f t="shared" si="4"/>
        <v>No</v>
      </c>
    </row>
    <row r="261" spans="1:39">
      <c r="A261" s="6" t="s">
        <v>5901</v>
      </c>
      <c r="B261" s="6" t="s">
        <v>5902</v>
      </c>
      <c r="C261" s="4" t="s">
        <v>75</v>
      </c>
      <c r="D261" s="213">
        <v>2076</v>
      </c>
      <c r="E261" s="210">
        <v>20076</v>
      </c>
      <c r="F261" s="17" t="s">
        <v>272</v>
      </c>
      <c r="G261" s="36" t="s">
        <v>218</v>
      </c>
      <c r="H261" s="157">
        <v>18351295</v>
      </c>
      <c r="I261" s="19">
        <v>343</v>
      </c>
      <c r="J261" s="150" t="s">
        <v>13</v>
      </c>
      <c r="K261" s="150" t="s">
        <v>15</v>
      </c>
      <c r="L261" s="9">
        <v>70</v>
      </c>
      <c r="M261" s="9"/>
      <c r="N261" s="21">
        <v>4.3619000000000003</v>
      </c>
      <c r="O261" s="10"/>
      <c r="P261" s="39">
        <v>9.1800000000000007E-2</v>
      </c>
      <c r="Q261" s="7"/>
      <c r="R261" s="158">
        <v>67.177800000000005</v>
      </c>
      <c r="S261" s="1"/>
      <c r="T261" s="23">
        <v>1.4131</v>
      </c>
      <c r="V261" s="20">
        <v>47.537999999999997</v>
      </c>
      <c r="X261" s="20">
        <v>4.3693</v>
      </c>
      <c r="AA261" s="25">
        <v>1292495</v>
      </c>
      <c r="AB261" s="9"/>
      <c r="AC261" s="25">
        <v>14086181</v>
      </c>
      <c r="AD261" s="9"/>
      <c r="AE261" s="27">
        <v>296314</v>
      </c>
      <c r="AF261" s="9"/>
      <c r="AG261" s="26">
        <v>209685</v>
      </c>
      <c r="AI261" s="26">
        <v>3223896</v>
      </c>
      <c r="AK261" s="26">
        <v>3506556</v>
      </c>
      <c r="AM261" s="2" t="str">
        <f t="shared" si="4"/>
        <v>No</v>
      </c>
    </row>
    <row r="262" spans="1:39">
      <c r="A262" s="6" t="s">
        <v>5901</v>
      </c>
      <c r="B262" s="6" t="s">
        <v>5902</v>
      </c>
      <c r="C262" s="4" t="s">
        <v>75</v>
      </c>
      <c r="D262" s="213">
        <v>2076</v>
      </c>
      <c r="E262" s="210">
        <v>20076</v>
      </c>
      <c r="F262" s="17" t="s">
        <v>272</v>
      </c>
      <c r="G262" s="36" t="s">
        <v>218</v>
      </c>
      <c r="H262" s="157">
        <v>18351295</v>
      </c>
      <c r="I262" s="19">
        <v>343</v>
      </c>
      <c r="J262" s="150" t="s">
        <v>14</v>
      </c>
      <c r="K262" s="150" t="s">
        <v>15</v>
      </c>
      <c r="L262" s="9">
        <v>263</v>
      </c>
      <c r="M262" s="9"/>
      <c r="N262" s="21">
        <v>1.7002999999999999</v>
      </c>
      <c r="O262" s="10"/>
      <c r="P262" s="39">
        <v>0.3337</v>
      </c>
      <c r="Q262" s="7"/>
      <c r="R262" s="158">
        <v>196.1747</v>
      </c>
      <c r="S262" s="1"/>
      <c r="T262" s="23">
        <v>38.503799999999998</v>
      </c>
      <c r="V262" s="20">
        <v>5.0949</v>
      </c>
      <c r="X262" s="20">
        <v>1.1738999999999999</v>
      </c>
      <c r="AA262" s="25">
        <v>46543469</v>
      </c>
      <c r="AB262" s="9"/>
      <c r="AC262" s="25">
        <v>139464107</v>
      </c>
      <c r="AD262" s="9"/>
      <c r="AE262" s="27">
        <v>27373023</v>
      </c>
      <c r="AF262" s="9"/>
      <c r="AG262" s="26">
        <v>710918</v>
      </c>
      <c r="AI262" s="26">
        <v>118800235</v>
      </c>
      <c r="AK262" s="26">
        <v>7689083</v>
      </c>
      <c r="AM262" s="2" t="str">
        <f t="shared" si="4"/>
        <v>No</v>
      </c>
    </row>
    <row r="263" spans="1:39">
      <c r="A263" s="6" t="s">
        <v>5901</v>
      </c>
      <c r="B263" s="6" t="s">
        <v>5902</v>
      </c>
      <c r="C263" s="4" t="s">
        <v>75</v>
      </c>
      <c r="D263" s="213">
        <v>2076</v>
      </c>
      <c r="E263" s="210">
        <v>20076</v>
      </c>
      <c r="F263" s="17" t="s">
        <v>272</v>
      </c>
      <c r="G263" s="36" t="s">
        <v>218</v>
      </c>
      <c r="H263" s="157">
        <v>18351295</v>
      </c>
      <c r="I263" s="19">
        <v>343</v>
      </c>
      <c r="J263" s="150" t="s">
        <v>18</v>
      </c>
      <c r="K263" s="150" t="s">
        <v>15</v>
      </c>
      <c r="L263" s="9">
        <v>10</v>
      </c>
      <c r="M263" s="9"/>
      <c r="N263" s="21">
        <v>4.6565000000000003</v>
      </c>
      <c r="O263" s="10"/>
      <c r="P263" s="39">
        <v>0.30249999999999999</v>
      </c>
      <c r="Q263" s="7"/>
      <c r="R263" s="158">
        <v>83.335700000000003</v>
      </c>
      <c r="S263" s="1"/>
      <c r="T263" s="23">
        <v>5.4145000000000003</v>
      </c>
      <c r="V263" s="20">
        <v>15.391299999999999</v>
      </c>
      <c r="X263" s="20">
        <v>4.0556999999999999</v>
      </c>
      <c r="AA263" s="25">
        <v>161385</v>
      </c>
      <c r="AB263" s="9"/>
      <c r="AC263" s="25">
        <v>533432</v>
      </c>
      <c r="AD263" s="9"/>
      <c r="AE263" s="27">
        <v>34658</v>
      </c>
      <c r="AF263" s="9"/>
      <c r="AG263" s="26">
        <v>6401</v>
      </c>
      <c r="AI263" s="26">
        <v>131525</v>
      </c>
      <c r="AK263" s="26">
        <v>122489</v>
      </c>
      <c r="AM263" s="2" t="str">
        <f t="shared" si="4"/>
        <v>No</v>
      </c>
    </row>
    <row r="264" spans="1:39">
      <c r="A264" s="6" t="s">
        <v>5903</v>
      </c>
      <c r="B264" s="6" t="s">
        <v>4808</v>
      </c>
      <c r="C264" s="4" t="s">
        <v>20</v>
      </c>
      <c r="D264" s="213">
        <v>9033</v>
      </c>
      <c r="E264" s="210">
        <v>90033</v>
      </c>
      <c r="F264" s="17" t="s">
        <v>272</v>
      </c>
      <c r="G264" s="36" t="s">
        <v>218</v>
      </c>
      <c r="H264" s="157">
        <v>843168</v>
      </c>
      <c r="I264" s="19">
        <v>336</v>
      </c>
      <c r="J264" s="150" t="s">
        <v>19</v>
      </c>
      <c r="K264" s="150" t="s">
        <v>12</v>
      </c>
      <c r="L264" s="9">
        <v>6</v>
      </c>
      <c r="M264" s="9"/>
      <c r="N264" s="21">
        <v>0.54720000000000002</v>
      </c>
      <c r="O264" s="10"/>
      <c r="P264" s="39">
        <v>0.12039999999999999</v>
      </c>
      <c r="Q264" s="7"/>
      <c r="R264" s="158">
        <v>158.24809999999999</v>
      </c>
      <c r="S264" s="1"/>
      <c r="T264" s="23">
        <v>34.8093</v>
      </c>
      <c r="V264" s="20">
        <v>4.5461999999999998</v>
      </c>
      <c r="X264" s="20">
        <v>2.7551999999999999</v>
      </c>
      <c r="AA264" s="25">
        <v>492390</v>
      </c>
      <c r="AB264" s="9"/>
      <c r="AC264" s="25">
        <v>4090872</v>
      </c>
      <c r="AD264" s="9"/>
      <c r="AE264" s="27">
        <v>899854</v>
      </c>
      <c r="AF264" s="9"/>
      <c r="AG264" s="26">
        <v>25851</v>
      </c>
      <c r="AI264" s="26">
        <v>1484759</v>
      </c>
      <c r="AK264" s="26">
        <v>201796</v>
      </c>
      <c r="AM264" s="2" t="str">
        <f t="shared" si="4"/>
        <v>No</v>
      </c>
    </row>
    <row r="265" spans="1:39">
      <c r="A265" s="6" t="s">
        <v>5903</v>
      </c>
      <c r="B265" s="6" t="s">
        <v>4808</v>
      </c>
      <c r="C265" s="4" t="s">
        <v>20</v>
      </c>
      <c r="D265" s="213">
        <v>9033</v>
      </c>
      <c r="E265" s="210">
        <v>90033</v>
      </c>
      <c r="F265" s="17" t="s">
        <v>272</v>
      </c>
      <c r="G265" s="36" t="s">
        <v>218</v>
      </c>
      <c r="H265" s="157">
        <v>843168</v>
      </c>
      <c r="I265" s="19">
        <v>336</v>
      </c>
      <c r="J265" s="150" t="s">
        <v>14</v>
      </c>
      <c r="K265" s="150" t="s">
        <v>12</v>
      </c>
      <c r="L265" s="9">
        <v>204</v>
      </c>
      <c r="M265" s="9"/>
      <c r="N265" s="21">
        <v>0.71970000000000001</v>
      </c>
      <c r="O265" s="10"/>
      <c r="P265" s="39">
        <v>0.17849999999999999</v>
      </c>
      <c r="Q265" s="7"/>
      <c r="R265" s="158">
        <v>86.640500000000003</v>
      </c>
      <c r="S265" s="1"/>
      <c r="T265" s="23">
        <v>21.493600000000001</v>
      </c>
      <c r="V265" s="20">
        <v>4.0309999999999997</v>
      </c>
      <c r="X265" s="20">
        <v>0.8266</v>
      </c>
      <c r="AA265" s="25">
        <v>10943859</v>
      </c>
      <c r="AB265" s="9"/>
      <c r="AC265" s="25">
        <v>61293025</v>
      </c>
      <c r="AD265" s="9"/>
      <c r="AE265" s="27">
        <v>15205419</v>
      </c>
      <c r="AF265" s="9"/>
      <c r="AG265" s="26">
        <v>707441</v>
      </c>
      <c r="AI265" s="26">
        <v>74155142</v>
      </c>
      <c r="AK265" s="26">
        <v>8458300</v>
      </c>
      <c r="AM265" s="2" t="str">
        <f t="shared" si="4"/>
        <v>No</v>
      </c>
    </row>
    <row r="266" spans="1:39">
      <c r="A266" s="6" t="s">
        <v>5903</v>
      </c>
      <c r="B266" s="6" t="s">
        <v>4808</v>
      </c>
      <c r="C266" s="4" t="s">
        <v>20</v>
      </c>
      <c r="D266" s="213">
        <v>9033</v>
      </c>
      <c r="E266" s="210">
        <v>90033</v>
      </c>
      <c r="F266" s="17" t="s">
        <v>272</v>
      </c>
      <c r="G266" s="36" t="s">
        <v>218</v>
      </c>
      <c r="H266" s="157">
        <v>843168</v>
      </c>
      <c r="I266" s="19">
        <v>336</v>
      </c>
      <c r="J266" s="150" t="s">
        <v>13</v>
      </c>
      <c r="K266" s="150" t="s">
        <v>12</v>
      </c>
      <c r="L266" s="9">
        <v>126</v>
      </c>
      <c r="M266" s="9"/>
      <c r="N266" s="21">
        <v>1.9766999999999999</v>
      </c>
      <c r="O266" s="10"/>
      <c r="P266" s="39">
        <v>6.9800000000000001E-2</v>
      </c>
      <c r="Q266" s="7"/>
      <c r="R266" s="158">
        <v>55.567599999999999</v>
      </c>
      <c r="S266" s="1"/>
      <c r="T266" s="23">
        <v>1.9628000000000001</v>
      </c>
      <c r="V266" s="20">
        <v>28.309699999999999</v>
      </c>
      <c r="X266" s="20">
        <v>3.7458</v>
      </c>
      <c r="AA266" s="25">
        <v>1101585</v>
      </c>
      <c r="AB266" s="9"/>
      <c r="AC266" s="25">
        <v>15776315</v>
      </c>
      <c r="AD266" s="9"/>
      <c r="AE266" s="27">
        <v>557275</v>
      </c>
      <c r="AF266" s="9"/>
      <c r="AG266" s="26">
        <v>283912</v>
      </c>
      <c r="AI266" s="26">
        <v>4211767</v>
      </c>
      <c r="AK266" s="26">
        <v>3718658</v>
      </c>
      <c r="AM266" s="2" t="str">
        <f t="shared" si="4"/>
        <v>No</v>
      </c>
    </row>
    <row r="267" spans="1:39">
      <c r="A267" s="6" t="s">
        <v>1032</v>
      </c>
      <c r="B267" s="6" t="s">
        <v>1033</v>
      </c>
      <c r="C267" s="4" t="s">
        <v>105</v>
      </c>
      <c r="D267" s="213">
        <v>3006</v>
      </c>
      <c r="E267" s="210">
        <v>30006</v>
      </c>
      <c r="F267" s="17" t="s">
        <v>637</v>
      </c>
      <c r="G267" s="36" t="s">
        <v>218</v>
      </c>
      <c r="H267" s="157">
        <v>953556</v>
      </c>
      <c r="I267" s="19">
        <v>330</v>
      </c>
      <c r="J267" s="150" t="s">
        <v>28</v>
      </c>
      <c r="K267" s="150" t="s">
        <v>12</v>
      </c>
      <c r="L267" s="9">
        <v>8</v>
      </c>
      <c r="M267" s="9"/>
      <c r="N267" s="21">
        <v>0.25069999999999998</v>
      </c>
      <c r="O267" s="10"/>
      <c r="P267" s="39">
        <v>0.1522</v>
      </c>
      <c r="Q267" s="7"/>
      <c r="R267" s="158">
        <v>107.2389</v>
      </c>
      <c r="S267" s="1"/>
      <c r="T267" s="23">
        <v>65.087999999999994</v>
      </c>
      <c r="V267" s="20">
        <v>1.6476</v>
      </c>
      <c r="X267" s="20">
        <v>0.61860000000000004</v>
      </c>
      <c r="AA267" s="25">
        <v>14278</v>
      </c>
      <c r="AB267" s="9"/>
      <c r="AC267" s="25">
        <v>93834</v>
      </c>
      <c r="AD267" s="9"/>
      <c r="AE267" s="27">
        <v>56952</v>
      </c>
      <c r="AF267" s="9"/>
      <c r="AG267" s="26">
        <v>875</v>
      </c>
      <c r="AI267" s="26">
        <v>151694</v>
      </c>
      <c r="AK267" s="26">
        <v>8349</v>
      </c>
      <c r="AM267" s="2" t="str">
        <f t="shared" si="4"/>
        <v>No</v>
      </c>
    </row>
    <row r="268" spans="1:39">
      <c r="A268" s="6" t="s">
        <v>1032</v>
      </c>
      <c r="B268" s="6" t="s">
        <v>1033</v>
      </c>
      <c r="C268" s="4" t="s">
        <v>105</v>
      </c>
      <c r="D268" s="213">
        <v>3006</v>
      </c>
      <c r="E268" s="210">
        <v>30006</v>
      </c>
      <c r="F268" s="17" t="s">
        <v>637</v>
      </c>
      <c r="G268" s="36" t="s">
        <v>218</v>
      </c>
      <c r="H268" s="157">
        <v>953556</v>
      </c>
      <c r="I268" s="19">
        <v>330</v>
      </c>
      <c r="J268" s="150" t="s">
        <v>13</v>
      </c>
      <c r="K268" s="150" t="s">
        <v>15</v>
      </c>
      <c r="L268" s="9">
        <v>59</v>
      </c>
      <c r="M268" s="9"/>
      <c r="N268" s="21">
        <v>2.8418000000000001</v>
      </c>
      <c r="O268" s="10"/>
      <c r="P268" s="39">
        <v>0.14230000000000001</v>
      </c>
      <c r="Q268" s="7"/>
      <c r="R268" s="158">
        <v>44.8855</v>
      </c>
      <c r="S268" s="1"/>
      <c r="T268" s="23">
        <v>2.2482000000000002</v>
      </c>
      <c r="V268" s="20">
        <v>19.9649</v>
      </c>
      <c r="X268" s="20">
        <v>2.1997</v>
      </c>
      <c r="AA268" s="25">
        <v>949382</v>
      </c>
      <c r="AB268" s="9"/>
      <c r="AC268" s="25">
        <v>6669800</v>
      </c>
      <c r="AD268" s="9"/>
      <c r="AE268" s="27">
        <v>334077</v>
      </c>
      <c r="AF268" s="9"/>
      <c r="AG268" s="26">
        <v>148596</v>
      </c>
      <c r="AI268" s="26">
        <v>3032133</v>
      </c>
      <c r="AK268" s="26">
        <v>2564004</v>
      </c>
      <c r="AM268" s="2" t="str">
        <f t="shared" si="4"/>
        <v>No</v>
      </c>
    </row>
    <row r="269" spans="1:39">
      <c r="A269" s="6" t="s">
        <v>1032</v>
      </c>
      <c r="B269" s="6" t="s">
        <v>1033</v>
      </c>
      <c r="C269" s="4" t="s">
        <v>105</v>
      </c>
      <c r="D269" s="213">
        <v>3006</v>
      </c>
      <c r="E269" s="210">
        <v>30006</v>
      </c>
      <c r="F269" s="17" t="s">
        <v>637</v>
      </c>
      <c r="G269" s="36" t="s">
        <v>218</v>
      </c>
      <c r="H269" s="157">
        <v>953556</v>
      </c>
      <c r="I269" s="19">
        <v>330</v>
      </c>
      <c r="J269" s="150" t="s">
        <v>16</v>
      </c>
      <c r="K269" s="150" t="s">
        <v>15</v>
      </c>
      <c r="L269" s="9">
        <v>148</v>
      </c>
      <c r="M269" s="9"/>
      <c r="N269" s="21">
        <v>5.1264000000000003</v>
      </c>
      <c r="O269" s="10"/>
      <c r="P269" s="39">
        <v>0.84830000000000005</v>
      </c>
      <c r="Q269" s="7"/>
      <c r="R269" s="158">
        <v>26.905200000000001</v>
      </c>
      <c r="S269" s="1"/>
      <c r="T269" s="23">
        <v>4.4523999999999999</v>
      </c>
      <c r="V269" s="20">
        <v>6.0427999999999997</v>
      </c>
      <c r="X269" s="20">
        <v>8.2100000000000006E-2</v>
      </c>
      <c r="AA269" s="25">
        <v>2040266</v>
      </c>
      <c r="AB269" s="9"/>
      <c r="AC269" s="25">
        <v>2405003</v>
      </c>
      <c r="AD269" s="9"/>
      <c r="AE269" s="27">
        <v>397994</v>
      </c>
      <c r="AF269" s="9"/>
      <c r="AG269" s="26">
        <v>89388</v>
      </c>
      <c r="AI269" s="26">
        <v>29291229</v>
      </c>
      <c r="AK269" s="26">
        <v>4734582</v>
      </c>
      <c r="AM269" s="2" t="str">
        <f t="shared" si="4"/>
        <v>No</v>
      </c>
    </row>
    <row r="270" spans="1:39">
      <c r="A270" s="6" t="s">
        <v>1032</v>
      </c>
      <c r="B270" s="6" t="s">
        <v>1033</v>
      </c>
      <c r="C270" s="4" t="s">
        <v>105</v>
      </c>
      <c r="D270" s="213">
        <v>3006</v>
      </c>
      <c r="E270" s="210">
        <v>30006</v>
      </c>
      <c r="F270" s="17" t="s">
        <v>637</v>
      </c>
      <c r="G270" s="36" t="s">
        <v>218</v>
      </c>
      <c r="H270" s="157">
        <v>953556</v>
      </c>
      <c r="I270" s="19">
        <v>330</v>
      </c>
      <c r="J270" s="150" t="s">
        <v>14</v>
      </c>
      <c r="K270" s="150" t="s">
        <v>12</v>
      </c>
      <c r="L270" s="9">
        <v>115</v>
      </c>
      <c r="M270" s="9"/>
      <c r="N270" s="21">
        <v>0.95399999999999996</v>
      </c>
      <c r="O270" s="10"/>
      <c r="P270" s="39">
        <v>0.1696</v>
      </c>
      <c r="Q270" s="7"/>
      <c r="R270" s="158">
        <v>114.1913</v>
      </c>
      <c r="S270" s="1"/>
      <c r="T270" s="23">
        <v>20.294899999999998</v>
      </c>
      <c r="V270" s="20">
        <v>5.6265999999999998</v>
      </c>
      <c r="X270" s="20">
        <v>1.3668</v>
      </c>
      <c r="AA270" s="25">
        <v>6999893</v>
      </c>
      <c r="AB270" s="9"/>
      <c r="AC270" s="25">
        <v>41284482</v>
      </c>
      <c r="AD270" s="9"/>
      <c r="AE270" s="27">
        <v>7337381</v>
      </c>
      <c r="AF270" s="9"/>
      <c r="AG270" s="26">
        <v>361538</v>
      </c>
      <c r="AI270" s="26">
        <v>30204978</v>
      </c>
      <c r="AK270" s="26">
        <v>4030378</v>
      </c>
      <c r="AM270" s="2" t="str">
        <f t="shared" si="4"/>
        <v>No</v>
      </c>
    </row>
    <row r="271" spans="1:39">
      <c r="A271" s="6" t="s">
        <v>1280</v>
      </c>
      <c r="B271" s="6" t="s">
        <v>1281</v>
      </c>
      <c r="C271" s="4" t="s">
        <v>51</v>
      </c>
      <c r="D271" s="213">
        <v>4018</v>
      </c>
      <c r="E271" s="210">
        <v>40018</v>
      </c>
      <c r="F271" s="17" t="s">
        <v>275</v>
      </c>
      <c r="G271" s="36" t="s">
        <v>218</v>
      </c>
      <c r="H271" s="157">
        <v>972546</v>
      </c>
      <c r="I271" s="19">
        <v>328</v>
      </c>
      <c r="J271" s="150" t="s">
        <v>13</v>
      </c>
      <c r="K271" s="150" t="s">
        <v>15</v>
      </c>
      <c r="L271" s="9">
        <v>87</v>
      </c>
      <c r="M271" s="9"/>
      <c r="N271" s="21">
        <v>2.3950999999999998</v>
      </c>
      <c r="O271" s="10"/>
      <c r="P271" s="39">
        <v>8.2299999999999998E-2</v>
      </c>
      <c r="Q271" s="7"/>
      <c r="R271" s="158">
        <v>51.355699999999999</v>
      </c>
      <c r="S271" s="1"/>
      <c r="T271" s="23">
        <v>1.7645999999999999</v>
      </c>
      <c r="V271" s="20">
        <v>29.103400000000001</v>
      </c>
      <c r="X271" s="20">
        <v>3.2553000000000001</v>
      </c>
      <c r="AA271" s="25">
        <v>905109</v>
      </c>
      <c r="AB271" s="9"/>
      <c r="AC271" s="25">
        <v>10998397</v>
      </c>
      <c r="AD271" s="9"/>
      <c r="AE271" s="27">
        <v>377908</v>
      </c>
      <c r="AF271" s="9"/>
      <c r="AG271" s="26">
        <v>214161</v>
      </c>
      <c r="AI271" s="26">
        <v>3378628</v>
      </c>
      <c r="AK271" s="26">
        <v>3314655</v>
      </c>
      <c r="AM271" s="2" t="str">
        <f t="shared" si="4"/>
        <v>No</v>
      </c>
    </row>
    <row r="272" spans="1:39">
      <c r="A272" s="6" t="s">
        <v>2292</v>
      </c>
      <c r="B272" s="6" t="s">
        <v>1289</v>
      </c>
      <c r="C272" s="4" t="s">
        <v>82</v>
      </c>
      <c r="D272" s="213">
        <v>5016</v>
      </c>
      <c r="E272" s="210">
        <v>50016</v>
      </c>
      <c r="F272" s="17" t="s">
        <v>275</v>
      </c>
      <c r="G272" s="36" t="s">
        <v>218</v>
      </c>
      <c r="H272" s="157">
        <v>1368035</v>
      </c>
      <c r="I272" s="19">
        <v>328</v>
      </c>
      <c r="J272" s="150" t="s">
        <v>13</v>
      </c>
      <c r="K272" s="150" t="s">
        <v>15</v>
      </c>
      <c r="L272" s="9">
        <v>60</v>
      </c>
      <c r="M272" s="9"/>
      <c r="N272" s="21">
        <v>2.8993000000000002</v>
      </c>
      <c r="O272" s="10"/>
      <c r="P272" s="39">
        <v>8.3599999999999994E-2</v>
      </c>
      <c r="Q272" s="7"/>
      <c r="R272" s="158">
        <v>55.261099999999999</v>
      </c>
      <c r="S272" s="1"/>
      <c r="T272" s="23">
        <v>1.5938000000000001</v>
      </c>
      <c r="V272" s="20">
        <v>34.671999999999997</v>
      </c>
      <c r="X272" s="20">
        <v>3.3334999999999999</v>
      </c>
      <c r="AA272" s="25">
        <v>845027</v>
      </c>
      <c r="AB272" s="9"/>
      <c r="AC272" s="25">
        <v>10105324</v>
      </c>
      <c r="AD272" s="9"/>
      <c r="AE272" s="27">
        <v>291455</v>
      </c>
      <c r="AF272" s="9"/>
      <c r="AG272" s="26">
        <v>182865</v>
      </c>
      <c r="AI272" s="26">
        <v>3031477</v>
      </c>
      <c r="AK272" s="26">
        <v>3551774</v>
      </c>
      <c r="AM272" s="2" t="str">
        <f t="shared" si="4"/>
        <v>No</v>
      </c>
    </row>
    <row r="273" spans="1:39">
      <c r="A273" s="6" t="s">
        <v>1280</v>
      </c>
      <c r="B273" s="6" t="s">
        <v>1281</v>
      </c>
      <c r="C273" s="4" t="s">
        <v>51</v>
      </c>
      <c r="D273" s="213">
        <v>4018</v>
      </c>
      <c r="E273" s="210">
        <v>40018</v>
      </c>
      <c r="F273" s="17" t="s">
        <v>275</v>
      </c>
      <c r="G273" s="36" t="s">
        <v>218</v>
      </c>
      <c r="H273" s="157">
        <v>972546</v>
      </c>
      <c r="I273" s="19">
        <v>328</v>
      </c>
      <c r="J273" s="150" t="s">
        <v>18</v>
      </c>
      <c r="K273" s="150" t="s">
        <v>15</v>
      </c>
      <c r="L273" s="9">
        <v>57</v>
      </c>
      <c r="M273" s="9"/>
      <c r="N273" s="21">
        <v>2.5762</v>
      </c>
      <c r="O273" s="10"/>
      <c r="P273" s="39">
        <v>9.3700000000000006E-2</v>
      </c>
      <c r="Q273" s="7"/>
      <c r="R273" s="158">
        <v>46.280799999999999</v>
      </c>
      <c r="S273" s="1"/>
      <c r="T273" s="23">
        <v>1.6837</v>
      </c>
      <c r="V273" s="20">
        <v>27.487300000000001</v>
      </c>
      <c r="X273" s="20">
        <v>2.8771</v>
      </c>
      <c r="AA273" s="25">
        <v>588747</v>
      </c>
      <c r="AB273" s="9"/>
      <c r="AC273" s="25">
        <v>6281697</v>
      </c>
      <c r="AD273" s="9"/>
      <c r="AE273" s="27">
        <v>228531</v>
      </c>
      <c r="AF273" s="9"/>
      <c r="AG273" s="26">
        <v>135730</v>
      </c>
      <c r="AI273" s="26">
        <v>2183355</v>
      </c>
      <c r="AK273" s="26">
        <v>1907549</v>
      </c>
      <c r="AM273" s="2" t="str">
        <f t="shared" si="4"/>
        <v>No</v>
      </c>
    </row>
    <row r="274" spans="1:39">
      <c r="A274" s="6" t="s">
        <v>2292</v>
      </c>
      <c r="B274" s="6" t="s">
        <v>1289</v>
      </c>
      <c r="C274" s="4" t="s">
        <v>82</v>
      </c>
      <c r="D274" s="213">
        <v>5016</v>
      </c>
      <c r="E274" s="210">
        <v>50016</v>
      </c>
      <c r="F274" s="17" t="s">
        <v>275</v>
      </c>
      <c r="G274" s="36" t="s">
        <v>218</v>
      </c>
      <c r="H274" s="157">
        <v>1368035</v>
      </c>
      <c r="I274" s="19">
        <v>328</v>
      </c>
      <c r="J274" s="150" t="s">
        <v>14</v>
      </c>
      <c r="K274" s="150" t="s">
        <v>12</v>
      </c>
      <c r="L274" s="9">
        <v>268</v>
      </c>
      <c r="M274" s="9"/>
      <c r="N274" s="21">
        <v>0.98219999999999996</v>
      </c>
      <c r="O274" s="10"/>
      <c r="P274" s="39">
        <v>0.129</v>
      </c>
      <c r="Q274" s="7"/>
      <c r="R274" s="158">
        <v>125.9546</v>
      </c>
      <c r="S274" s="1"/>
      <c r="T274" s="23">
        <v>16.546099999999999</v>
      </c>
      <c r="V274" s="20">
        <v>7.6123000000000003</v>
      </c>
      <c r="X274" s="20">
        <v>1.9558</v>
      </c>
      <c r="AA274" s="25">
        <v>18576271</v>
      </c>
      <c r="AB274" s="9"/>
      <c r="AC274" s="25">
        <v>143977908</v>
      </c>
      <c r="AD274" s="9"/>
      <c r="AE274" s="27">
        <v>18913789</v>
      </c>
      <c r="AF274" s="9"/>
      <c r="AG274" s="26">
        <v>1143094</v>
      </c>
      <c r="AI274" s="26">
        <v>73617347</v>
      </c>
      <c r="AK274" s="26">
        <v>13619995</v>
      </c>
      <c r="AM274" s="2" t="str">
        <f t="shared" si="4"/>
        <v>No</v>
      </c>
    </row>
    <row r="275" spans="1:39">
      <c r="A275" s="6" t="s">
        <v>1280</v>
      </c>
      <c r="B275" s="6" t="s">
        <v>1281</v>
      </c>
      <c r="C275" s="4" t="s">
        <v>51</v>
      </c>
      <c r="D275" s="213">
        <v>4018</v>
      </c>
      <c r="E275" s="210">
        <v>40018</v>
      </c>
      <c r="F275" s="17" t="s">
        <v>275</v>
      </c>
      <c r="G275" s="36" t="s">
        <v>218</v>
      </c>
      <c r="H275" s="157">
        <v>972546</v>
      </c>
      <c r="I275" s="19">
        <v>328</v>
      </c>
      <c r="J275" s="150" t="s">
        <v>14</v>
      </c>
      <c r="K275" s="150" t="s">
        <v>15</v>
      </c>
      <c r="L275" s="9">
        <v>2</v>
      </c>
      <c r="M275" s="9"/>
      <c r="N275" s="21">
        <v>13.0091</v>
      </c>
      <c r="O275" s="10"/>
      <c r="P275" s="39">
        <v>2.4744999999999999</v>
      </c>
      <c r="Q275" s="7"/>
      <c r="R275" s="158">
        <v>55.164900000000003</v>
      </c>
      <c r="S275" s="1"/>
      <c r="T275" s="23">
        <v>10.493</v>
      </c>
      <c r="V275" s="20">
        <v>5.2572999999999999</v>
      </c>
      <c r="X275" s="20">
        <v>1.7351000000000001</v>
      </c>
      <c r="AA275" s="25">
        <v>686347</v>
      </c>
      <c r="AB275" s="9"/>
      <c r="AC275" s="25">
        <v>277369</v>
      </c>
      <c r="AD275" s="9"/>
      <c r="AE275" s="27">
        <v>52759</v>
      </c>
      <c r="AF275" s="9"/>
      <c r="AG275" s="26">
        <v>5028</v>
      </c>
      <c r="AI275" s="26">
        <v>159860</v>
      </c>
      <c r="AK275" s="26">
        <v>35685</v>
      </c>
      <c r="AM275" s="2" t="str">
        <f t="shared" si="4"/>
        <v>No</v>
      </c>
    </row>
    <row r="276" spans="1:39">
      <c r="A276" s="6" t="s">
        <v>1280</v>
      </c>
      <c r="B276" s="6" t="s">
        <v>1281</v>
      </c>
      <c r="C276" s="4" t="s">
        <v>51</v>
      </c>
      <c r="D276" s="213">
        <v>4018</v>
      </c>
      <c r="E276" s="210">
        <v>40018</v>
      </c>
      <c r="F276" s="17" t="s">
        <v>275</v>
      </c>
      <c r="G276" s="36" t="s">
        <v>218</v>
      </c>
      <c r="H276" s="157">
        <v>972546</v>
      </c>
      <c r="I276" s="19">
        <v>328</v>
      </c>
      <c r="J276" s="150" t="s">
        <v>14</v>
      </c>
      <c r="K276" s="150" t="s">
        <v>12</v>
      </c>
      <c r="L276" s="9">
        <v>181</v>
      </c>
      <c r="M276" s="9"/>
      <c r="N276" s="21">
        <v>0.77359999999999995</v>
      </c>
      <c r="O276" s="10"/>
      <c r="P276" s="39">
        <v>0.13769999999999999</v>
      </c>
      <c r="Q276" s="7"/>
      <c r="R276" s="158">
        <v>116.9021</v>
      </c>
      <c r="S276" s="1"/>
      <c r="T276" s="23">
        <v>20.8139</v>
      </c>
      <c r="V276" s="20">
        <v>5.6165000000000003</v>
      </c>
      <c r="X276" s="20">
        <v>1.4242999999999999</v>
      </c>
      <c r="AA276" s="25">
        <v>9128172</v>
      </c>
      <c r="AB276" s="9"/>
      <c r="AC276" s="25">
        <v>66277194</v>
      </c>
      <c r="AD276" s="9"/>
      <c r="AE276" s="27">
        <v>11800360</v>
      </c>
      <c r="AF276" s="9"/>
      <c r="AG276" s="26">
        <v>566946</v>
      </c>
      <c r="AI276" s="26">
        <v>46533968</v>
      </c>
      <c r="AK276" s="26">
        <v>6974505</v>
      </c>
      <c r="AM276" s="2" t="str">
        <f t="shared" si="4"/>
        <v>No</v>
      </c>
    </row>
    <row r="277" spans="1:39">
      <c r="A277" s="6" t="s">
        <v>1280</v>
      </c>
      <c r="B277" s="6" t="s">
        <v>1281</v>
      </c>
      <c r="C277" s="4" t="s">
        <v>51</v>
      </c>
      <c r="D277" s="213">
        <v>4018</v>
      </c>
      <c r="E277" s="210">
        <v>40018</v>
      </c>
      <c r="F277" s="17" t="s">
        <v>275</v>
      </c>
      <c r="G277" s="36" t="s">
        <v>218</v>
      </c>
      <c r="H277" s="157">
        <v>972546</v>
      </c>
      <c r="I277" s="19">
        <v>328</v>
      </c>
      <c r="J277" s="150" t="s">
        <v>13</v>
      </c>
      <c r="K277" s="150" t="s">
        <v>12</v>
      </c>
      <c r="L277" s="9">
        <v>1</v>
      </c>
      <c r="M277" s="9"/>
      <c r="N277" s="21">
        <v>2.9573</v>
      </c>
      <c r="O277" s="10"/>
      <c r="P277" s="39">
        <v>3.4700000000000002E-2</v>
      </c>
      <c r="Q277" s="7"/>
      <c r="R277" s="158">
        <v>336.43450000000001</v>
      </c>
      <c r="S277" s="1"/>
      <c r="T277" s="23">
        <v>3.9514999999999998</v>
      </c>
      <c r="V277" s="20">
        <v>85.1404</v>
      </c>
      <c r="X277" s="20">
        <v>9.7262000000000004</v>
      </c>
      <c r="AA277" s="25">
        <v>6509</v>
      </c>
      <c r="AB277" s="9"/>
      <c r="AC277" s="25">
        <v>187394</v>
      </c>
      <c r="AD277" s="9"/>
      <c r="AE277" s="27">
        <v>2201</v>
      </c>
      <c r="AF277" s="9"/>
      <c r="AG277" s="26">
        <v>557</v>
      </c>
      <c r="AI277" s="26">
        <v>19267</v>
      </c>
      <c r="AK277" s="26">
        <v>6097</v>
      </c>
      <c r="AM277" s="2" t="str">
        <f t="shared" si="4"/>
        <v>No</v>
      </c>
    </row>
    <row r="278" spans="1:39">
      <c r="A278" s="6" t="s">
        <v>5904</v>
      </c>
      <c r="B278" s="6" t="s">
        <v>889</v>
      </c>
      <c r="C278" s="4" t="s">
        <v>75</v>
      </c>
      <c r="D278" s="213">
        <v>2206</v>
      </c>
      <c r="E278" s="210">
        <v>20206</v>
      </c>
      <c r="F278" s="17" t="s">
        <v>272</v>
      </c>
      <c r="G278" s="36" t="s">
        <v>218</v>
      </c>
      <c r="H278" s="157">
        <v>18351295</v>
      </c>
      <c r="I278" s="19">
        <v>323</v>
      </c>
      <c r="J278" s="150" t="s">
        <v>13</v>
      </c>
      <c r="K278" s="150" t="s">
        <v>15</v>
      </c>
      <c r="L278" s="9">
        <v>96</v>
      </c>
      <c r="M278" s="9"/>
      <c r="N278" s="21">
        <v>3.4121999999999999</v>
      </c>
      <c r="O278" s="10"/>
      <c r="P278" s="39">
        <v>7.2900000000000006E-2</v>
      </c>
      <c r="Q278" s="7"/>
      <c r="R278" s="158">
        <v>71.566000000000003</v>
      </c>
      <c r="S278" s="1"/>
      <c r="T278" s="23">
        <v>1.5286</v>
      </c>
      <c r="V278" s="20">
        <v>46.817599999999999</v>
      </c>
      <c r="X278" s="20">
        <v>5.8087</v>
      </c>
      <c r="AA278" s="25">
        <v>1133284</v>
      </c>
      <c r="AB278" s="9"/>
      <c r="AC278" s="25">
        <v>15549575</v>
      </c>
      <c r="AD278" s="9"/>
      <c r="AE278" s="27">
        <v>332131</v>
      </c>
      <c r="AF278" s="9"/>
      <c r="AG278" s="26">
        <v>217276</v>
      </c>
      <c r="AI278" s="26">
        <v>2676961</v>
      </c>
      <c r="AK278" s="26">
        <v>2575741</v>
      </c>
      <c r="AM278" s="2" t="str">
        <f t="shared" si="4"/>
        <v>No</v>
      </c>
    </row>
    <row r="279" spans="1:39">
      <c r="A279" s="6" t="s">
        <v>5904</v>
      </c>
      <c r="B279" s="6" t="s">
        <v>889</v>
      </c>
      <c r="C279" s="4" t="s">
        <v>75</v>
      </c>
      <c r="D279" s="213">
        <v>2206</v>
      </c>
      <c r="E279" s="210">
        <v>20206</v>
      </c>
      <c r="F279" s="17" t="s">
        <v>272</v>
      </c>
      <c r="G279" s="36" t="s">
        <v>218</v>
      </c>
      <c r="H279" s="157">
        <v>18351295</v>
      </c>
      <c r="I279" s="19">
        <v>323</v>
      </c>
      <c r="J279" s="150" t="s">
        <v>14</v>
      </c>
      <c r="K279" s="150" t="s">
        <v>15</v>
      </c>
      <c r="L279" s="9">
        <v>227</v>
      </c>
      <c r="M279" s="9"/>
      <c r="N279" s="21">
        <v>1.7491000000000001</v>
      </c>
      <c r="O279" s="10"/>
      <c r="P279" s="39">
        <v>0.36209999999999998</v>
      </c>
      <c r="Q279" s="7"/>
      <c r="R279" s="158">
        <v>155.95519999999999</v>
      </c>
      <c r="S279" s="1"/>
      <c r="T279" s="23">
        <v>32.289200000000001</v>
      </c>
      <c r="V279" s="20">
        <v>4.8299000000000003</v>
      </c>
      <c r="X279" s="20">
        <v>0.87509999999999999</v>
      </c>
      <c r="AA279" s="25">
        <v>40195813</v>
      </c>
      <c r="AB279" s="9"/>
      <c r="AC279" s="25">
        <v>110994117</v>
      </c>
      <c r="AD279" s="9"/>
      <c r="AE279" s="27">
        <v>22980391</v>
      </c>
      <c r="AF279" s="9"/>
      <c r="AG279" s="26">
        <v>711705</v>
      </c>
      <c r="AI279" s="26">
        <v>126842031</v>
      </c>
      <c r="AK279" s="26">
        <v>8251889</v>
      </c>
      <c r="AM279" s="2" t="str">
        <f t="shared" si="4"/>
        <v>No</v>
      </c>
    </row>
    <row r="280" spans="1:39">
      <c r="A280" s="6" t="s">
        <v>2308</v>
      </c>
      <c r="B280" s="6" t="s">
        <v>2309</v>
      </c>
      <c r="C280" s="4" t="s">
        <v>57</v>
      </c>
      <c r="D280" s="213">
        <v>5031</v>
      </c>
      <c r="E280" s="210">
        <v>50031</v>
      </c>
      <c r="F280" s="17" t="s">
        <v>275</v>
      </c>
      <c r="G280" s="36" t="s">
        <v>218</v>
      </c>
      <c r="H280" s="157">
        <v>3734090</v>
      </c>
      <c r="I280" s="19">
        <v>322</v>
      </c>
      <c r="J280" s="150" t="s">
        <v>13</v>
      </c>
      <c r="K280" s="150" t="s">
        <v>12</v>
      </c>
      <c r="L280" s="9">
        <v>85</v>
      </c>
      <c r="M280" s="9"/>
      <c r="N280" s="21">
        <v>1.7417</v>
      </c>
      <c r="O280" s="10"/>
      <c r="P280" s="39">
        <v>3.15E-2</v>
      </c>
      <c r="Q280" s="7"/>
      <c r="R280" s="158">
        <v>99.071600000000004</v>
      </c>
      <c r="S280" s="1"/>
      <c r="T280" s="23">
        <v>1.7914000000000001</v>
      </c>
      <c r="V280" s="20">
        <v>55.304200000000002</v>
      </c>
      <c r="X280" s="20">
        <v>6.4457000000000004</v>
      </c>
      <c r="AA280" s="25">
        <v>544355</v>
      </c>
      <c r="AB280" s="9"/>
      <c r="AC280" s="25">
        <v>17285323</v>
      </c>
      <c r="AD280" s="9"/>
      <c r="AE280" s="27">
        <v>312550</v>
      </c>
      <c r="AF280" s="9"/>
      <c r="AG280" s="26">
        <v>174473</v>
      </c>
      <c r="AI280" s="26">
        <v>2681679</v>
      </c>
      <c r="AK280" s="26">
        <v>2869373</v>
      </c>
      <c r="AM280" s="2" t="str">
        <f t="shared" si="4"/>
        <v>No</v>
      </c>
    </row>
    <row r="281" spans="1:39">
      <c r="A281" s="6" t="s">
        <v>2308</v>
      </c>
      <c r="B281" s="6" t="s">
        <v>2309</v>
      </c>
      <c r="C281" s="4" t="s">
        <v>57</v>
      </c>
      <c r="D281" s="213">
        <v>5031</v>
      </c>
      <c r="E281" s="210">
        <v>50031</v>
      </c>
      <c r="F281" s="17" t="s">
        <v>275</v>
      </c>
      <c r="G281" s="36" t="s">
        <v>218</v>
      </c>
      <c r="H281" s="157">
        <v>3734090</v>
      </c>
      <c r="I281" s="19">
        <v>322</v>
      </c>
      <c r="J281" s="150" t="s">
        <v>14</v>
      </c>
      <c r="K281" s="150" t="s">
        <v>12</v>
      </c>
      <c r="L281" s="9">
        <v>220</v>
      </c>
      <c r="M281" s="9"/>
      <c r="N281" s="21">
        <v>1.3404</v>
      </c>
      <c r="O281" s="10"/>
      <c r="P281" s="39">
        <v>0.1326</v>
      </c>
      <c r="Q281" s="7"/>
      <c r="R281" s="158">
        <v>137.47059999999999</v>
      </c>
      <c r="S281" s="1"/>
      <c r="T281" s="23">
        <v>13.5967</v>
      </c>
      <c r="V281" s="20">
        <v>10.1106</v>
      </c>
      <c r="X281" s="20">
        <v>1.0849</v>
      </c>
      <c r="AA281" s="25">
        <v>10954671</v>
      </c>
      <c r="AB281" s="9"/>
      <c r="AC281" s="25">
        <v>82629883</v>
      </c>
      <c r="AD281" s="9"/>
      <c r="AE281" s="27">
        <v>8172636</v>
      </c>
      <c r="AF281" s="9"/>
      <c r="AG281" s="26">
        <v>601073</v>
      </c>
      <c r="AI281" s="26">
        <v>76162014</v>
      </c>
      <c r="AK281" s="26">
        <v>10031460</v>
      </c>
      <c r="AM281" s="2" t="str">
        <f t="shared" si="4"/>
        <v>No</v>
      </c>
    </row>
    <row r="282" spans="1:39">
      <c r="A282" s="6" t="s">
        <v>2308</v>
      </c>
      <c r="B282" s="6" t="s">
        <v>2309</v>
      </c>
      <c r="C282" s="4" t="s">
        <v>57</v>
      </c>
      <c r="D282" s="213">
        <v>5031</v>
      </c>
      <c r="E282" s="210">
        <v>50031</v>
      </c>
      <c r="F282" s="17" t="s">
        <v>275</v>
      </c>
      <c r="G282" s="36" t="s">
        <v>218</v>
      </c>
      <c r="H282" s="157">
        <v>3734090</v>
      </c>
      <c r="I282" s="19">
        <v>322</v>
      </c>
      <c r="J282" s="150" t="s">
        <v>13</v>
      </c>
      <c r="K282" s="150" t="s">
        <v>15</v>
      </c>
      <c r="L282" s="9">
        <v>17</v>
      </c>
      <c r="M282" s="9"/>
      <c r="N282" s="21">
        <v>2.5491000000000001</v>
      </c>
      <c r="O282" s="10"/>
      <c r="P282" s="39">
        <v>0.13089999999999999</v>
      </c>
      <c r="Q282" s="7"/>
      <c r="R282" s="158">
        <v>68.9084</v>
      </c>
      <c r="S282" s="1"/>
      <c r="T282" s="23">
        <v>3.5392000000000001</v>
      </c>
      <c r="V282" s="20">
        <v>19.470199999999998</v>
      </c>
      <c r="X282" s="20">
        <v>4.5838000000000001</v>
      </c>
      <c r="AA282" s="25">
        <v>234236</v>
      </c>
      <c r="AB282" s="9"/>
      <c r="AC282" s="25">
        <v>1559220</v>
      </c>
      <c r="AD282" s="9"/>
      <c r="AE282" s="27">
        <v>91891</v>
      </c>
      <c r="AF282" s="9"/>
      <c r="AG282" s="26">
        <v>25964</v>
      </c>
      <c r="AI282" s="26">
        <v>390317</v>
      </c>
      <c r="AK282" s="26">
        <v>309987</v>
      </c>
      <c r="AM282" s="2" t="str">
        <f t="shared" si="4"/>
        <v>No</v>
      </c>
    </row>
    <row r="283" spans="1:39">
      <c r="A283" s="6" t="s">
        <v>3698</v>
      </c>
      <c r="B283" s="6" t="s">
        <v>3699</v>
      </c>
      <c r="C283" s="4" t="s">
        <v>61</v>
      </c>
      <c r="D283" s="213">
        <v>7005</v>
      </c>
      <c r="E283" s="210">
        <v>70005</v>
      </c>
      <c r="F283" s="17" t="s">
        <v>275</v>
      </c>
      <c r="G283" s="36" t="s">
        <v>218</v>
      </c>
      <c r="H283" s="157">
        <v>1519417</v>
      </c>
      <c r="I283" s="19">
        <v>311</v>
      </c>
      <c r="J283" s="150" t="s">
        <v>13</v>
      </c>
      <c r="K283" s="150" t="s">
        <v>12</v>
      </c>
      <c r="L283" s="9">
        <v>9</v>
      </c>
      <c r="M283" s="9"/>
      <c r="N283" s="21">
        <v>0.52080000000000004</v>
      </c>
      <c r="O283" s="10"/>
      <c r="P283" s="39">
        <v>1.6199999999999999E-2</v>
      </c>
      <c r="Q283" s="7"/>
      <c r="R283" s="158">
        <v>120.15940000000001</v>
      </c>
      <c r="S283" s="1"/>
      <c r="T283" s="23">
        <v>3.7282999999999999</v>
      </c>
      <c r="V283" s="20">
        <v>32.228999999999999</v>
      </c>
      <c r="X283" s="20">
        <v>7.7286999999999999</v>
      </c>
      <c r="AA283" s="25">
        <v>38332</v>
      </c>
      <c r="AB283" s="9"/>
      <c r="AC283" s="25">
        <v>2372186</v>
      </c>
      <c r="AD283" s="9"/>
      <c r="AE283" s="27">
        <v>73604</v>
      </c>
      <c r="AF283" s="9"/>
      <c r="AG283" s="26">
        <v>19742</v>
      </c>
      <c r="AI283" s="26">
        <v>306934</v>
      </c>
      <c r="AK283" s="26">
        <v>184013</v>
      </c>
      <c r="AM283" s="2" t="str">
        <f t="shared" si="4"/>
        <v>No</v>
      </c>
    </row>
    <row r="284" spans="1:39">
      <c r="A284" s="6" t="s">
        <v>3698</v>
      </c>
      <c r="B284" s="6" t="s">
        <v>3699</v>
      </c>
      <c r="C284" s="4" t="s">
        <v>61</v>
      </c>
      <c r="D284" s="213">
        <v>7005</v>
      </c>
      <c r="E284" s="210">
        <v>70005</v>
      </c>
      <c r="F284" s="17" t="s">
        <v>275</v>
      </c>
      <c r="G284" s="36" t="s">
        <v>218</v>
      </c>
      <c r="H284" s="157">
        <v>1519417</v>
      </c>
      <c r="I284" s="19">
        <v>311</v>
      </c>
      <c r="J284" s="150" t="s">
        <v>13</v>
      </c>
      <c r="K284" s="150" t="s">
        <v>15</v>
      </c>
      <c r="L284" s="9">
        <v>57</v>
      </c>
      <c r="M284" s="9"/>
      <c r="N284" s="21">
        <v>2.6126999999999998</v>
      </c>
      <c r="O284" s="10"/>
      <c r="P284" s="39">
        <v>6.5100000000000005E-2</v>
      </c>
      <c r="Q284" s="7"/>
      <c r="R284" s="158">
        <v>62.776499999999999</v>
      </c>
      <c r="S284" s="1"/>
      <c r="T284" s="23">
        <v>1.5643</v>
      </c>
      <c r="V284" s="20">
        <v>40.130000000000003</v>
      </c>
      <c r="X284" s="20">
        <v>4.9240000000000004</v>
      </c>
      <c r="AA284" s="25">
        <v>561147</v>
      </c>
      <c r="AB284" s="9"/>
      <c r="AC284" s="25">
        <v>8618835</v>
      </c>
      <c r="AD284" s="9"/>
      <c r="AE284" s="27">
        <v>214773</v>
      </c>
      <c r="AF284" s="9"/>
      <c r="AG284" s="26">
        <v>137294</v>
      </c>
      <c r="AI284" s="26">
        <v>1750386</v>
      </c>
      <c r="AK284" s="26">
        <v>2273133</v>
      </c>
      <c r="AM284" s="2" t="str">
        <f t="shared" si="4"/>
        <v>No</v>
      </c>
    </row>
    <row r="285" spans="1:39">
      <c r="A285" s="6" t="s">
        <v>3698</v>
      </c>
      <c r="B285" s="6" t="s">
        <v>3699</v>
      </c>
      <c r="C285" s="4" t="s">
        <v>61</v>
      </c>
      <c r="D285" s="213">
        <v>7005</v>
      </c>
      <c r="E285" s="210">
        <v>70005</v>
      </c>
      <c r="F285" s="17" t="s">
        <v>275</v>
      </c>
      <c r="G285" s="36" t="s">
        <v>218</v>
      </c>
      <c r="H285" s="157">
        <v>1519417</v>
      </c>
      <c r="I285" s="19">
        <v>311</v>
      </c>
      <c r="J285" s="150" t="s">
        <v>18</v>
      </c>
      <c r="K285" s="150" t="s">
        <v>15</v>
      </c>
      <c r="L285" s="9">
        <v>47</v>
      </c>
      <c r="M285" s="9"/>
      <c r="N285" s="21">
        <v>6.1923000000000004</v>
      </c>
      <c r="O285" s="10"/>
      <c r="P285" s="39">
        <v>0.21870000000000001</v>
      </c>
      <c r="Q285" s="7"/>
      <c r="R285" s="158">
        <v>108.2923</v>
      </c>
      <c r="S285" s="1"/>
      <c r="T285" s="23">
        <v>3.8243</v>
      </c>
      <c r="V285" s="20">
        <v>28.316800000000001</v>
      </c>
      <c r="X285" s="20">
        <v>4.7510000000000003</v>
      </c>
      <c r="AA285" s="25">
        <v>553315</v>
      </c>
      <c r="AB285" s="9"/>
      <c r="AC285" s="25">
        <v>2530250</v>
      </c>
      <c r="AD285" s="9"/>
      <c r="AE285" s="27">
        <v>89355</v>
      </c>
      <c r="AF285" s="9"/>
      <c r="AG285" s="26">
        <v>23365</v>
      </c>
      <c r="AI285" s="26">
        <v>532574</v>
      </c>
      <c r="AK285" s="26">
        <v>521110</v>
      </c>
      <c r="AM285" s="2" t="str">
        <f t="shared" si="4"/>
        <v>No</v>
      </c>
    </row>
    <row r="286" spans="1:39">
      <c r="A286" s="6" t="s">
        <v>3698</v>
      </c>
      <c r="B286" s="6" t="s">
        <v>3699</v>
      </c>
      <c r="C286" s="4" t="s">
        <v>61</v>
      </c>
      <c r="D286" s="213">
        <v>7005</v>
      </c>
      <c r="E286" s="210">
        <v>70005</v>
      </c>
      <c r="F286" s="17" t="s">
        <v>275</v>
      </c>
      <c r="G286" s="36" t="s">
        <v>218</v>
      </c>
      <c r="H286" s="157">
        <v>1519417</v>
      </c>
      <c r="I286" s="19">
        <v>311</v>
      </c>
      <c r="J286" s="150" t="s">
        <v>16</v>
      </c>
      <c r="K286" s="150" t="s">
        <v>15</v>
      </c>
      <c r="L286" s="9">
        <v>27</v>
      </c>
      <c r="M286" s="9"/>
      <c r="N286" s="21">
        <v>2.3622000000000001</v>
      </c>
      <c r="O286" s="10"/>
      <c r="P286" s="39">
        <v>0.45639999999999997</v>
      </c>
      <c r="Q286" s="7"/>
      <c r="R286" s="158">
        <v>25.197500000000002</v>
      </c>
      <c r="S286" s="1"/>
      <c r="T286" s="23">
        <v>4.8682999999999996</v>
      </c>
      <c r="V286" s="20">
        <v>5.1757999999999997</v>
      </c>
      <c r="X286" s="20">
        <v>0.14560000000000001</v>
      </c>
      <c r="AA286" s="25">
        <v>127605</v>
      </c>
      <c r="AB286" s="9"/>
      <c r="AC286" s="25">
        <v>279592</v>
      </c>
      <c r="AD286" s="9"/>
      <c r="AE286" s="27">
        <v>54019</v>
      </c>
      <c r="AF286" s="9"/>
      <c r="AG286" s="26">
        <v>11096</v>
      </c>
      <c r="AI286" s="26">
        <v>1919621</v>
      </c>
      <c r="AK286" s="26">
        <v>417049</v>
      </c>
      <c r="AM286" s="2" t="str">
        <f t="shared" si="4"/>
        <v>No</v>
      </c>
    </row>
    <row r="287" spans="1:39">
      <c r="A287" s="6" t="s">
        <v>3698</v>
      </c>
      <c r="B287" s="6" t="s">
        <v>3699</v>
      </c>
      <c r="C287" s="4" t="s">
        <v>61</v>
      </c>
      <c r="D287" s="213">
        <v>7005</v>
      </c>
      <c r="E287" s="210">
        <v>70005</v>
      </c>
      <c r="F287" s="17" t="s">
        <v>275</v>
      </c>
      <c r="G287" s="36" t="s">
        <v>218</v>
      </c>
      <c r="H287" s="157">
        <v>1519417</v>
      </c>
      <c r="I287" s="19">
        <v>311</v>
      </c>
      <c r="J287" s="150" t="s">
        <v>14</v>
      </c>
      <c r="K287" s="150" t="s">
        <v>12</v>
      </c>
      <c r="L287" s="9">
        <v>160</v>
      </c>
      <c r="M287" s="9"/>
      <c r="N287" s="21">
        <v>0.6744</v>
      </c>
      <c r="O287" s="10"/>
      <c r="P287" s="39">
        <v>0.1037</v>
      </c>
      <c r="Q287" s="7"/>
      <c r="R287" s="158">
        <v>137.6944</v>
      </c>
      <c r="S287" s="1"/>
      <c r="T287" s="23">
        <v>21.167100000000001</v>
      </c>
      <c r="V287" s="20">
        <v>6.5050999999999997</v>
      </c>
      <c r="X287" s="20">
        <v>1.7737000000000001</v>
      </c>
      <c r="AA287" s="25">
        <v>7665081</v>
      </c>
      <c r="AB287" s="9"/>
      <c r="AC287" s="25">
        <v>73933363</v>
      </c>
      <c r="AD287" s="9"/>
      <c r="AE287" s="27">
        <v>11365396</v>
      </c>
      <c r="AF287" s="9"/>
      <c r="AG287" s="26">
        <v>536938</v>
      </c>
      <c r="AI287" s="26">
        <v>41681970</v>
      </c>
      <c r="AK287" s="26">
        <v>7385703</v>
      </c>
      <c r="AM287" s="2" t="str">
        <f t="shared" si="4"/>
        <v>No</v>
      </c>
    </row>
    <row r="288" spans="1:39">
      <c r="A288" s="6" t="s">
        <v>3698</v>
      </c>
      <c r="B288" s="6" t="s">
        <v>3699</v>
      </c>
      <c r="C288" s="4" t="s">
        <v>61</v>
      </c>
      <c r="D288" s="213">
        <v>7005</v>
      </c>
      <c r="E288" s="210">
        <v>70005</v>
      </c>
      <c r="F288" s="17" t="s">
        <v>275</v>
      </c>
      <c r="G288" s="36" t="s">
        <v>218</v>
      </c>
      <c r="H288" s="157">
        <v>1519417</v>
      </c>
      <c r="I288" s="19">
        <v>311</v>
      </c>
      <c r="J288" s="150" t="s">
        <v>28</v>
      </c>
      <c r="K288" s="150" t="s">
        <v>12</v>
      </c>
      <c r="L288" s="9">
        <v>11</v>
      </c>
      <c r="M288" s="9"/>
      <c r="N288" s="21">
        <v>0.3906</v>
      </c>
      <c r="O288" s="10"/>
      <c r="P288" s="39">
        <v>7.46E-2</v>
      </c>
      <c r="Q288" s="7"/>
      <c r="R288" s="158">
        <v>134.9359</v>
      </c>
      <c r="S288" s="1"/>
      <c r="T288" s="23">
        <v>25.7637</v>
      </c>
      <c r="V288" s="20">
        <v>5.2374999999999998</v>
      </c>
      <c r="X288" s="20">
        <v>1.9028</v>
      </c>
      <c r="AA288" s="25">
        <v>453222</v>
      </c>
      <c r="AB288" s="9"/>
      <c r="AC288" s="25">
        <v>6076435</v>
      </c>
      <c r="AD288" s="9"/>
      <c r="AE288" s="27">
        <v>1160189</v>
      </c>
      <c r="AF288" s="9"/>
      <c r="AG288" s="26">
        <v>45032</v>
      </c>
      <c r="AI288" s="26">
        <v>3193498</v>
      </c>
      <c r="AK288" s="26">
        <v>455147</v>
      </c>
      <c r="AM288" s="2" t="str">
        <f t="shared" si="4"/>
        <v>No</v>
      </c>
    </row>
    <row r="289" spans="1:39">
      <c r="A289" s="6" t="s">
        <v>5905</v>
      </c>
      <c r="B289" s="6" t="s">
        <v>2309</v>
      </c>
      <c r="C289" s="4" t="s">
        <v>57</v>
      </c>
      <c r="D289" s="213">
        <v>5119</v>
      </c>
      <c r="E289" s="210">
        <v>50119</v>
      </c>
      <c r="F289" s="17" t="s">
        <v>272</v>
      </c>
      <c r="G289" s="36" t="s">
        <v>218</v>
      </c>
      <c r="H289" s="157">
        <v>3734090</v>
      </c>
      <c r="I289" s="19">
        <v>309</v>
      </c>
      <c r="J289" s="150" t="s">
        <v>13</v>
      </c>
      <c r="K289" s="150" t="s">
        <v>15</v>
      </c>
      <c r="L289" s="9">
        <v>66</v>
      </c>
      <c r="M289" s="9"/>
      <c r="N289" s="21">
        <v>2.4725000000000001</v>
      </c>
      <c r="O289" s="10"/>
      <c r="P289" s="39">
        <v>0.16070000000000001</v>
      </c>
      <c r="Q289" s="7"/>
      <c r="R289" s="158">
        <v>36.4803</v>
      </c>
      <c r="S289" s="1"/>
      <c r="T289" s="23">
        <v>2.3706</v>
      </c>
      <c r="V289" s="20">
        <v>15.3886</v>
      </c>
      <c r="X289" s="20">
        <v>1.5336000000000001</v>
      </c>
      <c r="AA289" s="25">
        <v>821245</v>
      </c>
      <c r="AB289" s="9"/>
      <c r="AC289" s="25">
        <v>5111328</v>
      </c>
      <c r="AD289" s="9"/>
      <c r="AE289" s="27">
        <v>332151</v>
      </c>
      <c r="AF289" s="9"/>
      <c r="AG289" s="26">
        <v>140112</v>
      </c>
      <c r="AI289" s="26">
        <v>3332821</v>
      </c>
      <c r="AK289" s="26">
        <v>2923270</v>
      </c>
      <c r="AM289" s="2" t="str">
        <f t="shared" si="4"/>
        <v>No</v>
      </c>
    </row>
    <row r="290" spans="1:39">
      <c r="A290" s="6" t="s">
        <v>5905</v>
      </c>
      <c r="B290" s="6" t="s">
        <v>2309</v>
      </c>
      <c r="C290" s="4" t="s">
        <v>57</v>
      </c>
      <c r="D290" s="213">
        <v>5119</v>
      </c>
      <c r="E290" s="210">
        <v>50119</v>
      </c>
      <c r="F290" s="17" t="s">
        <v>272</v>
      </c>
      <c r="G290" s="36" t="s">
        <v>218</v>
      </c>
      <c r="H290" s="157">
        <v>3734090</v>
      </c>
      <c r="I290" s="19">
        <v>309</v>
      </c>
      <c r="J290" s="150" t="s">
        <v>14</v>
      </c>
      <c r="K290" s="150" t="s">
        <v>12</v>
      </c>
      <c r="L290" s="9">
        <v>243</v>
      </c>
      <c r="M290" s="9"/>
      <c r="N290" s="21">
        <v>0.80759999999999998</v>
      </c>
      <c r="O290" s="10"/>
      <c r="P290" s="39">
        <v>0.188</v>
      </c>
      <c r="Q290" s="7"/>
      <c r="R290" s="158">
        <v>109.7983</v>
      </c>
      <c r="S290" s="1"/>
      <c r="T290" s="23">
        <v>25.5579</v>
      </c>
      <c r="V290" s="20">
        <v>4.2961</v>
      </c>
      <c r="X290" s="20">
        <v>1.0353000000000001</v>
      </c>
      <c r="AA290" s="25">
        <v>18973620</v>
      </c>
      <c r="AB290" s="9"/>
      <c r="AC290" s="25">
        <v>100935928</v>
      </c>
      <c r="AD290" s="9"/>
      <c r="AE290" s="27">
        <v>23495019</v>
      </c>
      <c r="AF290" s="9"/>
      <c r="AG290" s="26">
        <v>919285</v>
      </c>
      <c r="AI290" s="26">
        <v>97496748</v>
      </c>
      <c r="AK290" s="26">
        <v>11589250</v>
      </c>
      <c r="AM290" s="2" t="str">
        <f t="shared" si="4"/>
        <v>No</v>
      </c>
    </row>
    <row r="291" spans="1:39">
      <c r="A291" s="6" t="s">
        <v>5906</v>
      </c>
      <c r="B291" s="6" t="s">
        <v>1070</v>
      </c>
      <c r="C291" s="4" t="s">
        <v>54</v>
      </c>
      <c r="D291" s="213">
        <v>3051</v>
      </c>
      <c r="E291" s="210">
        <v>30051</v>
      </c>
      <c r="F291" s="17" t="s">
        <v>272</v>
      </c>
      <c r="G291" s="36" t="s">
        <v>218</v>
      </c>
      <c r="H291" s="157">
        <v>4586770</v>
      </c>
      <c r="I291" s="19">
        <v>307</v>
      </c>
      <c r="J291" s="150" t="s">
        <v>14</v>
      </c>
      <c r="K291" s="150" t="s">
        <v>12</v>
      </c>
      <c r="L291" s="9">
        <v>307</v>
      </c>
      <c r="M291" s="9"/>
      <c r="N291" s="21">
        <v>1.0032000000000001</v>
      </c>
      <c r="O291" s="10"/>
      <c r="P291" s="39">
        <v>0.18229999999999999</v>
      </c>
      <c r="Q291" s="7"/>
      <c r="R291" s="158">
        <v>113.04300000000001</v>
      </c>
      <c r="S291" s="1"/>
      <c r="T291" s="23">
        <v>20.537600000000001</v>
      </c>
      <c r="V291" s="20">
        <v>5.5042</v>
      </c>
      <c r="X291" s="20">
        <v>1.4626999999999999</v>
      </c>
      <c r="AA291" s="25">
        <v>21663817</v>
      </c>
      <c r="AB291" s="9"/>
      <c r="AC291" s="25">
        <v>118857849</v>
      </c>
      <c r="AD291" s="9"/>
      <c r="AE291" s="27">
        <v>21594040</v>
      </c>
      <c r="AF291" s="9"/>
      <c r="AG291" s="26">
        <v>1051439</v>
      </c>
      <c r="AI291" s="26">
        <v>81258497</v>
      </c>
      <c r="AK291" s="26">
        <v>13294018</v>
      </c>
      <c r="AM291" s="2" t="str">
        <f t="shared" si="4"/>
        <v>No</v>
      </c>
    </row>
    <row r="292" spans="1:39">
      <c r="A292" s="6" t="s">
        <v>273</v>
      </c>
      <c r="B292" s="6" t="s">
        <v>274</v>
      </c>
      <c r="C292" s="4" t="s">
        <v>109</v>
      </c>
      <c r="D292" s="213">
        <v>2</v>
      </c>
      <c r="E292" s="210">
        <v>2</v>
      </c>
      <c r="F292" s="17" t="s">
        <v>275</v>
      </c>
      <c r="G292" s="36" t="s">
        <v>218</v>
      </c>
      <c r="H292" s="157">
        <v>387847</v>
      </c>
      <c r="I292" s="19">
        <v>306</v>
      </c>
      <c r="J292" s="150" t="s">
        <v>16</v>
      </c>
      <c r="K292" s="150" t="s">
        <v>12</v>
      </c>
      <c r="L292" s="9">
        <v>81</v>
      </c>
      <c r="M292" s="9"/>
      <c r="N292" s="21">
        <v>3.1619000000000002</v>
      </c>
      <c r="O292" s="10"/>
      <c r="P292" s="39">
        <v>0.82930000000000004</v>
      </c>
      <c r="Q292" s="7"/>
      <c r="R292" s="158">
        <v>20.848600000000001</v>
      </c>
      <c r="S292" s="1"/>
      <c r="T292" s="23">
        <v>5.4684999999999997</v>
      </c>
      <c r="V292" s="20">
        <v>3.8125</v>
      </c>
      <c r="X292" s="20">
        <v>0.14080000000000001</v>
      </c>
      <c r="AA292" s="25">
        <v>497783</v>
      </c>
      <c r="AB292" s="9"/>
      <c r="AC292" s="25">
        <v>600211</v>
      </c>
      <c r="AD292" s="9"/>
      <c r="AE292" s="27">
        <v>157433</v>
      </c>
      <c r="AF292" s="9"/>
      <c r="AG292" s="26">
        <v>28789</v>
      </c>
      <c r="AI292" s="26">
        <v>4263290</v>
      </c>
      <c r="AK292" s="26">
        <v>948679</v>
      </c>
      <c r="AM292" s="2" t="str">
        <f t="shared" si="4"/>
        <v>No</v>
      </c>
    </row>
    <row r="293" spans="1:39">
      <c r="A293" s="6" t="s">
        <v>273</v>
      </c>
      <c r="B293" s="6" t="s">
        <v>274</v>
      </c>
      <c r="C293" s="4" t="s">
        <v>109</v>
      </c>
      <c r="D293" s="213">
        <v>2</v>
      </c>
      <c r="E293" s="210">
        <v>2</v>
      </c>
      <c r="F293" s="17" t="s">
        <v>275</v>
      </c>
      <c r="G293" s="36" t="s">
        <v>218</v>
      </c>
      <c r="H293" s="157">
        <v>387847</v>
      </c>
      <c r="I293" s="19">
        <v>306</v>
      </c>
      <c r="J293" s="150" t="s">
        <v>13</v>
      </c>
      <c r="K293" s="150" t="s">
        <v>12</v>
      </c>
      <c r="L293" s="9">
        <v>57</v>
      </c>
      <c r="M293" s="9"/>
      <c r="N293" s="21">
        <v>2.363</v>
      </c>
      <c r="O293" s="10"/>
      <c r="P293" s="39">
        <v>6.0600000000000001E-2</v>
      </c>
      <c r="Q293" s="7"/>
      <c r="R293" s="158">
        <v>112.4722</v>
      </c>
      <c r="S293" s="1"/>
      <c r="T293" s="23">
        <v>2.8860999999999999</v>
      </c>
      <c r="V293" s="20">
        <v>38.970100000000002</v>
      </c>
      <c r="X293" s="20">
        <v>4.6466000000000003</v>
      </c>
      <c r="AA293" s="25">
        <v>602773</v>
      </c>
      <c r="AB293" s="9"/>
      <c r="AC293" s="25">
        <v>9940969</v>
      </c>
      <c r="AD293" s="9"/>
      <c r="AE293" s="27">
        <v>255092</v>
      </c>
      <c r="AF293" s="9"/>
      <c r="AG293" s="26">
        <v>88386</v>
      </c>
      <c r="AI293" s="26">
        <v>2139425</v>
      </c>
      <c r="AK293" s="26">
        <v>1293811</v>
      </c>
      <c r="AM293" s="2" t="str">
        <f t="shared" si="4"/>
        <v>No</v>
      </c>
    </row>
    <row r="294" spans="1:39">
      <c r="A294" s="6" t="s">
        <v>273</v>
      </c>
      <c r="B294" s="6" t="s">
        <v>274</v>
      </c>
      <c r="C294" s="4" t="s">
        <v>109</v>
      </c>
      <c r="D294" s="213">
        <v>2</v>
      </c>
      <c r="E294" s="210">
        <v>2</v>
      </c>
      <c r="F294" s="17" t="s">
        <v>275</v>
      </c>
      <c r="G294" s="36" t="s">
        <v>218</v>
      </c>
      <c r="H294" s="157">
        <v>387847</v>
      </c>
      <c r="I294" s="19">
        <v>306</v>
      </c>
      <c r="J294" s="150" t="s">
        <v>13</v>
      </c>
      <c r="K294" s="150" t="s">
        <v>15</v>
      </c>
      <c r="L294" s="9">
        <v>51</v>
      </c>
      <c r="M294" s="9"/>
      <c r="N294" s="21">
        <v>0.9153</v>
      </c>
      <c r="O294" s="10"/>
      <c r="P294" s="39">
        <v>5.0700000000000002E-2</v>
      </c>
      <c r="Q294" s="7"/>
      <c r="R294" s="158">
        <v>51.971699999999998</v>
      </c>
      <c r="S294" s="1"/>
      <c r="T294" s="23">
        <v>2.8782999999999999</v>
      </c>
      <c r="V294" s="20">
        <v>18.056100000000001</v>
      </c>
      <c r="X294" s="20">
        <v>1.8909</v>
      </c>
      <c r="AA294" s="25">
        <v>201588</v>
      </c>
      <c r="AB294" s="9"/>
      <c r="AC294" s="25">
        <v>3976560</v>
      </c>
      <c r="AD294" s="9"/>
      <c r="AE294" s="27">
        <v>220234</v>
      </c>
      <c r="AF294" s="9"/>
      <c r="AG294" s="26">
        <v>76514</v>
      </c>
      <c r="AI294" s="26">
        <v>2103052</v>
      </c>
      <c r="AK294" s="26">
        <v>1184977</v>
      </c>
      <c r="AM294" s="2" t="str">
        <f t="shared" si="4"/>
        <v>No</v>
      </c>
    </row>
    <row r="295" spans="1:39">
      <c r="A295" s="6" t="s">
        <v>273</v>
      </c>
      <c r="B295" s="6" t="s">
        <v>274</v>
      </c>
      <c r="C295" s="4" t="s">
        <v>109</v>
      </c>
      <c r="D295" s="213">
        <v>2</v>
      </c>
      <c r="E295" s="210">
        <v>2</v>
      </c>
      <c r="F295" s="17" t="s">
        <v>275</v>
      </c>
      <c r="G295" s="36" t="s">
        <v>218</v>
      </c>
      <c r="H295" s="157">
        <v>387847</v>
      </c>
      <c r="I295" s="19">
        <v>306</v>
      </c>
      <c r="J295" s="150" t="s">
        <v>14</v>
      </c>
      <c r="K295" s="150" t="s">
        <v>12</v>
      </c>
      <c r="L295" s="9">
        <v>117</v>
      </c>
      <c r="M295" s="9"/>
      <c r="N295" s="21">
        <v>0.92920000000000003</v>
      </c>
      <c r="O295" s="10"/>
      <c r="P295" s="39">
        <v>0.17730000000000001</v>
      </c>
      <c r="Q295" s="7"/>
      <c r="R295" s="158">
        <v>123.4954</v>
      </c>
      <c r="S295" s="1"/>
      <c r="T295" s="23">
        <v>23.5608</v>
      </c>
      <c r="V295" s="20">
        <v>5.2416</v>
      </c>
      <c r="X295" s="20">
        <v>1.2856000000000001</v>
      </c>
      <c r="AA295" s="25">
        <v>9356618</v>
      </c>
      <c r="AB295" s="9"/>
      <c r="AC295" s="25">
        <v>52780312</v>
      </c>
      <c r="AD295" s="9"/>
      <c r="AE295" s="27">
        <v>10069599</v>
      </c>
      <c r="AF295" s="9"/>
      <c r="AG295" s="26">
        <v>427387</v>
      </c>
      <c r="AI295" s="26">
        <v>41053474</v>
      </c>
      <c r="AK295" s="26">
        <v>5850424</v>
      </c>
      <c r="AM295" s="2" t="str">
        <f t="shared" si="4"/>
        <v>No</v>
      </c>
    </row>
    <row r="296" spans="1:39">
      <c r="A296" s="6" t="s">
        <v>840</v>
      </c>
      <c r="B296" s="6" t="s">
        <v>841</v>
      </c>
      <c r="C296" s="4" t="s">
        <v>68</v>
      </c>
      <c r="D296" s="213">
        <v>2098</v>
      </c>
      <c r="E296" s="210">
        <v>20098</v>
      </c>
      <c r="F296" s="17" t="s">
        <v>275</v>
      </c>
      <c r="G296" s="36" t="s">
        <v>218</v>
      </c>
      <c r="H296" s="157">
        <v>18351295</v>
      </c>
      <c r="I296" s="19">
        <v>304</v>
      </c>
      <c r="J296" s="150" t="s">
        <v>25</v>
      </c>
      <c r="K296" s="150" t="s">
        <v>15</v>
      </c>
      <c r="L296" s="9">
        <v>6</v>
      </c>
      <c r="M296" s="9"/>
      <c r="N296" s="21">
        <v>6.5217000000000001</v>
      </c>
      <c r="O296" s="10"/>
      <c r="P296" s="39">
        <v>1.1735</v>
      </c>
      <c r="Q296" s="7"/>
      <c r="R296" s="158">
        <v>533.78650000000005</v>
      </c>
      <c r="S296" s="1"/>
      <c r="T296" s="23">
        <v>96.045699999999997</v>
      </c>
      <c r="V296" s="20">
        <v>5.5575999999999999</v>
      </c>
      <c r="X296" s="20">
        <v>2.1957</v>
      </c>
      <c r="AA296" s="25">
        <v>8946645</v>
      </c>
      <c r="AB296" s="9"/>
      <c r="AC296" s="25">
        <v>7624073</v>
      </c>
      <c r="AD296" s="9"/>
      <c r="AE296" s="27">
        <v>1371821</v>
      </c>
      <c r="AF296" s="9"/>
      <c r="AG296" s="26">
        <v>14283</v>
      </c>
      <c r="AI296" s="26">
        <v>3472314</v>
      </c>
      <c r="AK296" s="26">
        <v>148993</v>
      </c>
      <c r="AM296" s="2" t="str">
        <f t="shared" si="4"/>
        <v>No</v>
      </c>
    </row>
    <row r="297" spans="1:39">
      <c r="A297" s="6" t="s">
        <v>840</v>
      </c>
      <c r="B297" s="6" t="s">
        <v>841</v>
      </c>
      <c r="C297" s="4" t="s">
        <v>68</v>
      </c>
      <c r="D297" s="213">
        <v>2098</v>
      </c>
      <c r="E297" s="210">
        <v>20098</v>
      </c>
      <c r="F297" s="17" t="s">
        <v>275</v>
      </c>
      <c r="G297" s="36" t="s">
        <v>218</v>
      </c>
      <c r="H297" s="157">
        <v>18351295</v>
      </c>
      <c r="I297" s="19">
        <v>304</v>
      </c>
      <c r="J297" s="150" t="s">
        <v>27</v>
      </c>
      <c r="K297" s="150" t="s">
        <v>12</v>
      </c>
      <c r="L297" s="9">
        <v>298</v>
      </c>
      <c r="M297" s="9"/>
      <c r="N297" s="21">
        <v>2.1242000000000001</v>
      </c>
      <c r="O297" s="10"/>
      <c r="P297" s="39">
        <v>0.42709999999999998</v>
      </c>
      <c r="Q297" s="7"/>
      <c r="R297" s="158">
        <v>460.4119</v>
      </c>
      <c r="S297" s="1"/>
      <c r="T297" s="23">
        <v>92.565600000000003</v>
      </c>
      <c r="V297" s="20">
        <v>4.9739000000000004</v>
      </c>
      <c r="X297" s="20">
        <v>1.0024999999999999</v>
      </c>
      <c r="AA297" s="25">
        <v>190468604</v>
      </c>
      <c r="AB297" s="9"/>
      <c r="AC297" s="25">
        <v>445981638</v>
      </c>
      <c r="AD297" s="9"/>
      <c r="AE297" s="27">
        <v>89664393</v>
      </c>
      <c r="AF297" s="9"/>
      <c r="AG297" s="26">
        <v>968658</v>
      </c>
      <c r="AI297" s="26">
        <v>444870346</v>
      </c>
      <c r="AK297" s="26">
        <v>12941314</v>
      </c>
      <c r="AM297" s="2" t="str">
        <f t="shared" si="4"/>
        <v>No</v>
      </c>
    </row>
    <row r="298" spans="1:39">
      <c r="A298" s="6" t="s">
        <v>705</v>
      </c>
      <c r="B298" s="6" t="s">
        <v>706</v>
      </c>
      <c r="C298" s="4" t="s">
        <v>53</v>
      </c>
      <c r="D298" s="213">
        <v>1105</v>
      </c>
      <c r="E298" s="210">
        <v>10105</v>
      </c>
      <c r="F298" s="17" t="s">
        <v>275</v>
      </c>
      <c r="G298" s="36" t="s">
        <v>218</v>
      </c>
      <c r="H298" s="157">
        <v>246695</v>
      </c>
      <c r="I298" s="19">
        <v>303</v>
      </c>
      <c r="J298" s="150" t="s">
        <v>18</v>
      </c>
      <c r="K298" s="150" t="s">
        <v>15</v>
      </c>
      <c r="L298" s="9">
        <v>73</v>
      </c>
      <c r="M298" s="9"/>
      <c r="N298" s="21">
        <v>68.934100000000001</v>
      </c>
      <c r="O298" s="10"/>
      <c r="P298" s="39">
        <v>0.98019999999999996</v>
      </c>
      <c r="Q298" s="7"/>
      <c r="R298" s="158">
        <v>80.958399999999997</v>
      </c>
      <c r="S298" s="1"/>
      <c r="T298" s="23">
        <v>1.1512</v>
      </c>
      <c r="V298" s="20">
        <v>70.324200000000005</v>
      </c>
      <c r="X298" s="20">
        <v>3.6646999999999998</v>
      </c>
      <c r="AA298" s="25">
        <v>6472289</v>
      </c>
      <c r="AB298" s="9"/>
      <c r="AC298" s="25">
        <v>6602805</v>
      </c>
      <c r="AD298" s="9"/>
      <c r="AE298" s="27">
        <v>93891</v>
      </c>
      <c r="AF298" s="9"/>
      <c r="AG298" s="26">
        <v>81558</v>
      </c>
      <c r="AI298" s="26">
        <v>1801723</v>
      </c>
      <c r="AK298" s="26">
        <v>1223372</v>
      </c>
      <c r="AM298" s="2" t="str">
        <f t="shared" si="4"/>
        <v>No</v>
      </c>
    </row>
    <row r="299" spans="1:39">
      <c r="A299" s="6" t="s">
        <v>705</v>
      </c>
      <c r="B299" s="6" t="s">
        <v>706</v>
      </c>
      <c r="C299" s="4" t="s">
        <v>53</v>
      </c>
      <c r="D299" s="213">
        <v>1105</v>
      </c>
      <c r="E299" s="210">
        <v>10105</v>
      </c>
      <c r="F299" s="17" t="s">
        <v>275</v>
      </c>
      <c r="G299" s="36" t="s">
        <v>218</v>
      </c>
      <c r="H299" s="157">
        <v>246695</v>
      </c>
      <c r="I299" s="19">
        <v>303</v>
      </c>
      <c r="J299" s="150" t="s">
        <v>14</v>
      </c>
      <c r="K299" s="150" t="s">
        <v>15</v>
      </c>
      <c r="L299" s="9">
        <v>38</v>
      </c>
      <c r="M299" s="9"/>
      <c r="N299" s="21">
        <v>1.6157999999999999</v>
      </c>
      <c r="O299" s="10"/>
      <c r="P299" s="39">
        <v>0.14779999999999999</v>
      </c>
      <c r="Q299" s="7"/>
      <c r="R299" s="158">
        <v>66.757199999999997</v>
      </c>
      <c r="S299" s="1"/>
      <c r="T299" s="23">
        <v>6.1071</v>
      </c>
      <c r="V299" s="20">
        <v>10.931100000000001</v>
      </c>
      <c r="X299" s="20">
        <v>0.79879999999999995</v>
      </c>
      <c r="AA299" s="25">
        <v>992344</v>
      </c>
      <c r="AB299" s="9"/>
      <c r="AC299" s="25">
        <v>6713242</v>
      </c>
      <c r="AD299" s="9"/>
      <c r="AE299" s="27">
        <v>614144</v>
      </c>
      <c r="AF299" s="9"/>
      <c r="AG299" s="26">
        <v>100562</v>
      </c>
      <c r="AI299" s="26">
        <v>8404113</v>
      </c>
      <c r="AK299" s="26">
        <v>1245720</v>
      </c>
      <c r="AM299" s="2" t="str">
        <f t="shared" si="4"/>
        <v>No</v>
      </c>
    </row>
    <row r="300" spans="1:39">
      <c r="A300" s="6" t="s">
        <v>705</v>
      </c>
      <c r="B300" s="6" t="s">
        <v>706</v>
      </c>
      <c r="C300" s="4" t="s">
        <v>53</v>
      </c>
      <c r="D300" s="213">
        <v>1105</v>
      </c>
      <c r="E300" s="210">
        <v>10105</v>
      </c>
      <c r="F300" s="17" t="s">
        <v>275</v>
      </c>
      <c r="G300" s="36" t="s">
        <v>218</v>
      </c>
      <c r="H300" s="157">
        <v>246695</v>
      </c>
      <c r="I300" s="19">
        <v>303</v>
      </c>
      <c r="J300" s="150" t="s">
        <v>13</v>
      </c>
      <c r="K300" s="150" t="s">
        <v>15</v>
      </c>
      <c r="L300" s="9">
        <v>192</v>
      </c>
      <c r="M300" s="9"/>
      <c r="N300" s="21">
        <v>12.735799999999999</v>
      </c>
      <c r="O300" s="10"/>
      <c r="P300" s="39">
        <v>0.498</v>
      </c>
      <c r="Q300" s="7"/>
      <c r="R300" s="158">
        <v>51.629600000000003</v>
      </c>
      <c r="S300" s="1"/>
      <c r="T300" s="23">
        <v>2.0186999999999999</v>
      </c>
      <c r="V300" s="20">
        <v>25.575399999999998</v>
      </c>
      <c r="X300" s="20">
        <v>3.3866999999999998</v>
      </c>
      <c r="AA300" s="25">
        <v>5821584</v>
      </c>
      <c r="AB300" s="9"/>
      <c r="AC300" s="25">
        <v>11690653</v>
      </c>
      <c r="AD300" s="9"/>
      <c r="AE300" s="27">
        <v>457105</v>
      </c>
      <c r="AF300" s="9"/>
      <c r="AG300" s="26">
        <v>226433</v>
      </c>
      <c r="AI300" s="26">
        <v>3451947</v>
      </c>
      <c r="AK300" s="26">
        <v>3201525</v>
      </c>
      <c r="AM300" s="2" t="str">
        <f t="shared" si="4"/>
        <v>No</v>
      </c>
    </row>
    <row r="301" spans="1:39">
      <c r="A301" s="6" t="s">
        <v>4845</v>
      </c>
      <c r="B301" s="6" t="s">
        <v>4846</v>
      </c>
      <c r="C301" s="4" t="s">
        <v>22</v>
      </c>
      <c r="D301" s="213">
        <v>9148</v>
      </c>
      <c r="E301" s="210">
        <v>90148</v>
      </c>
      <c r="F301" s="17" t="s">
        <v>275</v>
      </c>
      <c r="G301" s="36" t="s">
        <v>218</v>
      </c>
      <c r="H301" s="157">
        <v>328454</v>
      </c>
      <c r="I301" s="19">
        <v>302</v>
      </c>
      <c r="J301" s="150" t="s">
        <v>24</v>
      </c>
      <c r="K301" s="150" t="s">
        <v>15</v>
      </c>
      <c r="L301" s="9">
        <v>7</v>
      </c>
      <c r="M301" s="9"/>
      <c r="N301" s="21">
        <v>10.842499999999999</v>
      </c>
      <c r="O301" s="10"/>
      <c r="P301" s="39">
        <v>0.6573</v>
      </c>
      <c r="Q301" s="7"/>
      <c r="R301" s="158">
        <v>93.004900000000006</v>
      </c>
      <c r="S301" s="1"/>
      <c r="T301" s="23">
        <v>5.6382000000000003</v>
      </c>
      <c r="V301" s="20">
        <v>16.4954</v>
      </c>
      <c r="X301" s="20">
        <v>0.31190000000000001</v>
      </c>
      <c r="AA301" s="25">
        <v>445106</v>
      </c>
      <c r="AB301" s="9"/>
      <c r="AC301" s="25">
        <v>677169</v>
      </c>
      <c r="AD301" s="9"/>
      <c r="AE301" s="27">
        <v>41052</v>
      </c>
      <c r="AF301" s="9"/>
      <c r="AG301" s="26">
        <v>7281</v>
      </c>
      <c r="AI301" s="26">
        <v>2171094</v>
      </c>
      <c r="AK301" s="26">
        <v>263824</v>
      </c>
      <c r="AM301" s="2" t="str">
        <f t="shared" si="4"/>
        <v>No</v>
      </c>
    </row>
    <row r="302" spans="1:39">
      <c r="A302" s="6" t="s">
        <v>4845</v>
      </c>
      <c r="B302" s="6" t="s">
        <v>4846</v>
      </c>
      <c r="C302" s="4" t="s">
        <v>22</v>
      </c>
      <c r="D302" s="213">
        <v>9148</v>
      </c>
      <c r="E302" s="210">
        <v>90148</v>
      </c>
      <c r="F302" s="17" t="s">
        <v>275</v>
      </c>
      <c r="G302" s="36" t="s">
        <v>218</v>
      </c>
      <c r="H302" s="157">
        <v>328454</v>
      </c>
      <c r="I302" s="19">
        <v>302</v>
      </c>
      <c r="J302" s="150" t="s">
        <v>14</v>
      </c>
      <c r="K302" s="150" t="s">
        <v>15</v>
      </c>
      <c r="L302" s="9">
        <v>47</v>
      </c>
      <c r="M302" s="9"/>
      <c r="N302" s="21">
        <v>1.2017</v>
      </c>
      <c r="O302" s="10"/>
      <c r="P302" s="39">
        <v>0.1222</v>
      </c>
      <c r="Q302" s="7"/>
      <c r="R302" s="158">
        <v>77.1023</v>
      </c>
      <c r="S302" s="1"/>
      <c r="T302" s="23">
        <v>7.8411999999999997</v>
      </c>
      <c r="V302" s="20">
        <v>9.8329000000000004</v>
      </c>
      <c r="X302" s="20">
        <v>1.4345000000000001</v>
      </c>
      <c r="AA302" s="25">
        <v>1771981</v>
      </c>
      <c r="AB302" s="9"/>
      <c r="AC302" s="25">
        <v>14499089</v>
      </c>
      <c r="AD302" s="9"/>
      <c r="AE302" s="27">
        <v>1474542</v>
      </c>
      <c r="AF302" s="9"/>
      <c r="AG302" s="26">
        <v>188050</v>
      </c>
      <c r="AI302" s="26">
        <v>10107573</v>
      </c>
      <c r="AK302" s="26">
        <v>3264496</v>
      </c>
      <c r="AM302" s="2" t="str">
        <f t="shared" si="4"/>
        <v>No</v>
      </c>
    </row>
    <row r="303" spans="1:39">
      <c r="A303" s="6" t="s">
        <v>4845</v>
      </c>
      <c r="B303" s="6" t="s">
        <v>4846</v>
      </c>
      <c r="C303" s="4" t="s">
        <v>22</v>
      </c>
      <c r="D303" s="213">
        <v>9148</v>
      </c>
      <c r="E303" s="210">
        <v>90148</v>
      </c>
      <c r="F303" s="17" t="s">
        <v>275</v>
      </c>
      <c r="G303" s="36" t="s">
        <v>218</v>
      </c>
      <c r="H303" s="157">
        <v>328454</v>
      </c>
      <c r="I303" s="19">
        <v>302</v>
      </c>
      <c r="J303" s="150" t="s">
        <v>13</v>
      </c>
      <c r="K303" s="150" t="s">
        <v>15</v>
      </c>
      <c r="L303" s="9">
        <v>35</v>
      </c>
      <c r="M303" s="9"/>
      <c r="N303" s="21">
        <v>2.9792999999999998</v>
      </c>
      <c r="O303" s="10"/>
      <c r="P303" s="39">
        <v>0.1065</v>
      </c>
      <c r="Q303" s="7"/>
      <c r="R303" s="158">
        <v>85.594700000000003</v>
      </c>
      <c r="S303" s="1"/>
      <c r="T303" s="23">
        <v>3.0583999999999998</v>
      </c>
      <c r="V303" s="20">
        <v>27.986599999999999</v>
      </c>
      <c r="X303" s="20">
        <v>2.0169000000000001</v>
      </c>
      <c r="AA303" s="25">
        <v>544512</v>
      </c>
      <c r="AB303" s="9"/>
      <c r="AC303" s="25">
        <v>5114970</v>
      </c>
      <c r="AD303" s="9"/>
      <c r="AE303" s="27">
        <v>182765</v>
      </c>
      <c r="AF303" s="9"/>
      <c r="AG303" s="26">
        <v>59758</v>
      </c>
      <c r="AI303" s="26">
        <v>2536036</v>
      </c>
      <c r="AK303" s="26">
        <v>919424</v>
      </c>
      <c r="AM303" s="2" t="str">
        <f t="shared" si="4"/>
        <v>No</v>
      </c>
    </row>
    <row r="304" spans="1:39">
      <c r="A304" s="6" t="s">
        <v>4845</v>
      </c>
      <c r="B304" s="6" t="s">
        <v>4846</v>
      </c>
      <c r="C304" s="4" t="s">
        <v>22</v>
      </c>
      <c r="D304" s="213">
        <v>9148</v>
      </c>
      <c r="E304" s="210">
        <v>90148</v>
      </c>
      <c r="F304" s="17" t="s">
        <v>275</v>
      </c>
      <c r="G304" s="36" t="s">
        <v>218</v>
      </c>
      <c r="H304" s="157">
        <v>328454</v>
      </c>
      <c r="I304" s="19">
        <v>302</v>
      </c>
      <c r="J304" s="150" t="s">
        <v>16</v>
      </c>
      <c r="K304" s="150" t="s">
        <v>15</v>
      </c>
      <c r="L304" s="9">
        <v>213</v>
      </c>
      <c r="M304" s="9"/>
      <c r="N304" s="21">
        <v>4.1227999999999998</v>
      </c>
      <c r="O304" s="10"/>
      <c r="P304" s="39">
        <v>0.57440000000000002</v>
      </c>
      <c r="Q304" s="7"/>
      <c r="R304" s="158">
        <v>38.763800000000003</v>
      </c>
      <c r="S304" s="1"/>
      <c r="T304" s="23">
        <v>5.4008000000000003</v>
      </c>
      <c r="V304" s="20">
        <v>7.1775000000000002</v>
      </c>
      <c r="X304" s="20">
        <v>0.14929999999999999</v>
      </c>
      <c r="AA304" s="25">
        <v>2505057</v>
      </c>
      <c r="AB304" s="9"/>
      <c r="AC304" s="25">
        <v>4361158</v>
      </c>
      <c r="AD304" s="9"/>
      <c r="AE304" s="27">
        <v>607617</v>
      </c>
      <c r="AF304" s="9"/>
      <c r="AG304" s="26">
        <v>112506</v>
      </c>
      <c r="AI304" s="26">
        <v>29205626</v>
      </c>
      <c r="AK304" s="26">
        <v>5580139</v>
      </c>
      <c r="AM304" s="2" t="str">
        <f t="shared" si="4"/>
        <v>No</v>
      </c>
    </row>
    <row r="305" spans="1:39">
      <c r="A305" s="6" t="s">
        <v>648</v>
      </c>
      <c r="B305" s="6" t="s">
        <v>649</v>
      </c>
      <c r="C305" s="4" t="s">
        <v>99</v>
      </c>
      <c r="D305" s="213">
        <v>1001</v>
      </c>
      <c r="E305" s="210">
        <v>10001</v>
      </c>
      <c r="F305" s="17" t="s">
        <v>275</v>
      </c>
      <c r="G305" s="36" t="s">
        <v>218</v>
      </c>
      <c r="H305" s="157">
        <v>1190956</v>
      </c>
      <c r="I305" s="19">
        <v>299</v>
      </c>
      <c r="J305" s="150" t="s">
        <v>13</v>
      </c>
      <c r="K305" s="150" t="s">
        <v>12</v>
      </c>
      <c r="L305" s="9">
        <v>80</v>
      </c>
      <c r="M305" s="9"/>
      <c r="N305" s="21">
        <v>1.26</v>
      </c>
      <c r="O305" s="10"/>
      <c r="P305" s="39">
        <v>3.61E-2</v>
      </c>
      <c r="Q305" s="7"/>
      <c r="R305" s="158">
        <v>74.750100000000003</v>
      </c>
      <c r="S305" s="1"/>
      <c r="T305" s="23">
        <v>2.1436999999999999</v>
      </c>
      <c r="V305" s="20">
        <v>34.869199999999999</v>
      </c>
      <c r="X305" s="20">
        <v>3.4914000000000001</v>
      </c>
      <c r="AA305" s="25">
        <v>403727</v>
      </c>
      <c r="AB305" s="9"/>
      <c r="AC305" s="25">
        <v>11172456</v>
      </c>
      <c r="AD305" s="9"/>
      <c r="AE305" s="27">
        <v>320410</v>
      </c>
      <c r="AF305" s="9"/>
      <c r="AG305" s="26">
        <v>149464</v>
      </c>
      <c r="AI305" s="26">
        <v>3200031</v>
      </c>
      <c r="AK305" s="26">
        <v>2357611</v>
      </c>
      <c r="AM305" s="2" t="str">
        <f t="shared" si="4"/>
        <v>No</v>
      </c>
    </row>
    <row r="306" spans="1:39">
      <c r="A306" s="6" t="s">
        <v>648</v>
      </c>
      <c r="B306" s="6" t="s">
        <v>649</v>
      </c>
      <c r="C306" s="4" t="s">
        <v>99</v>
      </c>
      <c r="D306" s="213">
        <v>1001</v>
      </c>
      <c r="E306" s="210">
        <v>10001</v>
      </c>
      <c r="F306" s="17" t="s">
        <v>275</v>
      </c>
      <c r="G306" s="36" t="s">
        <v>218</v>
      </c>
      <c r="H306" s="157">
        <v>1190956</v>
      </c>
      <c r="I306" s="19">
        <v>299</v>
      </c>
      <c r="J306" s="150" t="s">
        <v>16</v>
      </c>
      <c r="K306" s="150" t="s">
        <v>15</v>
      </c>
      <c r="L306" s="9">
        <v>8</v>
      </c>
      <c r="M306" s="9"/>
      <c r="N306" s="21">
        <v>4.6939000000000002</v>
      </c>
      <c r="O306" s="10"/>
      <c r="P306" s="39">
        <v>0.54469999999999996</v>
      </c>
      <c r="Q306" s="7"/>
      <c r="R306" s="158">
        <v>51.108800000000002</v>
      </c>
      <c r="S306" s="1"/>
      <c r="T306" s="23">
        <v>5.9306999999999999</v>
      </c>
      <c r="V306" s="20">
        <v>8.6175999999999995</v>
      </c>
      <c r="X306" s="20">
        <v>0.1764</v>
      </c>
      <c r="AA306" s="25">
        <v>88804</v>
      </c>
      <c r="AB306" s="9"/>
      <c r="AC306" s="25">
        <v>163037</v>
      </c>
      <c r="AD306" s="9"/>
      <c r="AE306" s="27">
        <v>18919</v>
      </c>
      <c r="AF306" s="9"/>
      <c r="AG306" s="26">
        <v>3190</v>
      </c>
      <c r="AI306" s="26">
        <v>924187</v>
      </c>
      <c r="AK306" s="26">
        <v>149754</v>
      </c>
      <c r="AM306" s="2" t="str">
        <f t="shared" si="4"/>
        <v>No</v>
      </c>
    </row>
    <row r="307" spans="1:39">
      <c r="A307" s="6" t="s">
        <v>648</v>
      </c>
      <c r="B307" s="6" t="s">
        <v>649</v>
      </c>
      <c r="C307" s="4" t="s">
        <v>99</v>
      </c>
      <c r="D307" s="213">
        <v>1001</v>
      </c>
      <c r="E307" s="210">
        <v>10001</v>
      </c>
      <c r="F307" s="17" t="s">
        <v>275</v>
      </c>
      <c r="G307" s="36" t="s">
        <v>218</v>
      </c>
      <c r="H307" s="157">
        <v>1190956</v>
      </c>
      <c r="I307" s="19">
        <v>299</v>
      </c>
      <c r="J307" s="150" t="s">
        <v>18</v>
      </c>
      <c r="K307" s="150" t="s">
        <v>15</v>
      </c>
      <c r="L307" s="9">
        <v>7</v>
      </c>
      <c r="M307" s="9"/>
      <c r="N307" s="21">
        <v>1.5122</v>
      </c>
      <c r="O307" s="10"/>
      <c r="P307" s="39">
        <v>5.1799999999999999E-2</v>
      </c>
      <c r="Q307" s="7"/>
      <c r="R307" s="158">
        <v>86.353099999999998</v>
      </c>
      <c r="S307" s="1"/>
      <c r="T307" s="23">
        <v>2.9596</v>
      </c>
      <c r="V307" s="20">
        <v>29.177</v>
      </c>
      <c r="X307" s="20">
        <v>1.0652999999999999</v>
      </c>
      <c r="AA307" s="25">
        <v>60528</v>
      </c>
      <c r="AB307" s="9"/>
      <c r="AC307" s="25">
        <v>1167839</v>
      </c>
      <c r="AD307" s="9"/>
      <c r="AE307" s="27">
        <v>40026</v>
      </c>
      <c r="AF307" s="9"/>
      <c r="AG307" s="26">
        <v>13524</v>
      </c>
      <c r="AI307" s="26">
        <v>1096277</v>
      </c>
      <c r="AK307" s="26">
        <v>411048</v>
      </c>
      <c r="AM307" s="2" t="str">
        <f t="shared" si="4"/>
        <v>No</v>
      </c>
    </row>
    <row r="308" spans="1:39">
      <c r="A308" s="6" t="s">
        <v>648</v>
      </c>
      <c r="B308" s="6" t="s">
        <v>649</v>
      </c>
      <c r="C308" s="4" t="s">
        <v>99</v>
      </c>
      <c r="D308" s="213">
        <v>1001</v>
      </c>
      <c r="E308" s="210">
        <v>10001</v>
      </c>
      <c r="F308" s="17" t="s">
        <v>275</v>
      </c>
      <c r="G308" s="36" t="s">
        <v>218</v>
      </c>
      <c r="H308" s="157">
        <v>1190956</v>
      </c>
      <c r="I308" s="19">
        <v>299</v>
      </c>
      <c r="J308" s="150" t="s">
        <v>14</v>
      </c>
      <c r="K308" s="150" t="s">
        <v>12</v>
      </c>
      <c r="L308" s="9">
        <v>204</v>
      </c>
      <c r="M308" s="9"/>
      <c r="N308" s="21">
        <v>1.1958</v>
      </c>
      <c r="O308" s="10"/>
      <c r="P308" s="39">
        <v>0.2011</v>
      </c>
      <c r="Q308" s="7"/>
      <c r="R308" s="158">
        <v>143.0865</v>
      </c>
      <c r="S308" s="1"/>
      <c r="T308" s="23">
        <v>24.067399999999999</v>
      </c>
      <c r="V308" s="20">
        <v>5.9451999999999998</v>
      </c>
      <c r="X308" s="20">
        <v>1.3643000000000001</v>
      </c>
      <c r="AA308" s="25">
        <v>19537887</v>
      </c>
      <c r="AB308" s="9"/>
      <c r="AC308" s="25">
        <v>97139556</v>
      </c>
      <c r="AD308" s="9"/>
      <c r="AE308" s="27">
        <v>16339054</v>
      </c>
      <c r="AF308" s="9"/>
      <c r="AG308" s="26">
        <v>678887</v>
      </c>
      <c r="AI308" s="26">
        <v>71202527</v>
      </c>
      <c r="AK308" s="26">
        <v>8873137</v>
      </c>
      <c r="AM308" s="2" t="str">
        <f t="shared" si="4"/>
        <v>No</v>
      </c>
    </row>
    <row r="309" spans="1:39">
      <c r="A309" s="6" t="s">
        <v>26</v>
      </c>
      <c r="B309" s="6" t="s">
        <v>4843</v>
      </c>
      <c r="C309" s="4" t="s">
        <v>22</v>
      </c>
      <c r="D309" s="213">
        <v>9146</v>
      </c>
      <c r="E309" s="210">
        <v>90146</v>
      </c>
      <c r="F309" s="17" t="s">
        <v>275</v>
      </c>
      <c r="G309" s="36" t="s">
        <v>218</v>
      </c>
      <c r="H309" s="157">
        <v>12150996</v>
      </c>
      <c r="I309" s="19">
        <v>296</v>
      </c>
      <c r="J309" s="150" t="s">
        <v>14</v>
      </c>
      <c r="K309" s="150" t="s">
        <v>15</v>
      </c>
      <c r="L309" s="9">
        <v>296</v>
      </c>
      <c r="M309" s="9"/>
      <c r="N309" s="21">
        <v>1.3028999999999999</v>
      </c>
      <c r="O309" s="10"/>
      <c r="P309" s="39">
        <v>0.17530000000000001</v>
      </c>
      <c r="Q309" s="7"/>
      <c r="R309" s="158">
        <v>107.90940000000001</v>
      </c>
      <c r="S309" s="1"/>
      <c r="T309" s="23">
        <v>14.5206</v>
      </c>
      <c r="V309" s="20">
        <v>7.4314999999999998</v>
      </c>
      <c r="X309" s="20">
        <v>0.97809999999999997</v>
      </c>
      <c r="AA309" s="25">
        <v>16343392</v>
      </c>
      <c r="AB309" s="9"/>
      <c r="AC309" s="25">
        <v>93218066</v>
      </c>
      <c r="AD309" s="9"/>
      <c r="AE309" s="27">
        <v>12543650</v>
      </c>
      <c r="AF309" s="9"/>
      <c r="AG309" s="26">
        <v>863855</v>
      </c>
      <c r="AI309" s="26">
        <v>95300385</v>
      </c>
      <c r="AK309" s="26">
        <v>12342787</v>
      </c>
      <c r="AM309" s="2" t="str">
        <f t="shared" si="4"/>
        <v>No</v>
      </c>
    </row>
    <row r="310" spans="1:39">
      <c r="A310" s="6" t="s">
        <v>4805</v>
      </c>
      <c r="B310" s="6" t="s">
        <v>4806</v>
      </c>
      <c r="C310" s="4" t="s">
        <v>22</v>
      </c>
      <c r="D310" s="213">
        <v>9031</v>
      </c>
      <c r="E310" s="210">
        <v>90031</v>
      </c>
      <c r="F310" s="17" t="s">
        <v>275</v>
      </c>
      <c r="G310" s="36" t="s">
        <v>218</v>
      </c>
      <c r="H310" s="157">
        <v>1932666</v>
      </c>
      <c r="I310" s="19">
        <v>293</v>
      </c>
      <c r="J310" s="150" t="s">
        <v>13</v>
      </c>
      <c r="K310" s="150" t="s">
        <v>15</v>
      </c>
      <c r="L310" s="9">
        <v>97</v>
      </c>
      <c r="M310" s="9"/>
      <c r="N310" s="21">
        <v>3.6011000000000002</v>
      </c>
      <c r="O310" s="10"/>
      <c r="P310" s="39">
        <v>0.11260000000000001</v>
      </c>
      <c r="Q310" s="7"/>
      <c r="R310" s="158">
        <v>63.167900000000003</v>
      </c>
      <c r="S310" s="1"/>
      <c r="T310" s="23">
        <v>1.9757</v>
      </c>
      <c r="V310" s="20">
        <v>31.972200000000001</v>
      </c>
      <c r="X310" s="20">
        <v>3.3431000000000002</v>
      </c>
      <c r="AA310" s="25">
        <v>1451607</v>
      </c>
      <c r="AB310" s="9"/>
      <c r="AC310" s="25">
        <v>12887952</v>
      </c>
      <c r="AD310" s="9"/>
      <c r="AE310" s="27">
        <v>403099</v>
      </c>
      <c r="AF310" s="9"/>
      <c r="AG310" s="26">
        <v>204027</v>
      </c>
      <c r="AI310" s="26">
        <v>3855143</v>
      </c>
      <c r="AK310" s="26">
        <v>3265003</v>
      </c>
      <c r="AM310" s="2" t="str">
        <f t="shared" si="4"/>
        <v>No</v>
      </c>
    </row>
    <row r="311" spans="1:39">
      <c r="A311" s="6" t="s">
        <v>4805</v>
      </c>
      <c r="B311" s="6" t="s">
        <v>4806</v>
      </c>
      <c r="C311" s="4" t="s">
        <v>22</v>
      </c>
      <c r="D311" s="213">
        <v>9031</v>
      </c>
      <c r="E311" s="210">
        <v>90031</v>
      </c>
      <c r="F311" s="17" t="s">
        <v>275</v>
      </c>
      <c r="G311" s="36" t="s">
        <v>218</v>
      </c>
      <c r="H311" s="157">
        <v>1932666</v>
      </c>
      <c r="I311" s="19">
        <v>293</v>
      </c>
      <c r="J311" s="150" t="s">
        <v>14</v>
      </c>
      <c r="K311" s="150" t="s">
        <v>12</v>
      </c>
      <c r="L311" s="9">
        <v>95</v>
      </c>
      <c r="M311" s="9"/>
      <c r="N311" s="21">
        <v>0.88939999999999997</v>
      </c>
      <c r="O311" s="10"/>
      <c r="P311" s="39">
        <v>0.1313</v>
      </c>
      <c r="Q311" s="7"/>
      <c r="R311" s="158">
        <v>105.02670000000001</v>
      </c>
      <c r="S311" s="1"/>
      <c r="T311" s="23">
        <v>15.510999999999999</v>
      </c>
      <c r="V311" s="20">
        <v>6.7710999999999997</v>
      </c>
      <c r="X311" s="20">
        <v>1.0093000000000001</v>
      </c>
      <c r="AA311" s="25">
        <v>5773871</v>
      </c>
      <c r="AB311" s="9"/>
      <c r="AC311" s="25">
        <v>43959138</v>
      </c>
      <c r="AD311" s="9"/>
      <c r="AE311" s="27">
        <v>6492170</v>
      </c>
      <c r="AF311" s="9"/>
      <c r="AG311" s="26">
        <v>418552</v>
      </c>
      <c r="AI311" s="26">
        <v>43555509</v>
      </c>
      <c r="AK311" s="26">
        <v>5571112</v>
      </c>
      <c r="AM311" s="2" t="str">
        <f t="shared" si="4"/>
        <v>No</v>
      </c>
    </row>
    <row r="312" spans="1:39">
      <c r="A312" s="6" t="s">
        <v>4805</v>
      </c>
      <c r="B312" s="6" t="s">
        <v>4806</v>
      </c>
      <c r="C312" s="4" t="s">
        <v>22</v>
      </c>
      <c r="D312" s="213">
        <v>9031</v>
      </c>
      <c r="E312" s="210">
        <v>90031</v>
      </c>
      <c r="F312" s="17" t="s">
        <v>275</v>
      </c>
      <c r="G312" s="36" t="s">
        <v>218</v>
      </c>
      <c r="H312" s="157">
        <v>1932666</v>
      </c>
      <c r="I312" s="19">
        <v>293</v>
      </c>
      <c r="J312" s="150" t="s">
        <v>14</v>
      </c>
      <c r="K312" s="150" t="s">
        <v>15</v>
      </c>
      <c r="L312" s="9">
        <v>50</v>
      </c>
      <c r="M312" s="9"/>
      <c r="N312" s="21">
        <v>1.9858</v>
      </c>
      <c r="O312" s="10"/>
      <c r="P312" s="39">
        <v>0.19950000000000001</v>
      </c>
      <c r="Q312" s="7"/>
      <c r="R312" s="158">
        <v>75.302499999999995</v>
      </c>
      <c r="S312" s="1"/>
      <c r="T312" s="23">
        <v>7.5663</v>
      </c>
      <c r="V312" s="20">
        <v>9.9522999999999993</v>
      </c>
      <c r="X312" s="20">
        <v>1.2544</v>
      </c>
      <c r="Y312" s="2" t="s">
        <v>128</v>
      </c>
      <c r="AA312" s="25">
        <v>2668334</v>
      </c>
      <c r="AB312" s="9"/>
      <c r="AC312" s="25">
        <v>13372738</v>
      </c>
      <c r="AD312" s="9"/>
      <c r="AE312" s="27">
        <v>1343680</v>
      </c>
      <c r="AF312" s="9"/>
      <c r="AG312" s="26">
        <v>177587</v>
      </c>
      <c r="AI312" s="26">
        <v>10660866</v>
      </c>
      <c r="AJ312" s="2" t="s">
        <v>128</v>
      </c>
      <c r="AK312" s="26">
        <v>2714607</v>
      </c>
      <c r="AM312" s="2" t="str">
        <f t="shared" si="4"/>
        <v>Yes</v>
      </c>
    </row>
    <row r="313" spans="1:39">
      <c r="A313" s="6" t="s">
        <v>4805</v>
      </c>
      <c r="B313" s="6" t="s">
        <v>4806</v>
      </c>
      <c r="C313" s="4" t="s">
        <v>22</v>
      </c>
      <c r="D313" s="213">
        <v>9031</v>
      </c>
      <c r="E313" s="210">
        <v>90031</v>
      </c>
      <c r="F313" s="17" t="s">
        <v>275</v>
      </c>
      <c r="G313" s="36" t="s">
        <v>218</v>
      </c>
      <c r="H313" s="157">
        <v>1932666</v>
      </c>
      <c r="I313" s="19">
        <v>293</v>
      </c>
      <c r="J313" s="150" t="s">
        <v>24</v>
      </c>
      <c r="K313" s="150" t="s">
        <v>12</v>
      </c>
      <c r="L313" s="9">
        <v>20</v>
      </c>
      <c r="M313" s="9"/>
      <c r="N313" s="21">
        <v>2.4228999999999998</v>
      </c>
      <c r="O313" s="10"/>
      <c r="P313" s="39">
        <v>0.1303</v>
      </c>
      <c r="Q313" s="7"/>
      <c r="R313" s="158">
        <v>126.105</v>
      </c>
      <c r="S313" s="1"/>
      <c r="T313" s="23">
        <v>6.7823000000000002</v>
      </c>
      <c r="V313" s="20">
        <v>18.5932</v>
      </c>
      <c r="X313" s="20">
        <v>0.52400000000000002</v>
      </c>
      <c r="AA313" s="25">
        <v>583900</v>
      </c>
      <c r="AB313" s="9"/>
      <c r="AC313" s="25">
        <v>4480762</v>
      </c>
      <c r="AD313" s="9"/>
      <c r="AE313" s="27">
        <v>240989</v>
      </c>
      <c r="AF313" s="9"/>
      <c r="AG313" s="26">
        <v>35532</v>
      </c>
      <c r="AI313" s="26">
        <v>8550774</v>
      </c>
      <c r="AK313" s="26">
        <v>843264</v>
      </c>
      <c r="AM313" s="2" t="str">
        <f t="shared" si="4"/>
        <v>No</v>
      </c>
    </row>
    <row r="314" spans="1:39">
      <c r="A314" s="6" t="s">
        <v>4805</v>
      </c>
      <c r="B314" s="6" t="s">
        <v>4806</v>
      </c>
      <c r="C314" s="4" t="s">
        <v>22</v>
      </c>
      <c r="D314" s="213">
        <v>9031</v>
      </c>
      <c r="E314" s="210">
        <v>90031</v>
      </c>
      <c r="F314" s="17" t="s">
        <v>275</v>
      </c>
      <c r="G314" s="36" t="s">
        <v>218</v>
      </c>
      <c r="H314" s="157">
        <v>1932666</v>
      </c>
      <c r="I314" s="19">
        <v>293</v>
      </c>
      <c r="J314" s="150" t="s">
        <v>24</v>
      </c>
      <c r="K314" s="150" t="s">
        <v>15</v>
      </c>
      <c r="L314" s="9">
        <v>16</v>
      </c>
      <c r="M314" s="9"/>
      <c r="N314" s="21">
        <v>2.0038</v>
      </c>
      <c r="O314" s="10"/>
      <c r="P314" s="39">
        <v>8.5800000000000001E-2</v>
      </c>
      <c r="Q314" s="7"/>
      <c r="R314" s="158">
        <v>74.495699999999999</v>
      </c>
      <c r="S314" s="1"/>
      <c r="T314" s="23">
        <v>3.1880000000000002</v>
      </c>
      <c r="V314" s="20">
        <v>23.367799999999999</v>
      </c>
      <c r="X314" s="20">
        <v>0.57650000000000001</v>
      </c>
      <c r="Y314" s="2" t="s">
        <v>128</v>
      </c>
      <c r="AA314" s="25">
        <v>181683</v>
      </c>
      <c r="AB314" s="9"/>
      <c r="AC314" s="25">
        <v>2118731</v>
      </c>
      <c r="AD314" s="9"/>
      <c r="AE314" s="27">
        <v>90669</v>
      </c>
      <c r="AF314" s="9"/>
      <c r="AG314" s="26">
        <v>28441</v>
      </c>
      <c r="AI314" s="26">
        <v>3675090</v>
      </c>
      <c r="AJ314" s="2" t="s">
        <v>128</v>
      </c>
      <c r="AK314" s="26">
        <v>722808</v>
      </c>
      <c r="AM314" s="2" t="str">
        <f t="shared" si="4"/>
        <v>Yes</v>
      </c>
    </row>
    <row r="315" spans="1:39">
      <c r="A315" s="6" t="s">
        <v>4805</v>
      </c>
      <c r="B315" s="6" t="s">
        <v>4806</v>
      </c>
      <c r="C315" s="4" t="s">
        <v>22</v>
      </c>
      <c r="D315" s="213">
        <v>9031</v>
      </c>
      <c r="E315" s="210">
        <v>90031</v>
      </c>
      <c r="F315" s="17" t="s">
        <v>275</v>
      </c>
      <c r="G315" s="36" t="s">
        <v>218</v>
      </c>
      <c r="H315" s="157">
        <v>1932666</v>
      </c>
      <c r="I315" s="19">
        <v>293</v>
      </c>
      <c r="J315" s="150" t="s">
        <v>18</v>
      </c>
      <c r="K315" s="150" t="s">
        <v>15</v>
      </c>
      <c r="L315" s="9">
        <v>15</v>
      </c>
      <c r="M315" s="9"/>
      <c r="N315" s="21">
        <v>4.1821999999999999</v>
      </c>
      <c r="O315" s="10"/>
      <c r="P315" s="39">
        <v>0.1048</v>
      </c>
      <c r="Q315" s="7"/>
      <c r="R315" s="158">
        <v>71.460599999999999</v>
      </c>
      <c r="S315" s="1"/>
      <c r="T315" s="23">
        <v>1.7914000000000001</v>
      </c>
      <c r="V315" s="20">
        <v>39.891399999999997</v>
      </c>
      <c r="X315" s="20">
        <v>2.5815999999999999</v>
      </c>
      <c r="AA315" s="25">
        <v>53545</v>
      </c>
      <c r="AB315" s="9"/>
      <c r="AC315" s="25">
        <v>510729</v>
      </c>
      <c r="AD315" s="9"/>
      <c r="AE315" s="27">
        <v>12803</v>
      </c>
      <c r="AF315" s="9"/>
      <c r="AG315" s="26">
        <v>7147</v>
      </c>
      <c r="AI315" s="26">
        <v>197838</v>
      </c>
      <c r="AK315" s="26">
        <v>197838</v>
      </c>
      <c r="AM315" s="2" t="str">
        <f t="shared" si="4"/>
        <v>No</v>
      </c>
    </row>
    <row r="316" spans="1:39">
      <c r="A316" s="6" t="s">
        <v>5907</v>
      </c>
      <c r="B316" s="6" t="s">
        <v>3279</v>
      </c>
      <c r="C316" s="4" t="s">
        <v>103</v>
      </c>
      <c r="D316" s="213">
        <v>6007</v>
      </c>
      <c r="E316" s="210">
        <v>60007</v>
      </c>
      <c r="F316" s="17" t="s">
        <v>275</v>
      </c>
      <c r="G316" s="36" t="s">
        <v>218</v>
      </c>
      <c r="H316" s="157">
        <v>5121892</v>
      </c>
      <c r="I316" s="19">
        <v>292</v>
      </c>
      <c r="J316" s="150" t="s">
        <v>16</v>
      </c>
      <c r="K316" s="150" t="s">
        <v>15</v>
      </c>
      <c r="L316" s="9">
        <v>84</v>
      </c>
      <c r="M316" s="9"/>
      <c r="N316" s="21">
        <v>2.9251</v>
      </c>
      <c r="O316" s="10"/>
      <c r="P316" s="39">
        <v>0.57799999999999996</v>
      </c>
      <c r="Q316" s="7"/>
      <c r="R316" s="158">
        <v>26.500299999999999</v>
      </c>
      <c r="S316" s="1"/>
      <c r="T316" s="23">
        <v>5.2363999999999997</v>
      </c>
      <c r="V316" s="20">
        <v>5.0608000000000004</v>
      </c>
      <c r="X316" s="20">
        <v>0.1202</v>
      </c>
      <c r="AA316" s="25">
        <v>614948</v>
      </c>
      <c r="AB316" s="9"/>
      <c r="AC316" s="25">
        <v>1063936</v>
      </c>
      <c r="AD316" s="9"/>
      <c r="AE316" s="27">
        <v>210232</v>
      </c>
      <c r="AF316" s="9"/>
      <c r="AG316" s="26">
        <v>40148</v>
      </c>
      <c r="AI316" s="26">
        <v>8850570</v>
      </c>
      <c r="AK316" s="26">
        <v>1634415</v>
      </c>
      <c r="AM316" s="2" t="str">
        <f t="shared" si="4"/>
        <v>No</v>
      </c>
    </row>
    <row r="317" spans="1:39">
      <c r="A317" s="6" t="s">
        <v>5907</v>
      </c>
      <c r="B317" s="6" t="s">
        <v>3279</v>
      </c>
      <c r="C317" s="4" t="s">
        <v>103</v>
      </c>
      <c r="D317" s="213">
        <v>6007</v>
      </c>
      <c r="E317" s="210">
        <v>60007</v>
      </c>
      <c r="F317" s="17" t="s">
        <v>275</v>
      </c>
      <c r="G317" s="36" t="s">
        <v>218</v>
      </c>
      <c r="H317" s="157">
        <v>5121892</v>
      </c>
      <c r="I317" s="19">
        <v>292</v>
      </c>
      <c r="J317" s="150" t="s">
        <v>13</v>
      </c>
      <c r="K317" s="150" t="s">
        <v>15</v>
      </c>
      <c r="L317" s="9">
        <v>47</v>
      </c>
      <c r="M317" s="9"/>
      <c r="N317" s="21">
        <v>3.8452000000000002</v>
      </c>
      <c r="O317" s="10"/>
      <c r="P317" s="39">
        <v>0.12939999999999999</v>
      </c>
      <c r="Q317" s="7"/>
      <c r="R317" s="158">
        <v>57.386200000000002</v>
      </c>
      <c r="S317" s="1"/>
      <c r="T317" s="23">
        <v>1.931</v>
      </c>
      <c r="V317" s="20">
        <v>29.719000000000001</v>
      </c>
      <c r="X317" s="20">
        <v>3.1778</v>
      </c>
      <c r="AA317" s="25">
        <v>882025</v>
      </c>
      <c r="AB317" s="9"/>
      <c r="AC317" s="25">
        <v>6816969</v>
      </c>
      <c r="AD317" s="9"/>
      <c r="AE317" s="27">
        <v>229381</v>
      </c>
      <c r="AF317" s="9"/>
      <c r="AG317" s="26">
        <v>118791</v>
      </c>
      <c r="AI317" s="26">
        <v>2145208</v>
      </c>
      <c r="AK317" s="26">
        <v>1845126</v>
      </c>
      <c r="AM317" s="2" t="str">
        <f t="shared" si="4"/>
        <v>No</v>
      </c>
    </row>
    <row r="318" spans="1:39">
      <c r="A318" s="6" t="s">
        <v>5907</v>
      </c>
      <c r="B318" s="6" t="s">
        <v>3279</v>
      </c>
      <c r="C318" s="4" t="s">
        <v>103</v>
      </c>
      <c r="D318" s="213">
        <v>6007</v>
      </c>
      <c r="E318" s="210">
        <v>60007</v>
      </c>
      <c r="F318" s="17" t="s">
        <v>275</v>
      </c>
      <c r="G318" s="36" t="s">
        <v>218</v>
      </c>
      <c r="H318" s="157">
        <v>5121892</v>
      </c>
      <c r="I318" s="19">
        <v>292</v>
      </c>
      <c r="J318" s="150" t="s">
        <v>14</v>
      </c>
      <c r="K318" s="150" t="s">
        <v>15</v>
      </c>
      <c r="L318" s="9">
        <v>4</v>
      </c>
      <c r="M318" s="9"/>
      <c r="N318" s="21">
        <v>0</v>
      </c>
      <c r="O318" s="10"/>
      <c r="P318" s="39">
        <v>0</v>
      </c>
      <c r="Q318" s="7"/>
      <c r="R318" s="158">
        <v>67.108900000000006</v>
      </c>
      <c r="S318" s="1"/>
      <c r="T318" s="23">
        <v>10.693</v>
      </c>
      <c r="V318" s="20">
        <v>6.2759999999999998</v>
      </c>
      <c r="X318" s="20">
        <v>2.0465</v>
      </c>
      <c r="AA318" s="25">
        <v>0</v>
      </c>
      <c r="AB318" s="9"/>
      <c r="AC318" s="25">
        <v>410975</v>
      </c>
      <c r="AD318" s="9"/>
      <c r="AE318" s="27">
        <v>65484</v>
      </c>
      <c r="AF318" s="9"/>
      <c r="AG318" s="26">
        <v>6124</v>
      </c>
      <c r="AI318" s="26">
        <v>200814</v>
      </c>
      <c r="AK318" s="26">
        <v>45852</v>
      </c>
      <c r="AM318" s="2" t="str">
        <f t="shared" si="4"/>
        <v>No</v>
      </c>
    </row>
    <row r="319" spans="1:39">
      <c r="A319" s="6" t="s">
        <v>5907</v>
      </c>
      <c r="B319" s="6" t="s">
        <v>3279</v>
      </c>
      <c r="C319" s="4" t="s">
        <v>103</v>
      </c>
      <c r="D319" s="213">
        <v>6007</v>
      </c>
      <c r="E319" s="210">
        <v>60007</v>
      </c>
      <c r="F319" s="17" t="s">
        <v>275</v>
      </c>
      <c r="G319" s="36" t="s">
        <v>218</v>
      </c>
      <c r="H319" s="157">
        <v>5121892</v>
      </c>
      <c r="I319" s="19">
        <v>292</v>
      </c>
      <c r="J319" s="150" t="s">
        <v>13</v>
      </c>
      <c r="K319" s="150" t="s">
        <v>12</v>
      </c>
      <c r="L319" s="9">
        <v>35</v>
      </c>
      <c r="M319" s="9"/>
      <c r="N319" s="21">
        <v>2.7875999999999999</v>
      </c>
      <c r="O319" s="10"/>
      <c r="P319" s="39">
        <v>4.9500000000000002E-2</v>
      </c>
      <c r="Q319" s="7"/>
      <c r="R319" s="158">
        <v>100.7204</v>
      </c>
      <c r="S319" s="1"/>
      <c r="T319" s="23">
        <v>1.7881</v>
      </c>
      <c r="V319" s="20">
        <v>56.3279</v>
      </c>
      <c r="X319" s="20">
        <v>5.1664000000000003</v>
      </c>
      <c r="AA319" s="25">
        <v>378011</v>
      </c>
      <c r="AB319" s="9"/>
      <c r="AC319" s="25">
        <v>7638232</v>
      </c>
      <c r="AD319" s="9"/>
      <c r="AE319" s="27">
        <v>135603</v>
      </c>
      <c r="AF319" s="9"/>
      <c r="AG319" s="26">
        <v>75836</v>
      </c>
      <c r="AI319" s="26">
        <v>1478431</v>
      </c>
      <c r="AK319" s="26">
        <v>1238825</v>
      </c>
      <c r="AM319" s="2" t="str">
        <f t="shared" si="4"/>
        <v>No</v>
      </c>
    </row>
    <row r="320" spans="1:39">
      <c r="A320" s="6" t="s">
        <v>5907</v>
      </c>
      <c r="B320" s="6" t="s">
        <v>3279</v>
      </c>
      <c r="C320" s="4" t="s">
        <v>103</v>
      </c>
      <c r="D320" s="213">
        <v>6007</v>
      </c>
      <c r="E320" s="210">
        <v>60007</v>
      </c>
      <c r="F320" s="17" t="s">
        <v>275</v>
      </c>
      <c r="G320" s="36" t="s">
        <v>218</v>
      </c>
      <c r="H320" s="157">
        <v>5121892</v>
      </c>
      <c r="I320" s="19">
        <v>292</v>
      </c>
      <c r="J320" s="150" t="s">
        <v>14</v>
      </c>
      <c r="K320" s="150" t="s">
        <v>12</v>
      </c>
      <c r="L320" s="9">
        <v>122</v>
      </c>
      <c r="M320" s="9"/>
      <c r="N320" s="21">
        <v>1.1439999999999999</v>
      </c>
      <c r="O320" s="10"/>
      <c r="P320" s="39">
        <v>0.15229999999999999</v>
      </c>
      <c r="Q320" s="7"/>
      <c r="R320" s="158">
        <v>101.1802</v>
      </c>
      <c r="S320" s="1"/>
      <c r="T320" s="23">
        <v>13.4718</v>
      </c>
      <c r="V320" s="20">
        <v>7.5105000000000004</v>
      </c>
      <c r="X320" s="20">
        <v>2.1480000000000001</v>
      </c>
      <c r="AA320" s="25">
        <v>5906980</v>
      </c>
      <c r="AB320" s="9"/>
      <c r="AC320" s="25">
        <v>38779322</v>
      </c>
      <c r="AD320" s="9"/>
      <c r="AE320" s="27">
        <v>5163338</v>
      </c>
      <c r="AF320" s="9"/>
      <c r="AG320" s="26">
        <v>383270</v>
      </c>
      <c r="AI320" s="26">
        <v>18053520</v>
      </c>
      <c r="AK320" s="26">
        <v>5074751</v>
      </c>
      <c r="AM320" s="2" t="str">
        <f t="shared" si="4"/>
        <v>No</v>
      </c>
    </row>
    <row r="321" spans="1:39">
      <c r="A321" s="6" t="s">
        <v>5908</v>
      </c>
      <c r="B321" s="6" t="s">
        <v>829</v>
      </c>
      <c r="C321" s="4" t="s">
        <v>75</v>
      </c>
      <c r="D321" s="213">
        <v>2072</v>
      </c>
      <c r="E321" s="210">
        <v>20072</v>
      </c>
      <c r="F321" s="17" t="s">
        <v>272</v>
      </c>
      <c r="G321" s="36" t="s">
        <v>218</v>
      </c>
      <c r="H321" s="157">
        <v>18351295</v>
      </c>
      <c r="I321" s="19">
        <v>290</v>
      </c>
      <c r="J321" s="150" t="s">
        <v>13</v>
      </c>
      <c r="K321" s="150" t="s">
        <v>15</v>
      </c>
      <c r="L321" s="9">
        <v>174</v>
      </c>
      <c r="M321" s="9"/>
      <c r="N321" s="21">
        <v>3.1322999999999999</v>
      </c>
      <c r="O321" s="10"/>
      <c r="P321" s="39">
        <v>6.2399999999999997E-2</v>
      </c>
      <c r="Q321" s="7"/>
      <c r="R321" s="158">
        <v>80.600099999999998</v>
      </c>
      <c r="S321" s="1"/>
      <c r="T321" s="23">
        <v>1.6048</v>
      </c>
      <c r="V321" s="20">
        <v>50.2254</v>
      </c>
      <c r="X321" s="20">
        <v>3.8694000000000002</v>
      </c>
      <c r="AA321" s="25">
        <v>2266119</v>
      </c>
      <c r="AB321" s="9"/>
      <c r="AC321" s="25">
        <v>36336793</v>
      </c>
      <c r="AD321" s="9"/>
      <c r="AE321" s="27">
        <v>723474</v>
      </c>
      <c r="AF321" s="9"/>
      <c r="AG321" s="26">
        <v>450828</v>
      </c>
      <c r="AI321" s="26">
        <v>9390693</v>
      </c>
      <c r="AK321" s="26">
        <v>9125534</v>
      </c>
      <c r="AM321" s="2" t="str">
        <f t="shared" si="4"/>
        <v>No</v>
      </c>
    </row>
    <row r="322" spans="1:39">
      <c r="A322" s="6" t="s">
        <v>5908</v>
      </c>
      <c r="B322" s="6" t="s">
        <v>829</v>
      </c>
      <c r="C322" s="4" t="s">
        <v>75</v>
      </c>
      <c r="D322" s="213">
        <v>2072</v>
      </c>
      <c r="E322" s="210">
        <v>20072</v>
      </c>
      <c r="F322" s="17" t="s">
        <v>272</v>
      </c>
      <c r="G322" s="36" t="s">
        <v>218</v>
      </c>
      <c r="H322" s="157">
        <v>18351295</v>
      </c>
      <c r="I322" s="19">
        <v>290</v>
      </c>
      <c r="J322" s="150" t="s">
        <v>14</v>
      </c>
      <c r="K322" s="150" t="s">
        <v>15</v>
      </c>
      <c r="L322" s="9">
        <v>116</v>
      </c>
      <c r="M322" s="9"/>
      <c r="N322" s="21">
        <v>1.5443</v>
      </c>
      <c r="O322" s="10"/>
      <c r="P322" s="39">
        <v>0.14069999999999999</v>
      </c>
      <c r="Q322" s="7"/>
      <c r="R322" s="158">
        <v>108.60550000000001</v>
      </c>
      <c r="S322" s="1"/>
      <c r="T322" s="23">
        <v>9.8937000000000008</v>
      </c>
      <c r="V322" s="20">
        <v>10.9772</v>
      </c>
      <c r="X322" s="20">
        <v>1.5407999999999999</v>
      </c>
      <c r="AA322" s="25">
        <v>6043836</v>
      </c>
      <c r="AB322" s="9"/>
      <c r="AC322" s="25">
        <v>42959790</v>
      </c>
      <c r="AD322" s="9"/>
      <c r="AE322" s="27">
        <v>3913543</v>
      </c>
      <c r="AF322" s="9"/>
      <c r="AG322" s="26">
        <v>395558</v>
      </c>
      <c r="AI322" s="26">
        <v>27882104</v>
      </c>
      <c r="AK322" s="26">
        <v>7014046</v>
      </c>
      <c r="AM322" s="2" t="str">
        <f t="shared" ref="AM322:AM385" si="5">IF(AL322&amp;AJ322&amp;AH322&amp;AF322&amp;AD322&amp;AB322&amp;Y322&amp;W322&amp;U322&amp;S322&amp;S322&amp;Q322&amp;O322&lt;&gt;"","Yes","No")</f>
        <v>No</v>
      </c>
    </row>
    <row r="323" spans="1:39">
      <c r="A323" s="6" t="s">
        <v>5909</v>
      </c>
      <c r="B323" s="6" t="s">
        <v>1270</v>
      </c>
      <c r="C323" s="4" t="s">
        <v>64</v>
      </c>
      <c r="D323" s="213">
        <v>4007</v>
      </c>
      <c r="E323" s="210">
        <v>40007</v>
      </c>
      <c r="F323" s="17" t="s">
        <v>272</v>
      </c>
      <c r="G323" s="36" t="s">
        <v>218</v>
      </c>
      <c r="H323" s="157">
        <v>884891</v>
      </c>
      <c r="I323" s="19">
        <v>289</v>
      </c>
      <c r="J323" s="150" t="s">
        <v>14</v>
      </c>
      <c r="K323" s="150" t="s">
        <v>12</v>
      </c>
      <c r="L323" s="9">
        <v>65</v>
      </c>
      <c r="M323" s="9"/>
      <c r="N323" s="21">
        <v>0.55159999999999998</v>
      </c>
      <c r="O323" s="10"/>
      <c r="P323" s="39">
        <v>0.10199999999999999</v>
      </c>
      <c r="Q323" s="7"/>
      <c r="R323" s="158">
        <v>108.4598</v>
      </c>
      <c r="S323" s="1"/>
      <c r="T323" s="23">
        <v>20.0565</v>
      </c>
      <c r="V323" s="20">
        <v>5.4077000000000002</v>
      </c>
      <c r="X323" s="20">
        <v>1.4530000000000001</v>
      </c>
      <c r="AA323" s="25">
        <v>2785224</v>
      </c>
      <c r="AB323" s="9"/>
      <c r="AC323" s="25">
        <v>27305628</v>
      </c>
      <c r="AD323" s="9"/>
      <c r="AE323" s="27">
        <v>5049379</v>
      </c>
      <c r="AF323" s="9"/>
      <c r="AG323" s="26">
        <v>251758</v>
      </c>
      <c r="AI323" s="26">
        <v>18793227</v>
      </c>
      <c r="AK323" s="26">
        <v>3209049</v>
      </c>
      <c r="AM323" s="2" t="str">
        <f t="shared" si="5"/>
        <v>No</v>
      </c>
    </row>
    <row r="324" spans="1:39">
      <c r="A324" s="6" t="s">
        <v>5909</v>
      </c>
      <c r="B324" s="6" t="s">
        <v>1270</v>
      </c>
      <c r="C324" s="4" t="s">
        <v>64</v>
      </c>
      <c r="D324" s="213">
        <v>4007</v>
      </c>
      <c r="E324" s="210">
        <v>40007</v>
      </c>
      <c r="F324" s="17" t="s">
        <v>272</v>
      </c>
      <c r="G324" s="36" t="s">
        <v>218</v>
      </c>
      <c r="H324" s="157">
        <v>884891</v>
      </c>
      <c r="I324" s="19">
        <v>289</v>
      </c>
      <c r="J324" s="150" t="s">
        <v>18</v>
      </c>
      <c r="K324" s="150" t="s">
        <v>15</v>
      </c>
      <c r="L324" s="9">
        <v>224</v>
      </c>
      <c r="M324" s="9"/>
      <c r="N324" s="21">
        <v>1.6858</v>
      </c>
      <c r="O324" s="10"/>
      <c r="P324" s="39">
        <v>0.1555</v>
      </c>
      <c r="Q324" s="7"/>
      <c r="R324" s="158">
        <v>20.264199999999999</v>
      </c>
      <c r="S324" s="1"/>
      <c r="T324" s="23">
        <v>1.8689</v>
      </c>
      <c r="V324" s="20">
        <v>10.842599999999999</v>
      </c>
      <c r="X324" s="20">
        <v>1.6768000000000001</v>
      </c>
      <c r="AA324" s="25">
        <v>848426</v>
      </c>
      <c r="AB324" s="9"/>
      <c r="AC324" s="25">
        <v>5456702</v>
      </c>
      <c r="AD324" s="9"/>
      <c r="AE324" s="27">
        <v>503266</v>
      </c>
      <c r="AF324" s="9"/>
      <c r="AG324" s="26">
        <v>269278</v>
      </c>
      <c r="AI324" s="26">
        <v>3254322</v>
      </c>
      <c r="AK324" s="26">
        <v>2928847</v>
      </c>
      <c r="AM324" s="2" t="str">
        <f t="shared" si="5"/>
        <v>No</v>
      </c>
    </row>
    <row r="325" spans="1:39">
      <c r="A325" s="6" t="s">
        <v>306</v>
      </c>
      <c r="B325" s="6" t="s">
        <v>307</v>
      </c>
      <c r="C325" s="4" t="s">
        <v>109</v>
      </c>
      <c r="D325" s="213">
        <v>19</v>
      </c>
      <c r="E325" s="210">
        <v>19</v>
      </c>
      <c r="F325" s="17" t="s">
        <v>275</v>
      </c>
      <c r="G325" s="36" t="s">
        <v>218</v>
      </c>
      <c r="H325" s="157">
        <v>176617</v>
      </c>
      <c r="I325" s="19">
        <v>282</v>
      </c>
      <c r="J325" s="150" t="s">
        <v>24</v>
      </c>
      <c r="K325" s="150" t="s">
        <v>12</v>
      </c>
      <c r="L325" s="9">
        <v>9</v>
      </c>
      <c r="M325" s="9"/>
      <c r="N325" s="21">
        <v>1.101</v>
      </c>
      <c r="O325" s="10"/>
      <c r="P325" s="39">
        <v>6.6600000000000006E-2</v>
      </c>
      <c r="Q325" s="7"/>
      <c r="R325" s="158">
        <v>139.2216</v>
      </c>
      <c r="S325" s="1"/>
      <c r="T325" s="23">
        <v>8.4265000000000008</v>
      </c>
      <c r="V325" s="20">
        <v>16.521799999999999</v>
      </c>
      <c r="X325" s="20">
        <v>0.72050000000000003</v>
      </c>
      <c r="AA325" s="25">
        <v>184775</v>
      </c>
      <c r="AB325" s="9"/>
      <c r="AC325" s="25">
        <v>2772737</v>
      </c>
      <c r="AD325" s="9"/>
      <c r="AE325" s="27">
        <v>167823</v>
      </c>
      <c r="AF325" s="9"/>
      <c r="AG325" s="26">
        <v>19916</v>
      </c>
      <c r="AI325" s="26">
        <v>3848174</v>
      </c>
      <c r="AK325" s="26">
        <v>495010</v>
      </c>
      <c r="AM325" s="2" t="str">
        <f t="shared" si="5"/>
        <v>No</v>
      </c>
    </row>
    <row r="326" spans="1:39">
      <c r="A326" s="6" t="s">
        <v>306</v>
      </c>
      <c r="B326" s="6" t="s">
        <v>307</v>
      </c>
      <c r="C326" s="4" t="s">
        <v>109</v>
      </c>
      <c r="D326" s="213">
        <v>19</v>
      </c>
      <c r="E326" s="210">
        <v>19</v>
      </c>
      <c r="F326" s="17" t="s">
        <v>275</v>
      </c>
      <c r="G326" s="36" t="s">
        <v>218</v>
      </c>
      <c r="H326" s="157">
        <v>176617</v>
      </c>
      <c r="I326" s="19">
        <v>282</v>
      </c>
      <c r="J326" s="150" t="s">
        <v>14</v>
      </c>
      <c r="K326" s="150" t="s">
        <v>12</v>
      </c>
      <c r="L326" s="9">
        <v>48</v>
      </c>
      <c r="M326" s="9"/>
      <c r="N326" s="21">
        <v>0.6845</v>
      </c>
      <c r="O326" s="10"/>
      <c r="P326" s="39">
        <v>9.8199999999999996E-2</v>
      </c>
      <c r="Q326" s="7"/>
      <c r="R326" s="158">
        <v>134.2732</v>
      </c>
      <c r="S326" s="1"/>
      <c r="T326" s="23">
        <v>19.260200000000001</v>
      </c>
      <c r="V326" s="20">
        <v>6.9714999999999998</v>
      </c>
      <c r="X326" s="20">
        <v>1.8759999999999999</v>
      </c>
      <c r="AA326" s="25">
        <v>2461024</v>
      </c>
      <c r="AB326" s="9"/>
      <c r="AC326" s="25">
        <v>25066935</v>
      </c>
      <c r="AD326" s="9"/>
      <c r="AE326" s="27">
        <v>3595607</v>
      </c>
      <c r="AF326" s="9"/>
      <c r="AG326" s="26">
        <v>186686</v>
      </c>
      <c r="AI326" s="26">
        <v>13361828</v>
      </c>
      <c r="AK326" s="26">
        <v>2381814</v>
      </c>
      <c r="AM326" s="2" t="str">
        <f t="shared" si="5"/>
        <v>No</v>
      </c>
    </row>
    <row r="327" spans="1:39">
      <c r="A327" s="6" t="s">
        <v>306</v>
      </c>
      <c r="B327" s="6" t="s">
        <v>307</v>
      </c>
      <c r="C327" s="4" t="s">
        <v>109</v>
      </c>
      <c r="D327" s="213">
        <v>19</v>
      </c>
      <c r="E327" s="210">
        <v>19</v>
      </c>
      <c r="F327" s="17" t="s">
        <v>275</v>
      </c>
      <c r="G327" s="36" t="s">
        <v>218</v>
      </c>
      <c r="H327" s="157">
        <v>176617</v>
      </c>
      <c r="I327" s="19">
        <v>282</v>
      </c>
      <c r="J327" s="150" t="s">
        <v>13</v>
      </c>
      <c r="K327" s="150" t="s">
        <v>12</v>
      </c>
      <c r="L327" s="9">
        <v>42</v>
      </c>
      <c r="M327" s="9"/>
      <c r="N327" s="21">
        <v>0.92689999999999995</v>
      </c>
      <c r="O327" s="10"/>
      <c r="P327" s="39">
        <v>1.7399999999999999E-2</v>
      </c>
      <c r="Q327" s="7"/>
      <c r="R327" s="158">
        <v>127.551</v>
      </c>
      <c r="S327" s="1"/>
      <c r="T327" s="23">
        <v>2.3969999999999998</v>
      </c>
      <c r="V327" s="20">
        <v>53.212699999999998</v>
      </c>
      <c r="X327" s="20">
        <v>8.6712000000000007</v>
      </c>
      <c r="AA327" s="25">
        <v>176947</v>
      </c>
      <c r="AB327" s="9"/>
      <c r="AC327" s="25">
        <v>10158672</v>
      </c>
      <c r="AD327" s="9"/>
      <c r="AE327" s="27">
        <v>190907</v>
      </c>
      <c r="AF327" s="9"/>
      <c r="AG327" s="26">
        <v>79644</v>
      </c>
      <c r="AI327" s="26">
        <v>1171541</v>
      </c>
      <c r="AK327" s="26">
        <v>989537</v>
      </c>
      <c r="AM327" s="2" t="str">
        <f t="shared" si="5"/>
        <v>No</v>
      </c>
    </row>
    <row r="328" spans="1:39">
      <c r="A328" s="6" t="s">
        <v>306</v>
      </c>
      <c r="B328" s="6" t="s">
        <v>307</v>
      </c>
      <c r="C328" s="4" t="s">
        <v>109</v>
      </c>
      <c r="D328" s="213">
        <v>19</v>
      </c>
      <c r="E328" s="210">
        <v>19</v>
      </c>
      <c r="F328" s="17" t="s">
        <v>275</v>
      </c>
      <c r="G328" s="36" t="s">
        <v>218</v>
      </c>
      <c r="H328" s="157">
        <v>176617</v>
      </c>
      <c r="I328" s="19">
        <v>282</v>
      </c>
      <c r="J328" s="150" t="s">
        <v>16</v>
      </c>
      <c r="K328" s="150" t="s">
        <v>12</v>
      </c>
      <c r="L328" s="9">
        <v>183</v>
      </c>
      <c r="M328" s="9"/>
      <c r="N328" s="21">
        <v>2.6720999999999999</v>
      </c>
      <c r="O328" s="10"/>
      <c r="P328" s="39">
        <v>0.63300000000000001</v>
      </c>
      <c r="Q328" s="7"/>
      <c r="R328" s="158">
        <v>28.088999999999999</v>
      </c>
      <c r="S328" s="1"/>
      <c r="T328" s="23">
        <v>6.6540999999999997</v>
      </c>
      <c r="V328" s="20">
        <v>4.2213000000000003</v>
      </c>
      <c r="X328" s="20">
        <v>0.1162</v>
      </c>
      <c r="AA328" s="25">
        <v>1391732</v>
      </c>
      <c r="AB328" s="9"/>
      <c r="AC328" s="25">
        <v>2198639</v>
      </c>
      <c r="AD328" s="9"/>
      <c r="AE328" s="27">
        <v>520843</v>
      </c>
      <c r="AF328" s="9"/>
      <c r="AG328" s="26">
        <v>78274</v>
      </c>
      <c r="AI328" s="26">
        <v>18914264</v>
      </c>
      <c r="AK328" s="26">
        <v>3023074</v>
      </c>
      <c r="AM328" s="2" t="str">
        <f t="shared" si="5"/>
        <v>No</v>
      </c>
    </row>
    <row r="329" spans="1:39">
      <c r="A329" s="6" t="s">
        <v>817</v>
      </c>
      <c r="B329" s="6" t="s">
        <v>350</v>
      </c>
      <c r="C329" s="4" t="s">
        <v>75</v>
      </c>
      <c r="D329" s="213">
        <v>2002</v>
      </c>
      <c r="E329" s="210">
        <v>20002</v>
      </c>
      <c r="F329" s="17" t="s">
        <v>275</v>
      </c>
      <c r="G329" s="36" t="s">
        <v>218</v>
      </c>
      <c r="H329" s="157">
        <v>594962</v>
      </c>
      <c r="I329" s="19">
        <v>272</v>
      </c>
      <c r="J329" s="150" t="s">
        <v>13</v>
      </c>
      <c r="K329" s="150" t="s">
        <v>12</v>
      </c>
      <c r="L329" s="9">
        <v>28</v>
      </c>
      <c r="M329" s="9"/>
      <c r="N329" s="21">
        <v>1.9273</v>
      </c>
      <c r="O329" s="10"/>
      <c r="P329" s="39">
        <v>1.7500000000000002E-2</v>
      </c>
      <c r="Q329" s="7"/>
      <c r="R329" s="158">
        <v>207.0514</v>
      </c>
      <c r="S329" s="1"/>
      <c r="T329" s="23">
        <v>1.8807</v>
      </c>
      <c r="V329" s="20">
        <v>110.0951</v>
      </c>
      <c r="X329" s="20">
        <v>14.1286</v>
      </c>
      <c r="AA329" s="25">
        <v>245922</v>
      </c>
      <c r="AB329" s="9"/>
      <c r="AC329" s="25">
        <v>14048024</v>
      </c>
      <c r="AD329" s="9"/>
      <c r="AE329" s="27">
        <v>127599</v>
      </c>
      <c r="AF329" s="9"/>
      <c r="AG329" s="26">
        <v>67848</v>
      </c>
      <c r="AI329" s="26">
        <v>994297</v>
      </c>
      <c r="AK329" s="26">
        <v>1078803</v>
      </c>
      <c r="AM329" s="2" t="str">
        <f t="shared" si="5"/>
        <v>No</v>
      </c>
    </row>
    <row r="330" spans="1:39">
      <c r="A330" s="6" t="s">
        <v>122</v>
      </c>
      <c r="B330" s="6" t="s">
        <v>1286</v>
      </c>
      <c r="C330" s="4" t="s">
        <v>42</v>
      </c>
      <c r="D330" s="213">
        <v>4203</v>
      </c>
      <c r="E330" s="210">
        <v>40203</v>
      </c>
      <c r="F330" s="17" t="s">
        <v>715</v>
      </c>
      <c r="G330" s="36" t="s">
        <v>218</v>
      </c>
      <c r="H330" s="157">
        <v>4515419</v>
      </c>
      <c r="I330" s="19">
        <v>272</v>
      </c>
      <c r="J330" s="150" t="s">
        <v>16</v>
      </c>
      <c r="K330" s="150" t="s">
        <v>12</v>
      </c>
      <c r="L330" s="9">
        <v>272</v>
      </c>
      <c r="M330" s="9"/>
      <c r="N330" s="21">
        <v>3.8300999999999998</v>
      </c>
      <c r="O330" s="10"/>
      <c r="P330" s="39">
        <v>1.3138000000000001</v>
      </c>
      <c r="Q330" s="7"/>
      <c r="R330" s="158">
        <v>16.119399999999999</v>
      </c>
      <c r="S330" s="1"/>
      <c r="T330" s="23">
        <v>5.5290999999999997</v>
      </c>
      <c r="V330" s="20">
        <v>2.9154</v>
      </c>
      <c r="X330" s="20">
        <v>7.3499999999999996E-2</v>
      </c>
      <c r="AA330" s="25">
        <v>2800569</v>
      </c>
      <c r="AB330" s="9"/>
      <c r="AC330" s="25">
        <v>2131727</v>
      </c>
      <c r="AD330" s="9"/>
      <c r="AE330" s="27">
        <v>731196</v>
      </c>
      <c r="AF330" s="9"/>
      <c r="AG330" s="26">
        <v>132246</v>
      </c>
      <c r="AI330" s="26">
        <v>28992306</v>
      </c>
      <c r="AK330" s="26">
        <v>5033713</v>
      </c>
      <c r="AM330" s="2" t="str">
        <f t="shared" si="5"/>
        <v>No</v>
      </c>
    </row>
    <row r="331" spans="1:39">
      <c r="A331" s="6" t="s">
        <v>817</v>
      </c>
      <c r="B331" s="6" t="s">
        <v>350</v>
      </c>
      <c r="C331" s="4" t="s">
        <v>75</v>
      </c>
      <c r="D331" s="213">
        <v>2002</v>
      </c>
      <c r="E331" s="210">
        <v>20002</v>
      </c>
      <c r="F331" s="17" t="s">
        <v>275</v>
      </c>
      <c r="G331" s="36" t="s">
        <v>218</v>
      </c>
      <c r="H331" s="157">
        <v>594962</v>
      </c>
      <c r="I331" s="19">
        <v>272</v>
      </c>
      <c r="J331" s="150" t="s">
        <v>18</v>
      </c>
      <c r="K331" s="150" t="s">
        <v>15</v>
      </c>
      <c r="L331" s="9">
        <v>20</v>
      </c>
      <c r="M331" s="9"/>
      <c r="N331" s="21">
        <v>1.9273</v>
      </c>
      <c r="O331" s="10"/>
      <c r="P331" s="39">
        <v>8.2600000000000007E-2</v>
      </c>
      <c r="Q331" s="7"/>
      <c r="R331" s="158">
        <v>43.972299999999997</v>
      </c>
      <c r="S331" s="1"/>
      <c r="T331" s="23">
        <v>1.8839999999999999</v>
      </c>
      <c r="V331" s="20">
        <v>23.340399999999999</v>
      </c>
      <c r="X331" s="20">
        <v>2.5346000000000002</v>
      </c>
      <c r="AA331" s="25">
        <v>313805</v>
      </c>
      <c r="AB331" s="9"/>
      <c r="AC331" s="25">
        <v>3800310</v>
      </c>
      <c r="AD331" s="9"/>
      <c r="AE331" s="27">
        <v>162821</v>
      </c>
      <c r="AF331" s="9"/>
      <c r="AG331" s="26">
        <v>86425</v>
      </c>
      <c r="AI331" s="26">
        <v>1499351</v>
      </c>
      <c r="AK331" s="26">
        <v>1563865</v>
      </c>
      <c r="AM331" s="2" t="str">
        <f t="shared" si="5"/>
        <v>No</v>
      </c>
    </row>
    <row r="332" spans="1:39">
      <c r="A332" s="6" t="s">
        <v>817</v>
      </c>
      <c r="B332" s="6" t="s">
        <v>350</v>
      </c>
      <c r="C332" s="4" t="s">
        <v>75</v>
      </c>
      <c r="D332" s="213">
        <v>2002</v>
      </c>
      <c r="E332" s="210">
        <v>20002</v>
      </c>
      <c r="F332" s="17" t="s">
        <v>275</v>
      </c>
      <c r="G332" s="36" t="s">
        <v>218</v>
      </c>
      <c r="H332" s="157">
        <v>594962</v>
      </c>
      <c r="I332" s="19">
        <v>272</v>
      </c>
      <c r="J332" s="150" t="s">
        <v>14</v>
      </c>
      <c r="K332" s="150" t="s">
        <v>12</v>
      </c>
      <c r="L332" s="9">
        <v>198</v>
      </c>
      <c r="M332" s="9"/>
      <c r="N332" s="21">
        <v>1.1975</v>
      </c>
      <c r="O332" s="10"/>
      <c r="P332" s="39">
        <v>0.2777</v>
      </c>
      <c r="Q332" s="7"/>
      <c r="R332" s="158">
        <v>101.5275</v>
      </c>
      <c r="S332" s="1"/>
      <c r="T332" s="23">
        <v>23.544499999999999</v>
      </c>
      <c r="V332" s="20">
        <v>4.3121</v>
      </c>
      <c r="X332" s="20">
        <v>1.2653000000000001</v>
      </c>
      <c r="AA332" s="25">
        <v>18988583</v>
      </c>
      <c r="AB332" s="9"/>
      <c r="AC332" s="25">
        <v>68376411</v>
      </c>
      <c r="AD332" s="9"/>
      <c r="AE332" s="27">
        <v>15856698</v>
      </c>
      <c r="AF332" s="9"/>
      <c r="AG332" s="26">
        <v>673477</v>
      </c>
      <c r="AI332" s="26">
        <v>54040515</v>
      </c>
      <c r="AK332" s="26">
        <v>7943277</v>
      </c>
      <c r="AM332" s="2" t="str">
        <f t="shared" si="5"/>
        <v>No</v>
      </c>
    </row>
    <row r="333" spans="1:39">
      <c r="A333" s="6" t="s">
        <v>817</v>
      </c>
      <c r="B333" s="6" t="s">
        <v>350</v>
      </c>
      <c r="C333" s="4" t="s">
        <v>75</v>
      </c>
      <c r="D333" s="213">
        <v>2002</v>
      </c>
      <c r="E333" s="210">
        <v>20002</v>
      </c>
      <c r="F333" s="17" t="s">
        <v>275</v>
      </c>
      <c r="G333" s="36" t="s">
        <v>218</v>
      </c>
      <c r="H333" s="157">
        <v>594962</v>
      </c>
      <c r="I333" s="19">
        <v>272</v>
      </c>
      <c r="J333" s="150" t="s">
        <v>16</v>
      </c>
      <c r="K333" s="150" t="s">
        <v>15</v>
      </c>
      <c r="L333" s="9">
        <v>15</v>
      </c>
      <c r="M333" s="9"/>
      <c r="N333" s="21">
        <v>5.1376999999999997</v>
      </c>
      <c r="O333" s="10"/>
      <c r="P333" s="39">
        <v>0.68789999999999996</v>
      </c>
      <c r="Q333" s="7"/>
      <c r="R333" s="158">
        <v>36.488500000000002</v>
      </c>
      <c r="S333" s="1"/>
      <c r="T333" s="23">
        <v>4.8853</v>
      </c>
      <c r="V333" s="20">
        <v>7.4691000000000001</v>
      </c>
      <c r="X333" s="20">
        <v>0.24829999999999999</v>
      </c>
      <c r="AA333" s="25">
        <v>145249</v>
      </c>
      <c r="AB333" s="9"/>
      <c r="AC333" s="25">
        <v>211159</v>
      </c>
      <c r="AD333" s="9"/>
      <c r="AE333" s="27">
        <v>28271</v>
      </c>
      <c r="AF333" s="9"/>
      <c r="AG333" s="26">
        <v>5787</v>
      </c>
      <c r="AI333" s="26">
        <v>850529</v>
      </c>
      <c r="AK333" s="26">
        <v>185771</v>
      </c>
      <c r="AM333" s="2" t="str">
        <f t="shared" si="5"/>
        <v>No</v>
      </c>
    </row>
    <row r="334" spans="1:39">
      <c r="A334" s="6" t="s">
        <v>817</v>
      </c>
      <c r="B334" s="6" t="s">
        <v>350</v>
      </c>
      <c r="C334" s="4" t="s">
        <v>75</v>
      </c>
      <c r="D334" s="213">
        <v>2002</v>
      </c>
      <c r="E334" s="210">
        <v>20002</v>
      </c>
      <c r="F334" s="17" t="s">
        <v>275</v>
      </c>
      <c r="G334" s="36" t="s">
        <v>218</v>
      </c>
      <c r="H334" s="157">
        <v>594962</v>
      </c>
      <c r="I334" s="19">
        <v>272</v>
      </c>
      <c r="J334" s="150" t="s">
        <v>24</v>
      </c>
      <c r="K334" s="150" t="s">
        <v>15</v>
      </c>
      <c r="L334" s="9">
        <v>11</v>
      </c>
      <c r="M334" s="9"/>
      <c r="N334" s="21">
        <v>2.2292999999999998</v>
      </c>
      <c r="O334" s="10"/>
      <c r="P334" s="39">
        <v>0.21779999999999999</v>
      </c>
      <c r="Q334" s="7"/>
      <c r="R334" s="158">
        <v>193.69710000000001</v>
      </c>
      <c r="S334" s="1"/>
      <c r="T334" s="23">
        <v>18.9285</v>
      </c>
      <c r="V334" s="20">
        <v>10.2331</v>
      </c>
      <c r="X334" s="20">
        <v>0.34739999999999999</v>
      </c>
      <c r="AA334" s="25">
        <v>376604</v>
      </c>
      <c r="AB334" s="9"/>
      <c r="AC334" s="25">
        <v>1728747</v>
      </c>
      <c r="AD334" s="9"/>
      <c r="AE334" s="27">
        <v>168937</v>
      </c>
      <c r="AF334" s="9"/>
      <c r="AG334" s="26">
        <v>8925</v>
      </c>
      <c r="AI334" s="26">
        <v>4976715</v>
      </c>
      <c r="AK334" s="26">
        <v>288966</v>
      </c>
      <c r="AM334" s="2" t="str">
        <f t="shared" si="5"/>
        <v>No</v>
      </c>
    </row>
    <row r="335" spans="1:39">
      <c r="A335" s="6" t="s">
        <v>5910</v>
      </c>
      <c r="B335" s="6" t="s">
        <v>314</v>
      </c>
      <c r="C335" s="4" t="s">
        <v>86</v>
      </c>
      <c r="D335" s="213">
        <v>25</v>
      </c>
      <c r="E335" s="210">
        <v>25</v>
      </c>
      <c r="F335" s="17" t="s">
        <v>275</v>
      </c>
      <c r="G335" s="36" t="s">
        <v>218</v>
      </c>
      <c r="H335" s="157">
        <v>236632</v>
      </c>
      <c r="I335" s="19">
        <v>267</v>
      </c>
      <c r="J335" s="150" t="s">
        <v>14</v>
      </c>
      <c r="K335" s="150" t="s">
        <v>12</v>
      </c>
      <c r="L335" s="9">
        <v>53</v>
      </c>
      <c r="M335" s="9"/>
      <c r="N335" s="21">
        <v>0.89070000000000005</v>
      </c>
      <c r="O335" s="10"/>
      <c r="P335" s="39">
        <v>0.1095</v>
      </c>
      <c r="Q335" s="7"/>
      <c r="R335" s="158">
        <v>147.5504</v>
      </c>
      <c r="S335" s="1"/>
      <c r="T335" s="23">
        <v>18.1419</v>
      </c>
      <c r="V335" s="20">
        <v>8.1331000000000007</v>
      </c>
      <c r="X335" s="20">
        <v>2.6579000000000002</v>
      </c>
      <c r="AA335" s="25">
        <v>2682560</v>
      </c>
      <c r="AB335" s="9"/>
      <c r="AC335" s="25">
        <v>24493950</v>
      </c>
      <c r="AD335" s="9"/>
      <c r="AE335" s="27">
        <v>3011629</v>
      </c>
      <c r="AF335" s="9"/>
      <c r="AG335" s="26">
        <v>166004</v>
      </c>
      <c r="AI335" s="26">
        <v>9215585</v>
      </c>
      <c r="AK335" s="26">
        <v>2146850</v>
      </c>
      <c r="AM335" s="2" t="str">
        <f t="shared" si="5"/>
        <v>No</v>
      </c>
    </row>
    <row r="336" spans="1:39">
      <c r="A336" s="6" t="s">
        <v>5910</v>
      </c>
      <c r="B336" s="6" t="s">
        <v>314</v>
      </c>
      <c r="C336" s="4" t="s">
        <v>86</v>
      </c>
      <c r="D336" s="213">
        <v>25</v>
      </c>
      <c r="E336" s="210">
        <v>25</v>
      </c>
      <c r="F336" s="17" t="s">
        <v>275</v>
      </c>
      <c r="G336" s="36" t="s">
        <v>218</v>
      </c>
      <c r="H336" s="157">
        <v>236632</v>
      </c>
      <c r="I336" s="19">
        <v>267</v>
      </c>
      <c r="J336" s="150" t="s">
        <v>16</v>
      </c>
      <c r="K336" s="150" t="s">
        <v>15</v>
      </c>
      <c r="L336" s="9">
        <v>28</v>
      </c>
      <c r="M336" s="9"/>
      <c r="N336" s="21">
        <v>4.3217999999999996</v>
      </c>
      <c r="O336" s="10"/>
      <c r="P336" s="39">
        <v>1.0468</v>
      </c>
      <c r="Q336" s="7"/>
      <c r="R336" s="158">
        <v>21.011199999999999</v>
      </c>
      <c r="S336" s="1"/>
      <c r="T336" s="23">
        <v>5.0895000000000001</v>
      </c>
      <c r="V336" s="20">
        <v>4.1284000000000001</v>
      </c>
      <c r="X336" s="20">
        <v>0.1018</v>
      </c>
      <c r="AA336" s="25">
        <v>303605</v>
      </c>
      <c r="AB336" s="9"/>
      <c r="AC336" s="25">
        <v>290018</v>
      </c>
      <c r="AD336" s="9"/>
      <c r="AE336" s="27">
        <v>70250</v>
      </c>
      <c r="AF336" s="9"/>
      <c r="AG336" s="26">
        <v>13803</v>
      </c>
      <c r="AI336" s="26">
        <v>2848891</v>
      </c>
      <c r="AK336" s="26">
        <v>528480</v>
      </c>
      <c r="AM336" s="2" t="str">
        <f t="shared" si="5"/>
        <v>No</v>
      </c>
    </row>
    <row r="337" spans="1:39">
      <c r="A337" s="6" t="s">
        <v>5910</v>
      </c>
      <c r="B337" s="6" t="s">
        <v>314</v>
      </c>
      <c r="C337" s="4" t="s">
        <v>86</v>
      </c>
      <c r="D337" s="213">
        <v>25</v>
      </c>
      <c r="E337" s="210">
        <v>25</v>
      </c>
      <c r="F337" s="17" t="s">
        <v>275</v>
      </c>
      <c r="G337" s="36" t="s">
        <v>218</v>
      </c>
      <c r="H337" s="157">
        <v>236632</v>
      </c>
      <c r="I337" s="19">
        <v>267</v>
      </c>
      <c r="J337" s="150" t="s">
        <v>13</v>
      </c>
      <c r="K337" s="150" t="s">
        <v>15</v>
      </c>
      <c r="L337" s="9">
        <v>186</v>
      </c>
      <c r="M337" s="9"/>
      <c r="N337" s="21">
        <v>0.91059999999999997</v>
      </c>
      <c r="O337" s="10"/>
      <c r="P337" s="39">
        <v>2.9399999999999999E-2</v>
      </c>
      <c r="Q337" s="7"/>
      <c r="R337" s="158">
        <v>60.148099999999999</v>
      </c>
      <c r="S337" s="1"/>
      <c r="T337" s="23">
        <v>1.9417</v>
      </c>
      <c r="V337" s="20">
        <v>30.9771</v>
      </c>
      <c r="X337" s="20">
        <v>4.2054</v>
      </c>
      <c r="AA337" s="25">
        <v>415049</v>
      </c>
      <c r="AB337" s="9"/>
      <c r="AC337" s="25">
        <v>14119579</v>
      </c>
      <c r="AD337" s="9"/>
      <c r="AE337" s="27">
        <v>455807</v>
      </c>
      <c r="AF337" s="9"/>
      <c r="AG337" s="26">
        <v>234747</v>
      </c>
      <c r="AI337" s="26">
        <v>3357510</v>
      </c>
      <c r="AK337" s="26">
        <v>3684110</v>
      </c>
      <c r="AM337" s="2" t="str">
        <f t="shared" si="5"/>
        <v>No</v>
      </c>
    </row>
    <row r="338" spans="1:39">
      <c r="A338" s="6" t="s">
        <v>1266</v>
      </c>
      <c r="B338" s="6" t="s">
        <v>1267</v>
      </c>
      <c r="C338" s="4" t="s">
        <v>102</v>
      </c>
      <c r="D338" s="213">
        <v>4004</v>
      </c>
      <c r="E338" s="210">
        <v>40004</v>
      </c>
      <c r="F338" s="17" t="s">
        <v>275</v>
      </c>
      <c r="G338" s="36" t="s">
        <v>218</v>
      </c>
      <c r="H338" s="157">
        <v>969587</v>
      </c>
      <c r="I338" s="19">
        <v>266</v>
      </c>
      <c r="J338" s="150" t="s">
        <v>13</v>
      </c>
      <c r="K338" s="150" t="s">
        <v>12</v>
      </c>
      <c r="L338" s="9">
        <v>63</v>
      </c>
      <c r="M338" s="9"/>
      <c r="N338" s="21">
        <v>2.6941000000000002</v>
      </c>
      <c r="O338" s="10"/>
      <c r="P338" s="39">
        <v>4.4999999999999998E-2</v>
      </c>
      <c r="Q338" s="7"/>
      <c r="R338" s="158">
        <v>123.2634</v>
      </c>
      <c r="S338" s="1"/>
      <c r="T338" s="23">
        <v>2.0569999999999999</v>
      </c>
      <c r="V338" s="20">
        <v>59.924100000000003</v>
      </c>
      <c r="X338" s="20">
        <v>5.4763000000000002</v>
      </c>
      <c r="AA338" s="25">
        <v>852456</v>
      </c>
      <c r="AB338" s="9"/>
      <c r="AC338" s="25">
        <v>18960998</v>
      </c>
      <c r="AD338" s="9"/>
      <c r="AE338" s="27">
        <v>316417</v>
      </c>
      <c r="AF338" s="9"/>
      <c r="AG338" s="26">
        <v>153825</v>
      </c>
      <c r="AI338" s="26">
        <v>3462354</v>
      </c>
      <c r="AK338" s="26">
        <v>2250253</v>
      </c>
      <c r="AM338" s="2" t="str">
        <f t="shared" si="5"/>
        <v>No</v>
      </c>
    </row>
    <row r="339" spans="1:39">
      <c r="A339" s="6" t="s">
        <v>1266</v>
      </c>
      <c r="B339" s="6" t="s">
        <v>1267</v>
      </c>
      <c r="C339" s="4" t="s">
        <v>102</v>
      </c>
      <c r="D339" s="213">
        <v>4004</v>
      </c>
      <c r="E339" s="210">
        <v>40004</v>
      </c>
      <c r="F339" s="17" t="s">
        <v>275</v>
      </c>
      <c r="G339" s="36" t="s">
        <v>218</v>
      </c>
      <c r="H339" s="157">
        <v>969587</v>
      </c>
      <c r="I339" s="19">
        <v>266</v>
      </c>
      <c r="J339" s="150" t="s">
        <v>18</v>
      </c>
      <c r="K339" s="150" t="s">
        <v>15</v>
      </c>
      <c r="L339" s="9">
        <v>50</v>
      </c>
      <c r="M339" s="9"/>
      <c r="N339" s="21">
        <v>2.6593</v>
      </c>
      <c r="O339" s="10"/>
      <c r="P339" s="39">
        <v>0.1215</v>
      </c>
      <c r="Q339" s="7"/>
      <c r="R339" s="158">
        <v>72.372500000000002</v>
      </c>
      <c r="S339" s="1"/>
      <c r="T339" s="23">
        <v>3.3056000000000001</v>
      </c>
      <c r="V339" s="20">
        <v>21.893599999999999</v>
      </c>
      <c r="X339" s="20">
        <v>1.9226000000000001</v>
      </c>
      <c r="AA339" s="25">
        <v>343244</v>
      </c>
      <c r="AB339" s="9"/>
      <c r="AC339" s="25">
        <v>2825857</v>
      </c>
      <c r="AD339" s="9"/>
      <c r="AE339" s="27">
        <v>129072</v>
      </c>
      <c r="AF339" s="9"/>
      <c r="AG339" s="26">
        <v>39046</v>
      </c>
      <c r="AI339" s="26">
        <v>1469839</v>
      </c>
      <c r="AK339" s="26">
        <v>1131548</v>
      </c>
      <c r="AM339" s="2" t="str">
        <f t="shared" si="5"/>
        <v>No</v>
      </c>
    </row>
    <row r="340" spans="1:39">
      <c r="A340" s="6" t="s">
        <v>1266</v>
      </c>
      <c r="B340" s="6" t="s">
        <v>1267</v>
      </c>
      <c r="C340" s="4" t="s">
        <v>102</v>
      </c>
      <c r="D340" s="213">
        <v>4004</v>
      </c>
      <c r="E340" s="210">
        <v>40004</v>
      </c>
      <c r="F340" s="17" t="s">
        <v>275</v>
      </c>
      <c r="G340" s="36" t="s">
        <v>218</v>
      </c>
      <c r="H340" s="157">
        <v>969587</v>
      </c>
      <c r="I340" s="19">
        <v>266</v>
      </c>
      <c r="J340" s="150" t="s">
        <v>14</v>
      </c>
      <c r="K340" s="150" t="s">
        <v>12</v>
      </c>
      <c r="L340" s="9">
        <v>153</v>
      </c>
      <c r="M340" s="9"/>
      <c r="N340" s="21">
        <v>0.80030000000000001</v>
      </c>
      <c r="O340" s="10"/>
      <c r="P340" s="39">
        <v>0.1192</v>
      </c>
      <c r="Q340" s="7"/>
      <c r="R340" s="158">
        <v>119.5014</v>
      </c>
      <c r="S340" s="1"/>
      <c r="T340" s="23">
        <v>17.795300000000001</v>
      </c>
      <c r="V340" s="20">
        <v>6.7153</v>
      </c>
      <c r="X340" s="20">
        <v>1.4453</v>
      </c>
      <c r="AA340" s="25">
        <v>7476552</v>
      </c>
      <c r="AB340" s="9"/>
      <c r="AC340" s="25">
        <v>62736682</v>
      </c>
      <c r="AD340" s="9"/>
      <c r="AE340" s="27">
        <v>9342326</v>
      </c>
      <c r="AF340" s="9"/>
      <c r="AG340" s="26">
        <v>524987</v>
      </c>
      <c r="AI340" s="26">
        <v>43406788</v>
      </c>
      <c r="AK340" s="26">
        <v>6349509</v>
      </c>
      <c r="AM340" s="2" t="str">
        <f t="shared" si="5"/>
        <v>No</v>
      </c>
    </row>
    <row r="341" spans="1:39">
      <c r="A341" s="6" t="s">
        <v>2320</v>
      </c>
      <c r="B341" s="6" t="s">
        <v>2321</v>
      </c>
      <c r="C341" s="4" t="s">
        <v>57</v>
      </c>
      <c r="D341" s="213">
        <v>5040</v>
      </c>
      <c r="E341" s="210">
        <v>50040</v>
      </c>
      <c r="F341" s="17" t="s">
        <v>275</v>
      </c>
      <c r="G341" s="36" t="s">
        <v>218</v>
      </c>
      <c r="H341" s="157">
        <v>306022</v>
      </c>
      <c r="I341" s="19">
        <v>265</v>
      </c>
      <c r="J341" s="150" t="s">
        <v>18</v>
      </c>
      <c r="K341" s="150" t="s">
        <v>15</v>
      </c>
      <c r="L341" s="9">
        <v>9</v>
      </c>
      <c r="M341" s="9"/>
      <c r="N341" s="21">
        <v>4.1307</v>
      </c>
      <c r="O341" s="10"/>
      <c r="P341" s="39">
        <v>0.21759999999999999</v>
      </c>
      <c r="Q341" s="7"/>
      <c r="R341" s="158">
        <v>34.514600000000002</v>
      </c>
      <c r="S341" s="1"/>
      <c r="T341" s="23">
        <v>1.8179000000000001</v>
      </c>
      <c r="V341" s="20">
        <v>18.9864</v>
      </c>
      <c r="X341" s="20">
        <v>1.9044000000000001</v>
      </c>
      <c r="AA341" s="25">
        <v>126446</v>
      </c>
      <c r="AB341" s="9"/>
      <c r="AC341" s="25">
        <v>581192</v>
      </c>
      <c r="AD341" s="9"/>
      <c r="AE341" s="27">
        <v>30611</v>
      </c>
      <c r="AF341" s="9"/>
      <c r="AG341" s="26">
        <v>16839</v>
      </c>
      <c r="AI341" s="26">
        <v>305176</v>
      </c>
      <c r="AK341" s="26">
        <v>197509</v>
      </c>
      <c r="AM341" s="2" t="str">
        <f t="shared" si="5"/>
        <v>No</v>
      </c>
    </row>
    <row r="342" spans="1:39">
      <c r="A342" s="6" t="s">
        <v>2320</v>
      </c>
      <c r="B342" s="6" t="s">
        <v>2321</v>
      </c>
      <c r="C342" s="4" t="s">
        <v>57</v>
      </c>
      <c r="D342" s="213">
        <v>5040</v>
      </c>
      <c r="E342" s="210">
        <v>50040</v>
      </c>
      <c r="F342" s="17" t="s">
        <v>275</v>
      </c>
      <c r="G342" s="36" t="s">
        <v>218</v>
      </c>
      <c r="H342" s="157">
        <v>306022</v>
      </c>
      <c r="I342" s="19">
        <v>265</v>
      </c>
      <c r="J342" s="150" t="s">
        <v>14</v>
      </c>
      <c r="K342" s="150" t="s">
        <v>12</v>
      </c>
      <c r="L342" s="9">
        <v>85</v>
      </c>
      <c r="M342" s="9"/>
      <c r="N342" s="21">
        <v>0.73609999999999998</v>
      </c>
      <c r="O342" s="10"/>
      <c r="P342" s="39">
        <v>0.15840000000000001</v>
      </c>
      <c r="Q342" s="7"/>
      <c r="R342" s="158">
        <v>110.8197</v>
      </c>
      <c r="S342" s="1"/>
      <c r="T342" s="23">
        <v>23.854800000000001</v>
      </c>
      <c r="V342" s="20">
        <v>4.6456</v>
      </c>
      <c r="X342" s="20">
        <v>1.3208</v>
      </c>
      <c r="AA342" s="25">
        <v>4871317</v>
      </c>
      <c r="AB342" s="9"/>
      <c r="AC342" s="25">
        <v>30743721</v>
      </c>
      <c r="AD342" s="9"/>
      <c r="AE342" s="27">
        <v>6617835</v>
      </c>
      <c r="AF342" s="9"/>
      <c r="AG342" s="26">
        <v>277421</v>
      </c>
      <c r="AI342" s="26">
        <v>23275879</v>
      </c>
      <c r="AK342" s="26">
        <v>3411396</v>
      </c>
      <c r="AM342" s="2" t="str">
        <f t="shared" si="5"/>
        <v>No</v>
      </c>
    </row>
    <row r="343" spans="1:39">
      <c r="A343" s="6" t="s">
        <v>2320</v>
      </c>
      <c r="B343" s="6" t="s">
        <v>2321</v>
      </c>
      <c r="C343" s="4" t="s">
        <v>57</v>
      </c>
      <c r="D343" s="213">
        <v>5040</v>
      </c>
      <c r="E343" s="210">
        <v>50040</v>
      </c>
      <c r="F343" s="17" t="s">
        <v>275</v>
      </c>
      <c r="G343" s="36" t="s">
        <v>218</v>
      </c>
      <c r="H343" s="157">
        <v>306022</v>
      </c>
      <c r="I343" s="19">
        <v>265</v>
      </c>
      <c r="J343" s="150" t="s">
        <v>13</v>
      </c>
      <c r="K343" s="150" t="s">
        <v>15</v>
      </c>
      <c r="L343" s="9">
        <v>58</v>
      </c>
      <c r="M343" s="9"/>
      <c r="N343" s="21">
        <v>4.1410999999999998</v>
      </c>
      <c r="O343" s="10"/>
      <c r="P343" s="39">
        <v>0.10979999999999999</v>
      </c>
      <c r="Q343" s="7"/>
      <c r="R343" s="158">
        <v>72.231499999999997</v>
      </c>
      <c r="S343" s="1"/>
      <c r="T343" s="23">
        <v>1.9148000000000001</v>
      </c>
      <c r="V343" s="20">
        <v>37.722000000000001</v>
      </c>
      <c r="X343" s="20">
        <v>5.5925000000000002</v>
      </c>
      <c r="AA343" s="25">
        <v>689841</v>
      </c>
      <c r="AB343" s="9"/>
      <c r="AC343" s="25">
        <v>6283850</v>
      </c>
      <c r="AD343" s="9"/>
      <c r="AE343" s="27">
        <v>166583</v>
      </c>
      <c r="AF343" s="9"/>
      <c r="AG343" s="26">
        <v>86996</v>
      </c>
      <c r="AI343" s="26">
        <v>1123611</v>
      </c>
      <c r="AK343" s="26">
        <v>776634</v>
      </c>
      <c r="AM343" s="2" t="str">
        <f t="shared" si="5"/>
        <v>No</v>
      </c>
    </row>
    <row r="344" spans="1:39">
      <c r="A344" s="6" t="s">
        <v>2320</v>
      </c>
      <c r="B344" s="6" t="s">
        <v>2321</v>
      </c>
      <c r="C344" s="4" t="s">
        <v>57</v>
      </c>
      <c r="D344" s="213">
        <v>5040</v>
      </c>
      <c r="E344" s="210">
        <v>50040</v>
      </c>
      <c r="F344" s="17" t="s">
        <v>275</v>
      </c>
      <c r="G344" s="36" t="s">
        <v>218</v>
      </c>
      <c r="H344" s="157">
        <v>306022</v>
      </c>
      <c r="I344" s="19">
        <v>265</v>
      </c>
      <c r="J344" s="150" t="s">
        <v>24</v>
      </c>
      <c r="K344" s="150" t="s">
        <v>12</v>
      </c>
      <c r="L344" s="9">
        <v>2</v>
      </c>
      <c r="M344" s="9"/>
      <c r="N344" s="21">
        <v>4.7503000000000002</v>
      </c>
      <c r="O344" s="10"/>
      <c r="P344" s="39">
        <v>0.432</v>
      </c>
      <c r="Q344" s="7"/>
      <c r="R344" s="158">
        <v>138.80000000000001</v>
      </c>
      <c r="S344" s="1"/>
      <c r="T344" s="23">
        <v>12.622299999999999</v>
      </c>
      <c r="V344" s="20">
        <v>10.9964</v>
      </c>
      <c r="X344" s="20">
        <v>0.6472</v>
      </c>
      <c r="AA344" s="25">
        <v>123816</v>
      </c>
      <c r="AB344" s="9"/>
      <c r="AC344" s="25">
        <v>286622</v>
      </c>
      <c r="AD344" s="9"/>
      <c r="AE344" s="27">
        <v>26065</v>
      </c>
      <c r="AF344" s="9"/>
      <c r="AG344" s="26">
        <v>2065</v>
      </c>
      <c r="AI344" s="26">
        <v>442844</v>
      </c>
      <c r="AK344" s="26">
        <v>54648</v>
      </c>
      <c r="AM344" s="2" t="str">
        <f t="shared" si="5"/>
        <v>No</v>
      </c>
    </row>
    <row r="345" spans="1:39">
      <c r="A345" s="6" t="s">
        <v>2320</v>
      </c>
      <c r="B345" s="6" t="s">
        <v>2321</v>
      </c>
      <c r="C345" s="4" t="s">
        <v>57</v>
      </c>
      <c r="D345" s="213">
        <v>5040</v>
      </c>
      <c r="E345" s="210">
        <v>50040</v>
      </c>
      <c r="F345" s="17" t="s">
        <v>275</v>
      </c>
      <c r="G345" s="36" t="s">
        <v>218</v>
      </c>
      <c r="H345" s="157">
        <v>306022</v>
      </c>
      <c r="I345" s="19">
        <v>265</v>
      </c>
      <c r="J345" s="150" t="s">
        <v>24</v>
      </c>
      <c r="K345" s="150" t="s">
        <v>15</v>
      </c>
      <c r="L345" s="9">
        <v>2</v>
      </c>
      <c r="M345" s="9"/>
      <c r="N345" s="21">
        <v>10.9771</v>
      </c>
      <c r="O345" s="10"/>
      <c r="P345" s="39">
        <v>0.86970000000000003</v>
      </c>
      <c r="Q345" s="7"/>
      <c r="R345" s="158">
        <v>127.9949</v>
      </c>
      <c r="S345" s="1"/>
      <c r="T345" s="23">
        <v>10.140700000000001</v>
      </c>
      <c r="V345" s="20">
        <v>12.6219</v>
      </c>
      <c r="X345" s="20">
        <v>0.47589999999999999</v>
      </c>
      <c r="AA345" s="25">
        <v>1002289</v>
      </c>
      <c r="AB345" s="9"/>
      <c r="AC345" s="25">
        <v>1152466</v>
      </c>
      <c r="AD345" s="9"/>
      <c r="AE345" s="27">
        <v>91307</v>
      </c>
      <c r="AF345" s="9"/>
      <c r="AG345" s="26">
        <v>9004</v>
      </c>
      <c r="AI345" s="26">
        <v>2421462</v>
      </c>
      <c r="AK345" s="26">
        <v>279623</v>
      </c>
      <c r="AM345" s="2" t="str">
        <f t="shared" si="5"/>
        <v>No</v>
      </c>
    </row>
    <row r="346" spans="1:39">
      <c r="A346" s="6" t="s">
        <v>2320</v>
      </c>
      <c r="B346" s="6" t="s">
        <v>2321</v>
      </c>
      <c r="C346" s="4" t="s">
        <v>57</v>
      </c>
      <c r="D346" s="213">
        <v>5040</v>
      </c>
      <c r="E346" s="210">
        <v>50040</v>
      </c>
      <c r="F346" s="17" t="s">
        <v>275</v>
      </c>
      <c r="G346" s="36" t="s">
        <v>218</v>
      </c>
      <c r="H346" s="157">
        <v>306022</v>
      </c>
      <c r="I346" s="19">
        <v>265</v>
      </c>
      <c r="J346" s="150" t="s">
        <v>16</v>
      </c>
      <c r="K346" s="150" t="s">
        <v>15</v>
      </c>
      <c r="L346" s="9">
        <v>109</v>
      </c>
      <c r="M346" s="9"/>
      <c r="N346" s="21">
        <v>3.5638999999999998</v>
      </c>
      <c r="O346" s="10"/>
      <c r="P346" s="39">
        <v>0.97199999999999998</v>
      </c>
      <c r="Q346" s="7"/>
      <c r="R346" s="158">
        <v>17.2486</v>
      </c>
      <c r="S346" s="1"/>
      <c r="T346" s="23">
        <v>4.7046000000000001</v>
      </c>
      <c r="V346" s="20">
        <v>3.6663999999999999</v>
      </c>
      <c r="X346" s="20">
        <v>0.1152</v>
      </c>
      <c r="AA346" s="25">
        <v>835520</v>
      </c>
      <c r="AB346" s="9"/>
      <c r="AC346" s="25">
        <v>859547</v>
      </c>
      <c r="AD346" s="9"/>
      <c r="AE346" s="27">
        <v>234442</v>
      </c>
      <c r="AF346" s="9"/>
      <c r="AG346" s="26">
        <v>49833</v>
      </c>
      <c r="AI346" s="26">
        <v>7463845</v>
      </c>
      <c r="AK346" s="26">
        <v>1792438</v>
      </c>
      <c r="AM346" s="2" t="str">
        <f t="shared" si="5"/>
        <v>No</v>
      </c>
    </row>
    <row r="347" spans="1:39">
      <c r="A347" s="6" t="s">
        <v>4766</v>
      </c>
      <c r="B347" s="6" t="s">
        <v>4767</v>
      </c>
      <c r="C347" s="4" t="s">
        <v>74</v>
      </c>
      <c r="D347" s="213">
        <v>9001</v>
      </c>
      <c r="E347" s="210">
        <v>90001</v>
      </c>
      <c r="F347" s="17" t="s">
        <v>275</v>
      </c>
      <c r="G347" s="36" t="s">
        <v>218</v>
      </c>
      <c r="H347" s="157">
        <v>392141</v>
      </c>
      <c r="I347" s="19">
        <v>264</v>
      </c>
      <c r="J347" s="150" t="s">
        <v>18</v>
      </c>
      <c r="K347" s="150" t="s">
        <v>15</v>
      </c>
      <c r="L347" s="9">
        <v>7</v>
      </c>
      <c r="M347" s="9"/>
      <c r="N347" s="21">
        <v>2.8538000000000001</v>
      </c>
      <c r="O347" s="10"/>
      <c r="P347" s="39">
        <v>0.25269999999999998</v>
      </c>
      <c r="Q347" s="7"/>
      <c r="R347" s="158">
        <v>44.349299999999999</v>
      </c>
      <c r="S347" s="1"/>
      <c r="T347" s="23">
        <v>3.9262999999999999</v>
      </c>
      <c r="V347" s="20">
        <v>11.2956</v>
      </c>
      <c r="X347" s="20">
        <v>1.6720999999999999</v>
      </c>
      <c r="AA347" s="25">
        <v>77493</v>
      </c>
      <c r="AB347" s="9"/>
      <c r="AC347" s="25">
        <v>306720</v>
      </c>
      <c r="AD347" s="9"/>
      <c r="AE347" s="27">
        <v>27154</v>
      </c>
      <c r="AF347" s="9"/>
      <c r="AG347" s="26">
        <v>6916</v>
      </c>
      <c r="AI347" s="26">
        <v>183430</v>
      </c>
      <c r="AK347" s="26">
        <v>167356</v>
      </c>
      <c r="AM347" s="2" t="str">
        <f t="shared" si="5"/>
        <v>No</v>
      </c>
    </row>
    <row r="348" spans="1:39">
      <c r="A348" s="6" t="s">
        <v>4766</v>
      </c>
      <c r="B348" s="6" t="s">
        <v>4767</v>
      </c>
      <c r="C348" s="4" t="s">
        <v>74</v>
      </c>
      <c r="D348" s="213">
        <v>9001</v>
      </c>
      <c r="E348" s="210">
        <v>90001</v>
      </c>
      <c r="F348" s="17" t="s">
        <v>275</v>
      </c>
      <c r="G348" s="36" t="s">
        <v>218</v>
      </c>
      <c r="H348" s="157">
        <v>392141</v>
      </c>
      <c r="I348" s="19">
        <v>264</v>
      </c>
      <c r="J348" s="150" t="s">
        <v>13</v>
      </c>
      <c r="K348" s="150" t="s">
        <v>15</v>
      </c>
      <c r="L348" s="9">
        <v>55</v>
      </c>
      <c r="M348" s="9"/>
      <c r="N348" s="21">
        <v>1.5519000000000001</v>
      </c>
      <c r="O348" s="10"/>
      <c r="P348" s="39">
        <v>4.3099999999999999E-2</v>
      </c>
      <c r="Q348" s="7"/>
      <c r="R348" s="158">
        <v>79.831000000000003</v>
      </c>
      <c r="S348" s="1"/>
      <c r="T348" s="23">
        <v>2.2153999999999998</v>
      </c>
      <c r="V348" s="20">
        <v>36.033900000000003</v>
      </c>
      <c r="X348" s="20">
        <v>4.7732000000000001</v>
      </c>
      <c r="AA348" s="25">
        <v>348111</v>
      </c>
      <c r="AB348" s="9"/>
      <c r="AC348" s="25">
        <v>8082645</v>
      </c>
      <c r="AD348" s="9"/>
      <c r="AE348" s="27">
        <v>224307</v>
      </c>
      <c r="AF348" s="9"/>
      <c r="AG348" s="26">
        <v>101247</v>
      </c>
      <c r="AI348" s="26">
        <v>1693355</v>
      </c>
      <c r="AK348" s="26">
        <v>1396103</v>
      </c>
      <c r="AM348" s="2" t="str">
        <f t="shared" si="5"/>
        <v>No</v>
      </c>
    </row>
    <row r="349" spans="1:39">
      <c r="A349" s="6" t="s">
        <v>4766</v>
      </c>
      <c r="B349" s="6" t="s">
        <v>4767</v>
      </c>
      <c r="C349" s="4" t="s">
        <v>74</v>
      </c>
      <c r="D349" s="213">
        <v>9001</v>
      </c>
      <c r="E349" s="210">
        <v>90001</v>
      </c>
      <c r="F349" s="17" t="s">
        <v>275</v>
      </c>
      <c r="G349" s="36" t="s">
        <v>218</v>
      </c>
      <c r="H349" s="157">
        <v>392141</v>
      </c>
      <c r="I349" s="19">
        <v>264</v>
      </c>
      <c r="J349" s="150" t="s">
        <v>14</v>
      </c>
      <c r="K349" s="150" t="s">
        <v>15</v>
      </c>
      <c r="L349" s="9">
        <v>54</v>
      </c>
      <c r="M349" s="9"/>
      <c r="N349" s="21">
        <v>0.75149999999999995</v>
      </c>
      <c r="O349" s="10"/>
      <c r="P349" s="39">
        <v>0.22620000000000001</v>
      </c>
      <c r="Q349" s="7"/>
      <c r="R349" s="158">
        <v>100.2407</v>
      </c>
      <c r="S349" s="1"/>
      <c r="T349" s="23">
        <v>30.177900000000001</v>
      </c>
      <c r="V349" s="20">
        <v>3.3216999999999999</v>
      </c>
      <c r="X349" s="20">
        <v>1.1278999999999999</v>
      </c>
      <c r="AA349" s="25">
        <v>5540278</v>
      </c>
      <c r="AB349" s="9"/>
      <c r="AC349" s="25">
        <v>24487892</v>
      </c>
      <c r="AD349" s="9"/>
      <c r="AE349" s="27">
        <v>7372181</v>
      </c>
      <c r="AF349" s="9"/>
      <c r="AG349" s="26">
        <v>244291</v>
      </c>
      <c r="AI349" s="26">
        <v>21710799</v>
      </c>
      <c r="AK349" s="26">
        <v>2720365</v>
      </c>
      <c r="AM349" s="2" t="str">
        <f t="shared" si="5"/>
        <v>No</v>
      </c>
    </row>
    <row r="350" spans="1:39">
      <c r="A350" s="6" t="s">
        <v>4766</v>
      </c>
      <c r="B350" s="6" t="s">
        <v>4767</v>
      </c>
      <c r="C350" s="4" t="s">
        <v>74</v>
      </c>
      <c r="D350" s="213">
        <v>9001</v>
      </c>
      <c r="E350" s="210">
        <v>90001</v>
      </c>
      <c r="F350" s="17" t="s">
        <v>275</v>
      </c>
      <c r="G350" s="36" t="s">
        <v>218</v>
      </c>
      <c r="H350" s="157">
        <v>392141</v>
      </c>
      <c r="I350" s="19">
        <v>264</v>
      </c>
      <c r="J350" s="150" t="s">
        <v>24</v>
      </c>
      <c r="K350" s="150" t="s">
        <v>15</v>
      </c>
      <c r="L350" s="9">
        <v>3</v>
      </c>
      <c r="M350" s="9"/>
      <c r="N350" s="21">
        <v>2.5312999999999999</v>
      </c>
      <c r="O350" s="10"/>
      <c r="P350" s="39">
        <v>0.20169999999999999</v>
      </c>
      <c r="Q350" s="7"/>
      <c r="R350" s="158">
        <v>112.34099999999999</v>
      </c>
      <c r="S350" s="1"/>
      <c r="T350" s="23">
        <v>8.9526000000000003</v>
      </c>
      <c r="V350" s="20">
        <v>12.548400000000001</v>
      </c>
      <c r="X350" s="20">
        <v>0.48880000000000001</v>
      </c>
      <c r="AA350" s="25">
        <v>74557</v>
      </c>
      <c r="AB350" s="9"/>
      <c r="AC350" s="25">
        <v>369602</v>
      </c>
      <c r="AD350" s="9"/>
      <c r="AE350" s="27">
        <v>29454</v>
      </c>
      <c r="AF350" s="9"/>
      <c r="AG350" s="26">
        <v>3290</v>
      </c>
      <c r="AI350" s="26">
        <v>756108</v>
      </c>
      <c r="AK350" s="26">
        <v>104577</v>
      </c>
      <c r="AM350" s="2" t="str">
        <f t="shared" si="5"/>
        <v>No</v>
      </c>
    </row>
    <row r="351" spans="1:39">
      <c r="A351" s="6" t="s">
        <v>4766</v>
      </c>
      <c r="B351" s="6" t="s">
        <v>4767</v>
      </c>
      <c r="C351" s="4" t="s">
        <v>74</v>
      </c>
      <c r="D351" s="213">
        <v>9001</v>
      </c>
      <c r="E351" s="210">
        <v>90001</v>
      </c>
      <c r="F351" s="17" t="s">
        <v>275</v>
      </c>
      <c r="G351" s="36" t="s">
        <v>218</v>
      </c>
      <c r="H351" s="157">
        <v>392141</v>
      </c>
      <c r="I351" s="19">
        <v>264</v>
      </c>
      <c r="J351" s="150" t="s">
        <v>16</v>
      </c>
      <c r="K351" s="150" t="s">
        <v>15</v>
      </c>
      <c r="L351" s="9">
        <v>145</v>
      </c>
      <c r="M351" s="9"/>
      <c r="N351" s="21">
        <v>3.3734000000000002</v>
      </c>
      <c r="O351" s="10"/>
      <c r="P351" s="39">
        <v>0.63770000000000004</v>
      </c>
      <c r="Q351" s="7"/>
      <c r="R351" s="158">
        <v>33.309399999999997</v>
      </c>
      <c r="S351" s="1"/>
      <c r="T351" s="23">
        <v>6.2969999999999997</v>
      </c>
      <c r="V351" s="20">
        <v>5.2896999999999998</v>
      </c>
      <c r="X351" s="20">
        <v>0.1318</v>
      </c>
      <c r="AA351" s="25">
        <v>1227246</v>
      </c>
      <c r="AB351" s="9"/>
      <c r="AC351" s="25">
        <v>1924415</v>
      </c>
      <c r="AD351" s="9"/>
      <c r="AE351" s="27">
        <v>363804</v>
      </c>
      <c r="AF351" s="9"/>
      <c r="AG351" s="26">
        <v>57774</v>
      </c>
      <c r="AI351" s="26">
        <v>14602280</v>
      </c>
      <c r="AK351" s="26">
        <v>2435049</v>
      </c>
      <c r="AM351" s="2" t="str">
        <f t="shared" si="5"/>
        <v>No</v>
      </c>
    </row>
    <row r="352" spans="1:39">
      <c r="A352" s="6" t="s">
        <v>663</v>
      </c>
      <c r="B352" s="6" t="s">
        <v>664</v>
      </c>
      <c r="C352" s="4" t="s">
        <v>53</v>
      </c>
      <c r="D352" s="213">
        <v>1008</v>
      </c>
      <c r="E352" s="210">
        <v>10008</v>
      </c>
      <c r="F352" s="17" t="s">
        <v>275</v>
      </c>
      <c r="G352" s="36" t="s">
        <v>218</v>
      </c>
      <c r="H352" s="157">
        <v>621300</v>
      </c>
      <c r="I352" s="19">
        <v>263</v>
      </c>
      <c r="J352" s="150" t="s">
        <v>14</v>
      </c>
      <c r="K352" s="150" t="s">
        <v>15</v>
      </c>
      <c r="L352" s="9">
        <v>147</v>
      </c>
      <c r="M352" s="9"/>
      <c r="N352" s="21">
        <v>0.57589999999999997</v>
      </c>
      <c r="O352" s="10"/>
      <c r="P352" s="39">
        <v>0.17080000000000001</v>
      </c>
      <c r="Q352" s="7"/>
      <c r="R352" s="158">
        <v>96.191599999999994</v>
      </c>
      <c r="S352" s="1"/>
      <c r="T352" s="23">
        <v>28.5242</v>
      </c>
      <c r="V352" s="20">
        <v>3.3723000000000001</v>
      </c>
      <c r="X352" s="20">
        <v>0.9677</v>
      </c>
      <c r="AA352" s="25">
        <v>6294860</v>
      </c>
      <c r="AB352" s="9"/>
      <c r="AC352" s="25">
        <v>36863206</v>
      </c>
      <c r="AD352" s="9"/>
      <c r="AE352" s="27">
        <v>10931237</v>
      </c>
      <c r="AF352" s="9"/>
      <c r="AG352" s="26">
        <v>383227</v>
      </c>
      <c r="AI352" s="26">
        <v>38093369</v>
      </c>
      <c r="AK352" s="26">
        <v>5020685</v>
      </c>
      <c r="AM352" s="2" t="str">
        <f t="shared" si="5"/>
        <v>No</v>
      </c>
    </row>
    <row r="353" spans="1:39">
      <c r="A353" s="6" t="s">
        <v>663</v>
      </c>
      <c r="B353" s="6" t="s">
        <v>664</v>
      </c>
      <c r="C353" s="4" t="s">
        <v>53</v>
      </c>
      <c r="D353" s="213">
        <v>1008</v>
      </c>
      <c r="E353" s="210">
        <v>10008</v>
      </c>
      <c r="F353" s="17" t="s">
        <v>275</v>
      </c>
      <c r="G353" s="36" t="s">
        <v>218</v>
      </c>
      <c r="H353" s="157">
        <v>621300</v>
      </c>
      <c r="I353" s="19">
        <v>263</v>
      </c>
      <c r="J353" s="150" t="s">
        <v>13</v>
      </c>
      <c r="K353" s="150" t="s">
        <v>15</v>
      </c>
      <c r="L353" s="9">
        <v>116</v>
      </c>
      <c r="M353" s="9"/>
      <c r="N353" s="21">
        <v>2.4548999999999999</v>
      </c>
      <c r="O353" s="10"/>
      <c r="P353" s="39">
        <v>7.4099999999999999E-2</v>
      </c>
      <c r="Q353" s="7"/>
      <c r="R353" s="158">
        <v>47.543300000000002</v>
      </c>
      <c r="S353" s="1"/>
      <c r="T353" s="23">
        <v>1.4356</v>
      </c>
      <c r="V353" s="20">
        <v>33.116799999999998</v>
      </c>
      <c r="X353" s="20">
        <v>3.0983999999999998</v>
      </c>
      <c r="AA353" s="25">
        <v>716661</v>
      </c>
      <c r="AB353" s="9"/>
      <c r="AC353" s="25">
        <v>9667844</v>
      </c>
      <c r="AD353" s="9"/>
      <c r="AE353" s="27">
        <v>291932</v>
      </c>
      <c r="AF353" s="9"/>
      <c r="AG353" s="26">
        <v>203348</v>
      </c>
      <c r="AI353" s="26">
        <v>3120295</v>
      </c>
      <c r="AK353" s="26">
        <v>2926913</v>
      </c>
      <c r="AM353" s="2" t="str">
        <f t="shared" si="5"/>
        <v>No</v>
      </c>
    </row>
    <row r="354" spans="1:39">
      <c r="A354" s="6" t="s">
        <v>110</v>
      </c>
      <c r="B354" s="6" t="s">
        <v>308</v>
      </c>
      <c r="C354" s="4" t="s">
        <v>109</v>
      </c>
      <c r="D354" s="213">
        <v>20</v>
      </c>
      <c r="E354" s="210">
        <v>20</v>
      </c>
      <c r="F354" s="17" t="s">
        <v>275</v>
      </c>
      <c r="G354" s="36" t="s">
        <v>218</v>
      </c>
      <c r="H354" s="157">
        <v>198979</v>
      </c>
      <c r="I354" s="19">
        <v>258</v>
      </c>
      <c r="J354" s="150" t="s">
        <v>14</v>
      </c>
      <c r="K354" s="150" t="s">
        <v>12</v>
      </c>
      <c r="L354" s="9">
        <v>92</v>
      </c>
      <c r="M354" s="9"/>
      <c r="N354" s="21">
        <v>1.6060000000000001</v>
      </c>
      <c r="O354" s="10"/>
      <c r="P354" s="39">
        <v>0.1802</v>
      </c>
      <c r="Q354" s="7"/>
      <c r="R354" s="158">
        <v>167.4211</v>
      </c>
      <c r="S354" s="1"/>
      <c r="T354" s="23">
        <v>18.790400000000002</v>
      </c>
      <c r="V354" s="20">
        <v>8.9099000000000004</v>
      </c>
      <c r="X354" s="20">
        <v>1.6901999999999999</v>
      </c>
      <c r="AA354" s="25">
        <v>4031367</v>
      </c>
      <c r="AB354" s="9"/>
      <c r="AC354" s="25">
        <v>22365779</v>
      </c>
      <c r="AD354" s="9"/>
      <c r="AE354" s="27">
        <v>2510211</v>
      </c>
      <c r="AF354" s="9"/>
      <c r="AG354" s="26">
        <v>133590</v>
      </c>
      <c r="AI354" s="26">
        <v>13232323</v>
      </c>
      <c r="AK354" s="26">
        <v>2178085</v>
      </c>
      <c r="AM354" s="2" t="str">
        <f t="shared" si="5"/>
        <v>No</v>
      </c>
    </row>
    <row r="355" spans="1:39">
      <c r="A355" s="6" t="s">
        <v>110</v>
      </c>
      <c r="B355" s="6" t="s">
        <v>308</v>
      </c>
      <c r="C355" s="4" t="s">
        <v>109</v>
      </c>
      <c r="D355" s="213">
        <v>20</v>
      </c>
      <c r="E355" s="210">
        <v>20</v>
      </c>
      <c r="F355" s="17" t="s">
        <v>275</v>
      </c>
      <c r="G355" s="36" t="s">
        <v>218</v>
      </c>
      <c r="H355" s="157">
        <v>198979</v>
      </c>
      <c r="I355" s="19">
        <v>258</v>
      </c>
      <c r="J355" s="150" t="s">
        <v>13</v>
      </c>
      <c r="K355" s="150" t="s">
        <v>12</v>
      </c>
      <c r="L355" s="9">
        <v>83</v>
      </c>
      <c r="M355" s="9"/>
      <c r="N355" s="21">
        <v>0.83909999999999996</v>
      </c>
      <c r="O355" s="10"/>
      <c r="P355" s="39">
        <v>0.02</v>
      </c>
      <c r="Q355" s="7"/>
      <c r="R355" s="158">
        <v>141.0421</v>
      </c>
      <c r="S355" s="1"/>
      <c r="T355" s="23">
        <v>3.36</v>
      </c>
      <c r="V355" s="20">
        <v>41.976700000000001</v>
      </c>
      <c r="X355" s="20">
        <v>6.6844999999999999</v>
      </c>
      <c r="AA355" s="25">
        <v>246783</v>
      </c>
      <c r="AB355" s="9"/>
      <c r="AC355" s="25">
        <v>12345560</v>
      </c>
      <c r="AD355" s="9"/>
      <c r="AE355" s="27">
        <v>294105</v>
      </c>
      <c r="AF355" s="9"/>
      <c r="AG355" s="26">
        <v>87531</v>
      </c>
      <c r="AI355" s="26">
        <v>1846895</v>
      </c>
      <c r="AK355" s="26">
        <v>1251612</v>
      </c>
      <c r="AM355" s="2" t="str">
        <f t="shared" si="5"/>
        <v>No</v>
      </c>
    </row>
    <row r="356" spans="1:39">
      <c r="A356" s="6" t="s">
        <v>110</v>
      </c>
      <c r="B356" s="6" t="s">
        <v>308</v>
      </c>
      <c r="C356" s="4" t="s">
        <v>109</v>
      </c>
      <c r="D356" s="213">
        <v>20</v>
      </c>
      <c r="E356" s="210">
        <v>20</v>
      </c>
      <c r="F356" s="17" t="s">
        <v>275</v>
      </c>
      <c r="G356" s="36" t="s">
        <v>218</v>
      </c>
      <c r="H356" s="157">
        <v>198979</v>
      </c>
      <c r="I356" s="19">
        <v>258</v>
      </c>
      <c r="J356" s="150" t="s">
        <v>16</v>
      </c>
      <c r="K356" s="150" t="s">
        <v>12</v>
      </c>
      <c r="L356" s="9">
        <v>78</v>
      </c>
      <c r="M356" s="9"/>
      <c r="N356" s="21">
        <v>2.8153999999999999</v>
      </c>
      <c r="O356" s="10"/>
      <c r="P356" s="39">
        <v>0.41520000000000001</v>
      </c>
      <c r="Q356" s="7"/>
      <c r="R356" s="158">
        <v>44.106499999999997</v>
      </c>
      <c r="S356" s="1"/>
      <c r="T356" s="23">
        <v>6.5053000000000001</v>
      </c>
      <c r="V356" s="20">
        <v>6.7801</v>
      </c>
      <c r="X356" s="20">
        <v>0.33810000000000001</v>
      </c>
      <c r="AA356" s="25">
        <v>474125</v>
      </c>
      <c r="AB356" s="9"/>
      <c r="AC356" s="25">
        <v>1141786</v>
      </c>
      <c r="AD356" s="9"/>
      <c r="AE356" s="27">
        <v>168402</v>
      </c>
      <c r="AF356" s="9"/>
      <c r="AG356" s="26">
        <v>25887</v>
      </c>
      <c r="AI356" s="26">
        <v>3377524</v>
      </c>
      <c r="AK356" s="26">
        <v>776515</v>
      </c>
      <c r="AM356" s="2" t="str">
        <f t="shared" si="5"/>
        <v>No</v>
      </c>
    </row>
    <row r="357" spans="1:39">
      <c r="A357" s="6" t="s">
        <v>110</v>
      </c>
      <c r="B357" s="6" t="s">
        <v>308</v>
      </c>
      <c r="C357" s="4" t="s">
        <v>109</v>
      </c>
      <c r="D357" s="213">
        <v>20</v>
      </c>
      <c r="E357" s="210">
        <v>20</v>
      </c>
      <c r="F357" s="17" t="s">
        <v>275</v>
      </c>
      <c r="G357" s="36" t="s">
        <v>218</v>
      </c>
      <c r="H357" s="157">
        <v>198979</v>
      </c>
      <c r="I357" s="19">
        <v>258</v>
      </c>
      <c r="J357" s="150" t="s">
        <v>25</v>
      </c>
      <c r="K357" s="150" t="s">
        <v>15</v>
      </c>
      <c r="L357" s="9">
        <v>2</v>
      </c>
      <c r="M357" s="9"/>
      <c r="N357" s="21">
        <v>1.1473</v>
      </c>
      <c r="O357" s="10"/>
      <c r="P357" s="39">
        <v>0.29970000000000002</v>
      </c>
      <c r="Q357" s="7"/>
      <c r="R357" s="158">
        <v>341.35860000000002</v>
      </c>
      <c r="S357" s="1"/>
      <c r="T357" s="23">
        <v>89.169399999999996</v>
      </c>
      <c r="V357" s="20">
        <v>3.8281999999999998</v>
      </c>
      <c r="X357" s="20">
        <v>2.5224000000000002</v>
      </c>
      <c r="AA357" s="25">
        <v>637071</v>
      </c>
      <c r="AB357" s="9"/>
      <c r="AC357" s="25">
        <v>2125640</v>
      </c>
      <c r="AD357" s="9"/>
      <c r="AE357" s="27">
        <v>555258</v>
      </c>
      <c r="AF357" s="9"/>
      <c r="AG357" s="26">
        <v>6227</v>
      </c>
      <c r="AI357" s="26">
        <v>842718</v>
      </c>
      <c r="AK357" s="26">
        <v>43964</v>
      </c>
      <c r="AM357" s="2" t="str">
        <f t="shared" si="5"/>
        <v>No</v>
      </c>
    </row>
    <row r="358" spans="1:39">
      <c r="A358" s="6" t="s">
        <v>110</v>
      </c>
      <c r="B358" s="6" t="s">
        <v>308</v>
      </c>
      <c r="C358" s="4" t="s">
        <v>109</v>
      </c>
      <c r="D358" s="213">
        <v>20</v>
      </c>
      <c r="E358" s="210">
        <v>20</v>
      </c>
      <c r="F358" s="17" t="s">
        <v>275</v>
      </c>
      <c r="G358" s="36" t="s">
        <v>218</v>
      </c>
      <c r="H358" s="157">
        <v>198979</v>
      </c>
      <c r="I358" s="19">
        <v>258</v>
      </c>
      <c r="J358" s="150" t="s">
        <v>25</v>
      </c>
      <c r="K358" s="150" t="s">
        <v>12</v>
      </c>
      <c r="L358" s="9">
        <v>2</v>
      </c>
      <c r="M358" s="9"/>
      <c r="N358" s="21">
        <v>3.9857999999999998</v>
      </c>
      <c r="O358" s="10"/>
      <c r="P358" s="39">
        <v>0.22950000000000001</v>
      </c>
      <c r="Q358" s="7"/>
      <c r="R358" s="158">
        <v>1628.7996000000001</v>
      </c>
      <c r="S358" s="1"/>
      <c r="T358" s="23">
        <v>93.789900000000003</v>
      </c>
      <c r="V358" s="20">
        <v>17.366499999999998</v>
      </c>
      <c r="X358" s="20">
        <v>1.1134999999999999</v>
      </c>
      <c r="AA358" s="25">
        <v>1193634</v>
      </c>
      <c r="AB358" s="9"/>
      <c r="AC358" s="25">
        <v>5200757</v>
      </c>
      <c r="AD358" s="9"/>
      <c r="AE358" s="27">
        <v>299471</v>
      </c>
      <c r="AF358" s="9"/>
      <c r="AG358" s="26">
        <v>3193</v>
      </c>
      <c r="AI358" s="26">
        <v>4670757</v>
      </c>
      <c r="AK358" s="26">
        <v>72827</v>
      </c>
      <c r="AM358" s="2" t="str">
        <f t="shared" si="5"/>
        <v>No</v>
      </c>
    </row>
    <row r="359" spans="1:39">
      <c r="A359" s="6" t="s">
        <v>110</v>
      </c>
      <c r="B359" s="6" t="s">
        <v>308</v>
      </c>
      <c r="C359" s="4" t="s">
        <v>109</v>
      </c>
      <c r="D359" s="213">
        <v>20</v>
      </c>
      <c r="E359" s="210">
        <v>20</v>
      </c>
      <c r="F359" s="17" t="s">
        <v>275</v>
      </c>
      <c r="G359" s="36" t="s">
        <v>218</v>
      </c>
      <c r="H359" s="157">
        <v>198979</v>
      </c>
      <c r="I359" s="19">
        <v>258</v>
      </c>
      <c r="J359" s="150" t="s">
        <v>18</v>
      </c>
      <c r="K359" s="150" t="s">
        <v>15</v>
      </c>
      <c r="L359" s="9">
        <v>1</v>
      </c>
      <c r="M359" s="9"/>
      <c r="N359" s="21">
        <v>1.0865</v>
      </c>
      <c r="O359" s="10"/>
      <c r="P359" s="39">
        <v>2.6100000000000002E-2</v>
      </c>
      <c r="Q359" s="7"/>
      <c r="R359" s="158">
        <v>140.5866</v>
      </c>
      <c r="S359" s="1"/>
      <c r="T359" s="23">
        <v>3.3773</v>
      </c>
      <c r="V359" s="20">
        <v>41.627400000000002</v>
      </c>
      <c r="X359" s="20">
        <v>7.0366</v>
      </c>
      <c r="AA359" s="25">
        <v>1420</v>
      </c>
      <c r="AB359" s="9"/>
      <c r="AC359" s="25">
        <v>54407</v>
      </c>
      <c r="AD359" s="9"/>
      <c r="AE359" s="27">
        <v>1307</v>
      </c>
      <c r="AF359" s="9"/>
      <c r="AG359" s="26">
        <v>387</v>
      </c>
      <c r="AI359" s="26">
        <v>7732</v>
      </c>
      <c r="AK359" s="26">
        <v>7530</v>
      </c>
      <c r="AM359" s="2" t="str">
        <f t="shared" si="5"/>
        <v>No</v>
      </c>
    </row>
    <row r="360" spans="1:39">
      <c r="A360" s="6" t="s">
        <v>5911</v>
      </c>
      <c r="B360" s="6" t="s">
        <v>1756</v>
      </c>
      <c r="C360" s="4" t="s">
        <v>113</v>
      </c>
      <c r="D360" s="213">
        <v>5005</v>
      </c>
      <c r="E360" s="210">
        <v>50005</v>
      </c>
      <c r="F360" s="17" t="s">
        <v>272</v>
      </c>
      <c r="G360" s="36" t="s">
        <v>218</v>
      </c>
      <c r="H360" s="157">
        <v>401661</v>
      </c>
      <c r="I360" s="19">
        <v>254</v>
      </c>
      <c r="J360" s="150" t="s">
        <v>13</v>
      </c>
      <c r="K360" s="150" t="s">
        <v>15</v>
      </c>
      <c r="L360" s="9">
        <v>60</v>
      </c>
      <c r="M360" s="9"/>
      <c r="N360" s="21">
        <v>11.1455</v>
      </c>
      <c r="O360" s="10"/>
      <c r="P360" s="39">
        <v>0.44400000000000001</v>
      </c>
      <c r="Q360" s="7"/>
      <c r="R360" s="158">
        <v>54.796799999999998</v>
      </c>
      <c r="S360" s="1"/>
      <c r="T360" s="23">
        <v>2.1831</v>
      </c>
      <c r="V360" s="20">
        <v>25.1006</v>
      </c>
      <c r="X360" s="20">
        <v>3.0301</v>
      </c>
      <c r="AA360" s="25">
        <v>1541189</v>
      </c>
      <c r="AB360" s="9"/>
      <c r="AC360" s="25">
        <v>3470881</v>
      </c>
      <c r="AD360" s="9"/>
      <c r="AE360" s="27">
        <v>138279</v>
      </c>
      <c r="AF360" s="9"/>
      <c r="AG360" s="26">
        <v>63341</v>
      </c>
      <c r="AI360" s="26">
        <v>1145466</v>
      </c>
      <c r="AK360" s="26">
        <v>754736</v>
      </c>
      <c r="AM360" s="2" t="str">
        <f t="shared" si="5"/>
        <v>No</v>
      </c>
    </row>
    <row r="361" spans="1:39">
      <c r="A361" s="6" t="s">
        <v>5911</v>
      </c>
      <c r="B361" s="6" t="s">
        <v>1756</v>
      </c>
      <c r="C361" s="4" t="s">
        <v>113</v>
      </c>
      <c r="D361" s="213">
        <v>5005</v>
      </c>
      <c r="E361" s="210">
        <v>50005</v>
      </c>
      <c r="F361" s="17" t="s">
        <v>272</v>
      </c>
      <c r="G361" s="36" t="s">
        <v>218</v>
      </c>
      <c r="H361" s="157">
        <v>401661</v>
      </c>
      <c r="I361" s="19">
        <v>254</v>
      </c>
      <c r="J361" s="150" t="s">
        <v>14</v>
      </c>
      <c r="K361" s="150" t="s">
        <v>12</v>
      </c>
      <c r="L361" s="9">
        <v>182</v>
      </c>
      <c r="M361" s="9"/>
      <c r="N361" s="21">
        <v>0.9546</v>
      </c>
      <c r="O361" s="10"/>
      <c r="P361" s="39">
        <v>0.26300000000000001</v>
      </c>
      <c r="Q361" s="7"/>
      <c r="R361" s="158">
        <v>118.15300000000001</v>
      </c>
      <c r="S361" s="1"/>
      <c r="T361" s="23">
        <v>32.555100000000003</v>
      </c>
      <c r="V361" s="20">
        <v>3.6293000000000002</v>
      </c>
      <c r="X361" s="20">
        <v>0.91920000000000002</v>
      </c>
      <c r="AA361" s="25">
        <v>12630370</v>
      </c>
      <c r="AB361" s="9"/>
      <c r="AC361" s="25">
        <v>48018558</v>
      </c>
      <c r="AD361" s="9"/>
      <c r="AE361" s="27">
        <v>13230698</v>
      </c>
      <c r="AF361" s="9"/>
      <c r="AG361" s="26">
        <v>406410</v>
      </c>
      <c r="AI361" s="26">
        <v>52239924</v>
      </c>
      <c r="AK361" s="26">
        <v>5032186</v>
      </c>
      <c r="AM361" s="2" t="str">
        <f t="shared" si="5"/>
        <v>No</v>
      </c>
    </row>
    <row r="362" spans="1:39">
      <c r="A362" s="6" t="s">
        <v>5911</v>
      </c>
      <c r="B362" s="6" t="s">
        <v>1756</v>
      </c>
      <c r="C362" s="4" t="s">
        <v>113</v>
      </c>
      <c r="D362" s="213">
        <v>5005</v>
      </c>
      <c r="E362" s="210">
        <v>50005</v>
      </c>
      <c r="F362" s="17" t="s">
        <v>272</v>
      </c>
      <c r="G362" s="36" t="s">
        <v>218</v>
      </c>
      <c r="H362" s="157">
        <v>401661</v>
      </c>
      <c r="I362" s="19">
        <v>254</v>
      </c>
      <c r="J362" s="150" t="s">
        <v>13</v>
      </c>
      <c r="K362" s="150" t="s">
        <v>12</v>
      </c>
      <c r="L362" s="9">
        <v>12</v>
      </c>
      <c r="M362" s="9"/>
      <c r="N362" s="21">
        <v>11.8155</v>
      </c>
      <c r="O362" s="10"/>
      <c r="P362" s="39">
        <v>0.2412</v>
      </c>
      <c r="Q362" s="7"/>
      <c r="R362" s="158">
        <v>94.965000000000003</v>
      </c>
      <c r="S362" s="1"/>
      <c r="T362" s="23">
        <v>1.9389000000000001</v>
      </c>
      <c r="V362" s="20">
        <v>48.979599999999998</v>
      </c>
      <c r="X362" s="20">
        <v>8.7474000000000007</v>
      </c>
      <c r="AA362" s="25">
        <v>196740</v>
      </c>
      <c r="AB362" s="9"/>
      <c r="AC362" s="25">
        <v>815559</v>
      </c>
      <c r="AD362" s="9"/>
      <c r="AE362" s="27">
        <v>16651</v>
      </c>
      <c r="AF362" s="9"/>
      <c r="AG362" s="26">
        <v>8588</v>
      </c>
      <c r="AI362" s="26">
        <v>93234</v>
      </c>
      <c r="AK362" s="26">
        <v>95856</v>
      </c>
      <c r="AM362" s="2" t="str">
        <f t="shared" si="5"/>
        <v>No</v>
      </c>
    </row>
    <row r="363" spans="1:39">
      <c r="A363" s="6" t="s">
        <v>1306</v>
      </c>
      <c r="B363" s="6" t="s">
        <v>1307</v>
      </c>
      <c r="C363" s="4" t="s">
        <v>39</v>
      </c>
      <c r="D363" s="213">
        <v>4040</v>
      </c>
      <c r="E363" s="210">
        <v>40040</v>
      </c>
      <c r="F363" s="17" t="s">
        <v>275</v>
      </c>
      <c r="G363" s="36" t="s">
        <v>218</v>
      </c>
      <c r="H363" s="157">
        <v>1065219</v>
      </c>
      <c r="I363" s="19">
        <v>253</v>
      </c>
      <c r="J363" s="150" t="s">
        <v>13</v>
      </c>
      <c r="K363" s="150" t="s">
        <v>15</v>
      </c>
      <c r="L363" s="9">
        <v>87</v>
      </c>
      <c r="M363" s="9"/>
      <c r="N363" s="21">
        <v>2.7753999999999999</v>
      </c>
      <c r="O363" s="10"/>
      <c r="P363" s="39">
        <v>6.93E-2</v>
      </c>
      <c r="Q363" s="7"/>
      <c r="R363" s="158">
        <v>63.349899999999998</v>
      </c>
      <c r="S363" s="1"/>
      <c r="T363" s="23">
        <v>1.5829</v>
      </c>
      <c r="V363" s="20">
        <v>40.021099999999997</v>
      </c>
      <c r="X363" s="20">
        <v>3.476</v>
      </c>
      <c r="AA363" s="25">
        <v>1025101</v>
      </c>
      <c r="AB363" s="9"/>
      <c r="AC363" s="25">
        <v>14781686</v>
      </c>
      <c r="AD363" s="9"/>
      <c r="AE363" s="27">
        <v>369347</v>
      </c>
      <c r="AF363" s="9"/>
      <c r="AG363" s="26">
        <v>233334</v>
      </c>
      <c r="AI363" s="26">
        <v>4252546</v>
      </c>
      <c r="AK363" s="26">
        <v>4090784</v>
      </c>
      <c r="AM363" s="2" t="str">
        <f t="shared" si="5"/>
        <v>No</v>
      </c>
    </row>
    <row r="364" spans="1:39">
      <c r="A364" s="6" t="s">
        <v>1306</v>
      </c>
      <c r="B364" s="6" t="s">
        <v>1307</v>
      </c>
      <c r="C364" s="4" t="s">
        <v>39</v>
      </c>
      <c r="D364" s="213">
        <v>4040</v>
      </c>
      <c r="E364" s="210">
        <v>40040</v>
      </c>
      <c r="F364" s="17" t="s">
        <v>275</v>
      </c>
      <c r="G364" s="36" t="s">
        <v>218</v>
      </c>
      <c r="H364" s="157">
        <v>1065219</v>
      </c>
      <c r="I364" s="19">
        <v>253</v>
      </c>
      <c r="J364" s="150" t="s">
        <v>18</v>
      </c>
      <c r="K364" s="150" t="s">
        <v>15</v>
      </c>
      <c r="L364" s="9">
        <v>7</v>
      </c>
      <c r="M364" s="9"/>
      <c r="N364" s="21">
        <v>1.2277</v>
      </c>
      <c r="O364" s="10"/>
      <c r="P364" s="39">
        <v>2.7E-2</v>
      </c>
      <c r="Q364" s="7"/>
      <c r="R364" s="158">
        <v>60.7395</v>
      </c>
      <c r="S364" s="1"/>
      <c r="T364" s="23">
        <v>1.3342000000000001</v>
      </c>
      <c r="V364" s="20">
        <v>45.524999999999999</v>
      </c>
      <c r="X364" s="20">
        <v>5.1932999999999998</v>
      </c>
      <c r="AA364" s="25">
        <v>6293</v>
      </c>
      <c r="AB364" s="9"/>
      <c r="AC364" s="25">
        <v>233361</v>
      </c>
      <c r="AD364" s="9"/>
      <c r="AE364" s="27">
        <v>5126</v>
      </c>
      <c r="AF364" s="9"/>
      <c r="AG364" s="26">
        <v>3842</v>
      </c>
      <c r="AI364" s="26">
        <v>44935</v>
      </c>
      <c r="AK364" s="26">
        <v>57183</v>
      </c>
      <c r="AM364" s="2" t="str">
        <f t="shared" si="5"/>
        <v>No</v>
      </c>
    </row>
    <row r="365" spans="1:39">
      <c r="A365" s="6" t="s">
        <v>1306</v>
      </c>
      <c r="B365" s="6" t="s">
        <v>1307</v>
      </c>
      <c r="C365" s="4" t="s">
        <v>39</v>
      </c>
      <c r="D365" s="213">
        <v>4040</v>
      </c>
      <c r="E365" s="210">
        <v>40040</v>
      </c>
      <c r="F365" s="17" t="s">
        <v>275</v>
      </c>
      <c r="G365" s="36" t="s">
        <v>218</v>
      </c>
      <c r="H365" s="157">
        <v>1065219</v>
      </c>
      <c r="I365" s="19">
        <v>253</v>
      </c>
      <c r="J365" s="150" t="s">
        <v>40</v>
      </c>
      <c r="K365" s="150" t="s">
        <v>12</v>
      </c>
      <c r="L365" s="9">
        <v>5</v>
      </c>
      <c r="M365" s="9"/>
      <c r="N365" s="21">
        <v>0</v>
      </c>
      <c r="O365" s="10"/>
      <c r="P365" s="39">
        <v>0</v>
      </c>
      <c r="Q365" s="7"/>
      <c r="R365" s="158">
        <v>427.89929999999998</v>
      </c>
      <c r="S365" s="1"/>
      <c r="T365" s="23">
        <v>57.339500000000001</v>
      </c>
      <c r="V365" s="20">
        <v>7.4626000000000001</v>
      </c>
      <c r="X365" s="20">
        <v>7.8552999999999997</v>
      </c>
      <c r="AA365" s="25">
        <v>0</v>
      </c>
      <c r="AB365" s="9"/>
      <c r="AC365" s="25">
        <v>6300390</v>
      </c>
      <c r="AD365" s="9"/>
      <c r="AE365" s="27">
        <v>844267</v>
      </c>
      <c r="AF365" s="9"/>
      <c r="AG365" s="26">
        <v>14724</v>
      </c>
      <c r="AI365" s="26">
        <v>802054</v>
      </c>
      <c r="AK365" s="26">
        <v>148197</v>
      </c>
      <c r="AM365" s="2" t="str">
        <f t="shared" si="5"/>
        <v>No</v>
      </c>
    </row>
    <row r="366" spans="1:39">
      <c r="A366" s="6" t="s">
        <v>1306</v>
      </c>
      <c r="B366" s="6" t="s">
        <v>1307</v>
      </c>
      <c r="C366" s="4" t="s">
        <v>39</v>
      </c>
      <c r="D366" s="213">
        <v>4040</v>
      </c>
      <c r="E366" s="210">
        <v>40040</v>
      </c>
      <c r="F366" s="17" t="s">
        <v>275</v>
      </c>
      <c r="G366" s="36" t="s">
        <v>218</v>
      </c>
      <c r="H366" s="157">
        <v>1065219</v>
      </c>
      <c r="I366" s="19">
        <v>253</v>
      </c>
      <c r="J366" s="150" t="s">
        <v>14</v>
      </c>
      <c r="K366" s="150" t="s">
        <v>12</v>
      </c>
      <c r="L366" s="9">
        <v>153</v>
      </c>
      <c r="M366" s="9"/>
      <c r="N366" s="21">
        <v>1.0206</v>
      </c>
      <c r="O366" s="10"/>
      <c r="P366" s="39">
        <v>0.1366</v>
      </c>
      <c r="Q366" s="7"/>
      <c r="R366" s="158">
        <v>121.0275</v>
      </c>
      <c r="S366" s="1"/>
      <c r="T366" s="23">
        <v>16.1981</v>
      </c>
      <c r="V366" s="20">
        <v>7.4717000000000002</v>
      </c>
      <c r="X366" s="20">
        <v>1.2121</v>
      </c>
      <c r="AA366" s="25">
        <v>10650906</v>
      </c>
      <c r="AB366" s="9"/>
      <c r="AC366" s="25">
        <v>77977067</v>
      </c>
      <c r="AD366" s="9"/>
      <c r="AE366" s="27">
        <v>10436309</v>
      </c>
      <c r="AF366" s="9"/>
      <c r="AG366" s="26">
        <v>644292</v>
      </c>
      <c r="AI366" s="26">
        <v>64332545</v>
      </c>
      <c r="AK366" s="26">
        <v>9025833</v>
      </c>
      <c r="AM366" s="2" t="str">
        <f t="shared" si="5"/>
        <v>No</v>
      </c>
    </row>
    <row r="367" spans="1:39">
      <c r="A367" s="6" t="s">
        <v>1306</v>
      </c>
      <c r="B367" s="6" t="s">
        <v>1307</v>
      </c>
      <c r="C367" s="4" t="s">
        <v>39</v>
      </c>
      <c r="D367" s="213">
        <v>4040</v>
      </c>
      <c r="E367" s="210">
        <v>40040</v>
      </c>
      <c r="F367" s="17" t="s">
        <v>275</v>
      </c>
      <c r="G367" s="36" t="s">
        <v>218</v>
      </c>
      <c r="H367" s="157">
        <v>1065219</v>
      </c>
      <c r="I367" s="19">
        <v>253</v>
      </c>
      <c r="J367" s="150" t="s">
        <v>25</v>
      </c>
      <c r="K367" s="150" t="s">
        <v>15</v>
      </c>
      <c r="L367" s="9">
        <v>1</v>
      </c>
      <c r="M367" s="9"/>
      <c r="N367" s="21">
        <v>3.3153999999999999</v>
      </c>
      <c r="O367" s="10"/>
      <c r="P367" s="39">
        <v>0.58740000000000003</v>
      </c>
      <c r="Q367" s="7"/>
      <c r="R367" s="158">
        <v>537.15250000000003</v>
      </c>
      <c r="S367" s="1"/>
      <c r="T367" s="23">
        <v>95.175799999999995</v>
      </c>
      <c r="V367" s="20">
        <v>5.6437999999999997</v>
      </c>
      <c r="X367" s="20">
        <v>12.541700000000001</v>
      </c>
      <c r="AA367" s="25">
        <v>1452129</v>
      </c>
      <c r="AB367" s="9"/>
      <c r="AC367" s="25">
        <v>2471976</v>
      </c>
      <c r="AD367" s="9"/>
      <c r="AE367" s="27">
        <v>437999</v>
      </c>
      <c r="AF367" s="9"/>
      <c r="AG367" s="26">
        <v>4602</v>
      </c>
      <c r="AI367" s="26">
        <v>197100</v>
      </c>
      <c r="AK367" s="26">
        <v>8284</v>
      </c>
      <c r="AM367" s="2" t="str">
        <f t="shared" si="5"/>
        <v>No</v>
      </c>
    </row>
    <row r="368" spans="1:39">
      <c r="A368" s="6" t="s">
        <v>4801</v>
      </c>
      <c r="B368" s="6" t="s">
        <v>4802</v>
      </c>
      <c r="C368" s="4" t="s">
        <v>22</v>
      </c>
      <c r="D368" s="213">
        <v>9029</v>
      </c>
      <c r="E368" s="210">
        <v>90029</v>
      </c>
      <c r="F368" s="17" t="s">
        <v>275</v>
      </c>
      <c r="G368" s="36" t="s">
        <v>218</v>
      </c>
      <c r="H368" s="157">
        <v>1932666</v>
      </c>
      <c r="I368" s="19">
        <v>250</v>
      </c>
      <c r="J368" s="150" t="s">
        <v>13</v>
      </c>
      <c r="K368" s="150" t="s">
        <v>15</v>
      </c>
      <c r="L368" s="9">
        <v>96</v>
      </c>
      <c r="M368" s="9"/>
      <c r="N368" s="21">
        <v>3.9975999999999998</v>
      </c>
      <c r="O368" s="10"/>
      <c r="P368" s="39">
        <v>0.1118</v>
      </c>
      <c r="Q368" s="7"/>
      <c r="R368" s="158">
        <v>85.773499999999999</v>
      </c>
      <c r="S368" s="1"/>
      <c r="T368" s="23">
        <v>2.3997000000000002</v>
      </c>
      <c r="V368" s="20">
        <v>35.743400000000001</v>
      </c>
      <c r="X368" s="20">
        <v>2.4477000000000002</v>
      </c>
      <c r="AA368" s="25">
        <v>1511449</v>
      </c>
      <c r="AB368" s="9"/>
      <c r="AC368" s="25">
        <v>13514125</v>
      </c>
      <c r="AD368" s="9"/>
      <c r="AE368" s="27">
        <v>378087</v>
      </c>
      <c r="AF368" s="9"/>
      <c r="AG368" s="26">
        <v>157556</v>
      </c>
      <c r="AI368" s="26">
        <v>5521135</v>
      </c>
      <c r="AK368" s="26">
        <v>2430867</v>
      </c>
      <c r="AM368" s="2" t="str">
        <f t="shared" si="5"/>
        <v>No</v>
      </c>
    </row>
    <row r="369" spans="1:39">
      <c r="A369" s="6" t="s">
        <v>4801</v>
      </c>
      <c r="B369" s="6" t="s">
        <v>4802</v>
      </c>
      <c r="C369" s="4" t="s">
        <v>22</v>
      </c>
      <c r="D369" s="213">
        <v>9029</v>
      </c>
      <c r="E369" s="210">
        <v>90029</v>
      </c>
      <c r="F369" s="17" t="s">
        <v>275</v>
      </c>
      <c r="G369" s="36" t="s">
        <v>218</v>
      </c>
      <c r="H369" s="157">
        <v>1932666</v>
      </c>
      <c r="I369" s="19">
        <v>250</v>
      </c>
      <c r="J369" s="150" t="s">
        <v>14</v>
      </c>
      <c r="K369" s="150" t="s">
        <v>15</v>
      </c>
      <c r="L369" s="9">
        <v>7</v>
      </c>
      <c r="M369" s="9"/>
      <c r="N369" s="21">
        <v>1.1695</v>
      </c>
      <c r="O369" s="10"/>
      <c r="P369" s="39">
        <v>6.0499999999999998E-2</v>
      </c>
      <c r="Q369" s="7"/>
      <c r="R369" s="158">
        <v>72.569599999999994</v>
      </c>
      <c r="S369" s="1"/>
      <c r="T369" s="23">
        <v>3.7536999999999998</v>
      </c>
      <c r="V369" s="20">
        <v>19.332599999999999</v>
      </c>
      <c r="X369" s="20">
        <v>5.7445000000000004</v>
      </c>
      <c r="AA369" s="25">
        <v>118247</v>
      </c>
      <c r="AB369" s="9"/>
      <c r="AC369" s="25">
        <v>1954662</v>
      </c>
      <c r="AD369" s="9"/>
      <c r="AE369" s="27">
        <v>101107</v>
      </c>
      <c r="AF369" s="9"/>
      <c r="AG369" s="26">
        <v>26935</v>
      </c>
      <c r="AI369" s="26">
        <v>340264</v>
      </c>
      <c r="AK369" s="26">
        <v>352398</v>
      </c>
      <c r="AM369" s="2" t="str">
        <f t="shared" si="5"/>
        <v>No</v>
      </c>
    </row>
    <row r="370" spans="1:39">
      <c r="A370" s="6" t="s">
        <v>4801</v>
      </c>
      <c r="B370" s="6" t="s">
        <v>4802</v>
      </c>
      <c r="C370" s="4" t="s">
        <v>22</v>
      </c>
      <c r="D370" s="213">
        <v>9029</v>
      </c>
      <c r="E370" s="210">
        <v>90029</v>
      </c>
      <c r="F370" s="17" t="s">
        <v>275</v>
      </c>
      <c r="G370" s="36" t="s">
        <v>218</v>
      </c>
      <c r="H370" s="157">
        <v>1932666</v>
      </c>
      <c r="I370" s="19">
        <v>250</v>
      </c>
      <c r="J370" s="150" t="s">
        <v>14</v>
      </c>
      <c r="K370" s="150" t="s">
        <v>12</v>
      </c>
      <c r="L370" s="9">
        <v>147</v>
      </c>
      <c r="M370" s="9"/>
      <c r="N370" s="21">
        <v>1.0373000000000001</v>
      </c>
      <c r="O370" s="10"/>
      <c r="P370" s="39">
        <v>0.15939999999999999</v>
      </c>
      <c r="Q370" s="7"/>
      <c r="R370" s="158">
        <v>108.16119999999999</v>
      </c>
      <c r="S370" s="1"/>
      <c r="T370" s="23">
        <v>16.616900000000001</v>
      </c>
      <c r="V370" s="20">
        <v>6.5091000000000001</v>
      </c>
      <c r="X370" s="20">
        <v>1.2347999999999999</v>
      </c>
      <c r="AA370" s="25">
        <v>11131618</v>
      </c>
      <c r="AB370" s="9"/>
      <c r="AC370" s="25">
        <v>69849619</v>
      </c>
      <c r="AD370" s="9"/>
      <c r="AE370" s="27">
        <v>10731052</v>
      </c>
      <c r="AF370" s="9"/>
      <c r="AG370" s="26">
        <v>645792</v>
      </c>
      <c r="AI370" s="26">
        <v>56569834</v>
      </c>
      <c r="AK370" s="26">
        <v>8632182</v>
      </c>
      <c r="AM370" s="2" t="str">
        <f t="shared" si="5"/>
        <v>No</v>
      </c>
    </row>
    <row r="371" spans="1:39">
      <c r="A371" s="6" t="s">
        <v>5912</v>
      </c>
      <c r="B371" s="6" t="s">
        <v>1057</v>
      </c>
      <c r="C371" s="4" t="s">
        <v>88</v>
      </c>
      <c r="D371" s="213">
        <v>3027</v>
      </c>
      <c r="E371" s="210">
        <v>30027</v>
      </c>
      <c r="F371" s="17" t="s">
        <v>275</v>
      </c>
      <c r="G371" s="36" t="s">
        <v>218</v>
      </c>
      <c r="H371" s="157">
        <v>232045</v>
      </c>
      <c r="I371" s="19">
        <v>248</v>
      </c>
      <c r="J371" s="150" t="s">
        <v>24</v>
      </c>
      <c r="K371" s="150" t="s">
        <v>12</v>
      </c>
      <c r="L371" s="9">
        <v>8</v>
      </c>
      <c r="M371" s="9"/>
      <c r="N371" s="21">
        <v>3.0617999999999999</v>
      </c>
      <c r="O371" s="10"/>
      <c r="P371" s="39">
        <v>0.1794</v>
      </c>
      <c r="Q371" s="7"/>
      <c r="R371" s="158">
        <v>104.66419999999999</v>
      </c>
      <c r="S371" s="1"/>
      <c r="T371" s="23">
        <v>6.1308999999999996</v>
      </c>
      <c r="V371" s="20">
        <v>17.0717</v>
      </c>
      <c r="X371" s="20">
        <v>0.67230000000000001</v>
      </c>
      <c r="AA371" s="25">
        <v>238850</v>
      </c>
      <c r="AB371" s="9"/>
      <c r="AC371" s="25">
        <v>1331747</v>
      </c>
      <c r="AD371" s="9"/>
      <c r="AE371" s="27">
        <v>78009</v>
      </c>
      <c r="AF371" s="9"/>
      <c r="AG371" s="26">
        <v>12724</v>
      </c>
      <c r="AI371" s="26">
        <v>1981014</v>
      </c>
      <c r="AK371" s="26">
        <v>387333</v>
      </c>
      <c r="AM371" s="2" t="str">
        <f t="shared" si="5"/>
        <v>No</v>
      </c>
    </row>
    <row r="372" spans="1:39">
      <c r="A372" s="6" t="s">
        <v>5912</v>
      </c>
      <c r="B372" s="6" t="s">
        <v>1057</v>
      </c>
      <c r="C372" s="4" t="s">
        <v>88</v>
      </c>
      <c r="D372" s="213">
        <v>3027</v>
      </c>
      <c r="E372" s="210">
        <v>30027</v>
      </c>
      <c r="F372" s="17" t="s">
        <v>275</v>
      </c>
      <c r="G372" s="36" t="s">
        <v>218</v>
      </c>
      <c r="H372" s="157">
        <v>232045</v>
      </c>
      <c r="I372" s="19">
        <v>248</v>
      </c>
      <c r="J372" s="150" t="s">
        <v>13</v>
      </c>
      <c r="K372" s="150" t="s">
        <v>15</v>
      </c>
      <c r="L372" s="9">
        <v>36</v>
      </c>
      <c r="M372" s="9"/>
      <c r="N372" s="21">
        <v>0.7581</v>
      </c>
      <c r="O372" s="10"/>
      <c r="P372" s="39">
        <v>3.2800000000000003E-2</v>
      </c>
      <c r="Q372" s="7"/>
      <c r="R372" s="158">
        <v>35.605400000000003</v>
      </c>
      <c r="S372" s="1"/>
      <c r="T372" s="23">
        <v>1.5399</v>
      </c>
      <c r="V372" s="20">
        <v>23.122</v>
      </c>
      <c r="X372" s="20">
        <v>1.6062000000000001</v>
      </c>
      <c r="AA372" s="25">
        <v>58045</v>
      </c>
      <c r="AB372" s="9"/>
      <c r="AC372" s="25">
        <v>1770407</v>
      </c>
      <c r="AD372" s="9"/>
      <c r="AE372" s="27">
        <v>76568</v>
      </c>
      <c r="AF372" s="9"/>
      <c r="AG372" s="26">
        <v>49723</v>
      </c>
      <c r="AI372" s="26">
        <v>1102266</v>
      </c>
      <c r="AK372" s="26">
        <v>935461</v>
      </c>
      <c r="AM372" s="2" t="str">
        <f t="shared" si="5"/>
        <v>No</v>
      </c>
    </row>
    <row r="373" spans="1:39">
      <c r="A373" s="6" t="s">
        <v>5912</v>
      </c>
      <c r="B373" s="6" t="s">
        <v>1057</v>
      </c>
      <c r="C373" s="4" t="s">
        <v>88</v>
      </c>
      <c r="D373" s="213">
        <v>3027</v>
      </c>
      <c r="E373" s="210">
        <v>30027</v>
      </c>
      <c r="F373" s="17" t="s">
        <v>275</v>
      </c>
      <c r="G373" s="36" t="s">
        <v>218</v>
      </c>
      <c r="H373" s="157">
        <v>232045</v>
      </c>
      <c r="I373" s="19">
        <v>248</v>
      </c>
      <c r="J373" s="150" t="s">
        <v>14</v>
      </c>
      <c r="K373" s="150" t="s">
        <v>12</v>
      </c>
      <c r="L373" s="9">
        <v>33</v>
      </c>
      <c r="M373" s="9"/>
      <c r="N373" s="21">
        <v>1.0053000000000001</v>
      </c>
      <c r="O373" s="10"/>
      <c r="P373" s="39">
        <v>0.16300000000000001</v>
      </c>
      <c r="Q373" s="7"/>
      <c r="R373" s="158">
        <v>90.9161</v>
      </c>
      <c r="S373" s="1"/>
      <c r="T373" s="23">
        <v>14.738300000000001</v>
      </c>
      <c r="V373" s="20">
        <v>6.1687000000000003</v>
      </c>
      <c r="X373" s="20">
        <v>1.6062000000000001</v>
      </c>
      <c r="AA373" s="25">
        <v>1558854</v>
      </c>
      <c r="AB373" s="9"/>
      <c r="AC373" s="25">
        <v>9565189</v>
      </c>
      <c r="AD373" s="9"/>
      <c r="AE373" s="27">
        <v>1550604</v>
      </c>
      <c r="AF373" s="9"/>
      <c r="AG373" s="26">
        <v>105209</v>
      </c>
      <c r="AI373" s="26">
        <v>5955290</v>
      </c>
      <c r="AK373" s="26">
        <v>1266546</v>
      </c>
      <c r="AM373" s="2" t="str">
        <f t="shared" si="5"/>
        <v>No</v>
      </c>
    </row>
    <row r="374" spans="1:39">
      <c r="A374" s="6" t="s">
        <v>5912</v>
      </c>
      <c r="B374" s="6" t="s">
        <v>1057</v>
      </c>
      <c r="C374" s="4" t="s">
        <v>88</v>
      </c>
      <c r="D374" s="213">
        <v>3027</v>
      </c>
      <c r="E374" s="210">
        <v>30027</v>
      </c>
      <c r="F374" s="17" t="s">
        <v>275</v>
      </c>
      <c r="G374" s="36" t="s">
        <v>218</v>
      </c>
      <c r="H374" s="157">
        <v>232045</v>
      </c>
      <c r="I374" s="19">
        <v>248</v>
      </c>
      <c r="J374" s="150" t="s">
        <v>18</v>
      </c>
      <c r="K374" s="150" t="s">
        <v>15</v>
      </c>
      <c r="L374" s="9">
        <v>3</v>
      </c>
      <c r="M374" s="9"/>
      <c r="N374" s="21">
        <v>0.62770000000000004</v>
      </c>
      <c r="O374" s="10"/>
      <c r="P374" s="39">
        <v>3.3000000000000002E-2</v>
      </c>
      <c r="Q374" s="7"/>
      <c r="R374" s="158">
        <v>11.0105</v>
      </c>
      <c r="S374" s="1"/>
      <c r="T374" s="23">
        <v>0.57920000000000005</v>
      </c>
      <c r="V374" s="20">
        <v>19.009</v>
      </c>
      <c r="X374" s="20">
        <v>1.8484</v>
      </c>
      <c r="AA374" s="25">
        <v>833</v>
      </c>
      <c r="AB374" s="9"/>
      <c r="AC374" s="25">
        <v>25225</v>
      </c>
      <c r="AD374" s="9"/>
      <c r="AE374" s="27">
        <v>1327</v>
      </c>
      <c r="AF374" s="9"/>
      <c r="AG374" s="26">
        <v>2291</v>
      </c>
      <c r="AI374" s="26">
        <v>13647</v>
      </c>
      <c r="AK374" s="26">
        <v>20355</v>
      </c>
      <c r="AM374" s="2" t="str">
        <f t="shared" si="5"/>
        <v>No</v>
      </c>
    </row>
    <row r="375" spans="1:39">
      <c r="A375" s="6" t="s">
        <v>5912</v>
      </c>
      <c r="B375" s="6" t="s">
        <v>1057</v>
      </c>
      <c r="C375" s="4" t="s">
        <v>88</v>
      </c>
      <c r="D375" s="213">
        <v>3027</v>
      </c>
      <c r="E375" s="210">
        <v>30027</v>
      </c>
      <c r="F375" s="17" t="s">
        <v>275</v>
      </c>
      <c r="G375" s="36" t="s">
        <v>218</v>
      </c>
      <c r="H375" s="157">
        <v>232045</v>
      </c>
      <c r="I375" s="19">
        <v>248</v>
      </c>
      <c r="J375" s="150" t="s">
        <v>13</v>
      </c>
      <c r="K375" s="150" t="s">
        <v>12</v>
      </c>
      <c r="L375" s="9">
        <v>168</v>
      </c>
      <c r="M375" s="9"/>
      <c r="N375" s="21">
        <v>22.543700000000001</v>
      </c>
      <c r="O375" s="10"/>
      <c r="P375" s="39">
        <v>1.0892999999999999</v>
      </c>
      <c r="Q375" s="7"/>
      <c r="R375" s="158">
        <v>46.123100000000001</v>
      </c>
      <c r="S375" s="1"/>
      <c r="T375" s="23">
        <v>2.2286999999999999</v>
      </c>
      <c r="V375" s="20">
        <v>20.6953</v>
      </c>
      <c r="X375" s="20">
        <v>1.6206</v>
      </c>
      <c r="AA375" s="25">
        <v>12663162</v>
      </c>
      <c r="AB375" s="9"/>
      <c r="AC375" s="25">
        <v>11624864</v>
      </c>
      <c r="AD375" s="9"/>
      <c r="AE375" s="27">
        <v>561715</v>
      </c>
      <c r="AF375" s="9"/>
      <c r="AG375" s="26">
        <v>252040</v>
      </c>
      <c r="AI375" s="26">
        <v>7173243</v>
      </c>
      <c r="AK375" s="26">
        <v>4907802</v>
      </c>
      <c r="AM375" s="2" t="str">
        <f t="shared" si="5"/>
        <v>No</v>
      </c>
    </row>
    <row r="376" spans="1:39">
      <c r="A376" s="6" t="s">
        <v>5913</v>
      </c>
      <c r="B376" s="6" t="s">
        <v>845</v>
      </c>
      <c r="C376" s="4" t="s">
        <v>75</v>
      </c>
      <c r="D376" s="213">
        <v>2113</v>
      </c>
      <c r="E376" s="210">
        <v>20113</v>
      </c>
      <c r="F376" s="17" t="s">
        <v>275</v>
      </c>
      <c r="G376" s="36" t="s">
        <v>218</v>
      </c>
      <c r="H376" s="157">
        <v>720572</v>
      </c>
      <c r="I376" s="19">
        <v>247</v>
      </c>
      <c r="J376" s="150" t="s">
        <v>13</v>
      </c>
      <c r="K376" s="150" t="s">
        <v>12</v>
      </c>
      <c r="L376" s="9">
        <v>50</v>
      </c>
      <c r="M376" s="9"/>
      <c r="N376" s="21">
        <v>1.9100999999999999</v>
      </c>
      <c r="O376" s="10"/>
      <c r="P376" s="39">
        <v>4.9399999999999999E-2</v>
      </c>
      <c r="Q376" s="7"/>
      <c r="R376" s="158">
        <v>69.816699999999997</v>
      </c>
      <c r="S376" s="1"/>
      <c r="T376" s="23">
        <v>1.8042</v>
      </c>
      <c r="V376" s="20">
        <v>38.696100000000001</v>
      </c>
      <c r="X376" s="20">
        <v>5.0415999999999999</v>
      </c>
      <c r="AA376" s="25">
        <v>410490</v>
      </c>
      <c r="AB376" s="9"/>
      <c r="AC376" s="25">
        <v>8315801</v>
      </c>
      <c r="AD376" s="9"/>
      <c r="AE376" s="27">
        <v>214900</v>
      </c>
      <c r="AF376" s="9"/>
      <c r="AG376" s="26">
        <v>119109</v>
      </c>
      <c r="AI376" s="26">
        <v>1649421</v>
      </c>
      <c r="AK376" s="26">
        <v>1750580</v>
      </c>
      <c r="AM376" s="2" t="str">
        <f t="shared" si="5"/>
        <v>No</v>
      </c>
    </row>
    <row r="377" spans="1:39">
      <c r="A377" s="6" t="s">
        <v>5913</v>
      </c>
      <c r="B377" s="6" t="s">
        <v>845</v>
      </c>
      <c r="C377" s="4" t="s">
        <v>75</v>
      </c>
      <c r="D377" s="213">
        <v>2113</v>
      </c>
      <c r="E377" s="210">
        <v>20113</v>
      </c>
      <c r="F377" s="17" t="s">
        <v>275</v>
      </c>
      <c r="G377" s="36" t="s">
        <v>218</v>
      </c>
      <c r="H377" s="157">
        <v>720572</v>
      </c>
      <c r="I377" s="19">
        <v>247</v>
      </c>
      <c r="J377" s="150" t="s">
        <v>16</v>
      </c>
      <c r="K377" s="150" t="s">
        <v>15</v>
      </c>
      <c r="L377" s="9">
        <v>4</v>
      </c>
      <c r="M377" s="9"/>
      <c r="N377" s="21">
        <v>5.0683999999999996</v>
      </c>
      <c r="O377" s="10"/>
      <c r="P377" s="39">
        <v>0.77200000000000002</v>
      </c>
      <c r="Q377" s="7"/>
      <c r="R377" s="158">
        <v>38.2971</v>
      </c>
      <c r="S377" s="1"/>
      <c r="T377" s="23">
        <v>5.8333000000000004</v>
      </c>
      <c r="V377" s="20">
        <v>6.5651999999999999</v>
      </c>
      <c r="X377" s="20">
        <v>0.18720000000000001</v>
      </c>
      <c r="AA377" s="25">
        <v>26964</v>
      </c>
      <c r="AB377" s="9"/>
      <c r="AC377" s="25">
        <v>34927</v>
      </c>
      <c r="AD377" s="9"/>
      <c r="AE377" s="27">
        <v>5320</v>
      </c>
      <c r="AF377" s="9"/>
      <c r="AG377" s="26">
        <v>912</v>
      </c>
      <c r="AI377" s="26">
        <v>186563</v>
      </c>
      <c r="AK377" s="26">
        <v>37551</v>
      </c>
      <c r="AM377" s="2" t="str">
        <f t="shared" si="5"/>
        <v>No</v>
      </c>
    </row>
    <row r="378" spans="1:39">
      <c r="A378" s="6" t="s">
        <v>5913</v>
      </c>
      <c r="B378" s="6" t="s">
        <v>845</v>
      </c>
      <c r="C378" s="4" t="s">
        <v>75</v>
      </c>
      <c r="D378" s="213">
        <v>2113</v>
      </c>
      <c r="E378" s="210">
        <v>20113</v>
      </c>
      <c r="F378" s="17" t="s">
        <v>275</v>
      </c>
      <c r="G378" s="36" t="s">
        <v>218</v>
      </c>
      <c r="H378" s="157">
        <v>720572</v>
      </c>
      <c r="I378" s="19">
        <v>247</v>
      </c>
      <c r="J378" s="150" t="s">
        <v>14</v>
      </c>
      <c r="K378" s="150" t="s">
        <v>12</v>
      </c>
      <c r="L378" s="9">
        <v>193</v>
      </c>
      <c r="M378" s="9"/>
      <c r="N378" s="21">
        <v>1.4713000000000001</v>
      </c>
      <c r="O378" s="10"/>
      <c r="P378" s="39">
        <v>0.30320000000000003</v>
      </c>
      <c r="Q378" s="7"/>
      <c r="R378" s="158">
        <v>157.482</v>
      </c>
      <c r="S378" s="1"/>
      <c r="T378" s="23">
        <v>32.459400000000002</v>
      </c>
      <c r="V378" s="20">
        <v>4.8517000000000001</v>
      </c>
      <c r="X378" s="20">
        <v>1.4333</v>
      </c>
      <c r="AA378" s="25">
        <v>21882941</v>
      </c>
      <c r="AB378" s="9"/>
      <c r="AC378" s="25">
        <v>72161564</v>
      </c>
      <c r="AD378" s="9"/>
      <c r="AE378" s="27">
        <v>14873569</v>
      </c>
      <c r="AF378" s="9"/>
      <c r="AG378" s="26">
        <v>458221</v>
      </c>
      <c r="AI378" s="26">
        <v>50345826</v>
      </c>
      <c r="AK378" s="26">
        <v>5174321</v>
      </c>
      <c r="AM378" s="2" t="str">
        <f t="shared" si="5"/>
        <v>No</v>
      </c>
    </row>
    <row r="379" spans="1:39">
      <c r="A379" s="6" t="s">
        <v>5914</v>
      </c>
      <c r="B379" s="6" t="s">
        <v>1076</v>
      </c>
      <c r="C379" s="4" t="s">
        <v>105</v>
      </c>
      <c r="D379" s="213">
        <v>3068</v>
      </c>
      <c r="E379" s="210">
        <v>30068</v>
      </c>
      <c r="F379" s="17" t="s">
        <v>272</v>
      </c>
      <c r="G379" s="36" t="s">
        <v>218</v>
      </c>
      <c r="H379" s="157">
        <v>4586770</v>
      </c>
      <c r="I379" s="19">
        <v>245</v>
      </c>
      <c r="J379" s="150" t="s">
        <v>14</v>
      </c>
      <c r="K379" s="150" t="s">
        <v>15</v>
      </c>
      <c r="L379" s="9">
        <v>245</v>
      </c>
      <c r="M379" s="9"/>
      <c r="N379" s="21">
        <v>1.3144</v>
      </c>
      <c r="O379" s="10"/>
      <c r="P379" s="39">
        <v>0.127</v>
      </c>
      <c r="Q379" s="7"/>
      <c r="R379" s="158">
        <v>114.7788</v>
      </c>
      <c r="S379" s="1"/>
      <c r="T379" s="23">
        <v>11.0871</v>
      </c>
      <c r="V379" s="20">
        <v>10.352399999999999</v>
      </c>
      <c r="X379" s="20">
        <v>2.0659000000000001</v>
      </c>
      <c r="AA379" s="25">
        <v>10926987</v>
      </c>
      <c r="AB379" s="9"/>
      <c r="AC379" s="25">
        <v>86059574</v>
      </c>
      <c r="AD379" s="9"/>
      <c r="AE379" s="27">
        <v>8312983</v>
      </c>
      <c r="AF379" s="9"/>
      <c r="AG379" s="26">
        <v>749786</v>
      </c>
      <c r="AI379" s="26">
        <v>41656872</v>
      </c>
      <c r="AK379" s="26">
        <v>9865555</v>
      </c>
      <c r="AM379" s="2" t="str">
        <f t="shared" si="5"/>
        <v>No</v>
      </c>
    </row>
    <row r="380" spans="1:39">
      <c r="A380" s="6" t="s">
        <v>5915</v>
      </c>
      <c r="B380" s="6" t="s">
        <v>2310</v>
      </c>
      <c r="C380" s="4" t="s">
        <v>57</v>
      </c>
      <c r="D380" s="213">
        <v>5032</v>
      </c>
      <c r="E380" s="210">
        <v>50032</v>
      </c>
      <c r="F380" s="17" t="s">
        <v>275</v>
      </c>
      <c r="G380" s="36" t="s">
        <v>218</v>
      </c>
      <c r="H380" s="157">
        <v>356218</v>
      </c>
      <c r="I380" s="19">
        <v>242</v>
      </c>
      <c r="J380" s="150" t="s">
        <v>14</v>
      </c>
      <c r="K380" s="150" t="s">
        <v>12</v>
      </c>
      <c r="L380" s="9">
        <v>99</v>
      </c>
      <c r="M380" s="9"/>
      <c r="N380" s="21">
        <v>1.1797</v>
      </c>
      <c r="O380" s="10"/>
      <c r="P380" s="39">
        <v>0.28010000000000002</v>
      </c>
      <c r="Q380" s="7"/>
      <c r="R380" s="158">
        <v>93.666399999999996</v>
      </c>
      <c r="S380" s="1"/>
      <c r="T380" s="23">
        <v>22.2394</v>
      </c>
      <c r="V380" s="20">
        <v>4.2117000000000004</v>
      </c>
      <c r="X380" s="20">
        <v>0.64559999999999995</v>
      </c>
      <c r="AA380" s="25">
        <v>4991841</v>
      </c>
      <c r="AB380" s="9"/>
      <c r="AC380" s="25">
        <v>17822096</v>
      </c>
      <c r="AD380" s="9"/>
      <c r="AE380" s="27">
        <v>4231534</v>
      </c>
      <c r="AF380" s="9"/>
      <c r="AG380" s="26">
        <v>190272</v>
      </c>
      <c r="AI380" s="26">
        <v>27603871</v>
      </c>
      <c r="AK380" s="26">
        <v>3716728</v>
      </c>
      <c r="AM380" s="2" t="str">
        <f t="shared" si="5"/>
        <v>No</v>
      </c>
    </row>
    <row r="381" spans="1:39">
      <c r="A381" s="6" t="s">
        <v>283</v>
      </c>
      <c r="B381" s="6" t="s">
        <v>284</v>
      </c>
      <c r="C381" s="4" t="s">
        <v>86</v>
      </c>
      <c r="D381" s="213">
        <v>7</v>
      </c>
      <c r="E381" s="210">
        <v>7</v>
      </c>
      <c r="F381" s="17" t="s">
        <v>275</v>
      </c>
      <c r="G381" s="36" t="s">
        <v>218</v>
      </c>
      <c r="H381" s="157">
        <v>247421</v>
      </c>
      <c r="I381" s="19">
        <v>242</v>
      </c>
      <c r="J381" s="150" t="s">
        <v>18</v>
      </c>
      <c r="K381" s="150" t="s">
        <v>15</v>
      </c>
      <c r="L381" s="9">
        <v>83</v>
      </c>
      <c r="M381" s="9"/>
      <c r="N381" s="21">
        <v>0</v>
      </c>
      <c r="O381" s="10"/>
      <c r="P381" s="39">
        <v>0</v>
      </c>
      <c r="Q381" s="7"/>
      <c r="R381" s="158">
        <v>46.606699999999996</v>
      </c>
      <c r="S381" s="1"/>
      <c r="T381" s="23">
        <v>2.8826999999999998</v>
      </c>
      <c r="V381" s="20">
        <v>16.1675</v>
      </c>
      <c r="X381" s="20">
        <v>1.3886000000000001</v>
      </c>
      <c r="AA381" s="25">
        <v>0</v>
      </c>
      <c r="AB381" s="9"/>
      <c r="AC381" s="25">
        <v>4964403</v>
      </c>
      <c r="AD381" s="9"/>
      <c r="AE381" s="27">
        <v>307060</v>
      </c>
      <c r="AF381" s="9"/>
      <c r="AG381" s="26">
        <v>106517</v>
      </c>
      <c r="AI381" s="26">
        <v>3575125</v>
      </c>
      <c r="AK381" s="26">
        <v>2869248</v>
      </c>
      <c r="AM381" s="2" t="str">
        <f t="shared" si="5"/>
        <v>No</v>
      </c>
    </row>
    <row r="382" spans="1:39">
      <c r="A382" s="6" t="s">
        <v>283</v>
      </c>
      <c r="B382" s="6" t="s">
        <v>284</v>
      </c>
      <c r="C382" s="4" t="s">
        <v>86</v>
      </c>
      <c r="D382" s="213">
        <v>7</v>
      </c>
      <c r="E382" s="210">
        <v>7</v>
      </c>
      <c r="F382" s="17" t="s">
        <v>275</v>
      </c>
      <c r="G382" s="36" t="s">
        <v>218</v>
      </c>
      <c r="H382" s="157">
        <v>247421</v>
      </c>
      <c r="I382" s="19">
        <v>242</v>
      </c>
      <c r="J382" s="150" t="s">
        <v>14</v>
      </c>
      <c r="K382" s="150" t="s">
        <v>12</v>
      </c>
      <c r="L382" s="9">
        <v>74</v>
      </c>
      <c r="M382" s="9"/>
      <c r="N382" s="21">
        <v>0.67749999999999999</v>
      </c>
      <c r="O382" s="10"/>
      <c r="P382" s="39">
        <v>0.123</v>
      </c>
      <c r="Q382" s="7"/>
      <c r="R382" s="158">
        <v>155.4881</v>
      </c>
      <c r="S382" s="1"/>
      <c r="T382" s="23">
        <v>28.221699999999998</v>
      </c>
      <c r="V382" s="20">
        <v>5.5095000000000001</v>
      </c>
      <c r="X382" s="20">
        <v>1.4048</v>
      </c>
      <c r="AA382" s="25">
        <v>4505307</v>
      </c>
      <c r="AB382" s="9"/>
      <c r="AC382" s="25">
        <v>36638901</v>
      </c>
      <c r="AD382" s="9"/>
      <c r="AE382" s="27">
        <v>6650100</v>
      </c>
      <c r="AF382" s="9"/>
      <c r="AG382" s="26">
        <v>235638</v>
      </c>
      <c r="AI382" s="26">
        <v>26080664</v>
      </c>
      <c r="AK382" s="26">
        <v>2998883</v>
      </c>
      <c r="AM382" s="2" t="str">
        <f t="shared" si="5"/>
        <v>No</v>
      </c>
    </row>
    <row r="383" spans="1:39">
      <c r="A383" s="6" t="s">
        <v>283</v>
      </c>
      <c r="B383" s="6" t="s">
        <v>284</v>
      </c>
      <c r="C383" s="4" t="s">
        <v>86</v>
      </c>
      <c r="D383" s="213">
        <v>7</v>
      </c>
      <c r="E383" s="210">
        <v>7</v>
      </c>
      <c r="F383" s="17" t="s">
        <v>275</v>
      </c>
      <c r="G383" s="36" t="s">
        <v>218</v>
      </c>
      <c r="H383" s="157">
        <v>247421</v>
      </c>
      <c r="I383" s="19">
        <v>242</v>
      </c>
      <c r="J383" s="150" t="s">
        <v>13</v>
      </c>
      <c r="K383" s="150" t="s">
        <v>15</v>
      </c>
      <c r="L383" s="9">
        <v>52</v>
      </c>
      <c r="M383" s="9"/>
      <c r="N383" s="21">
        <v>1.9149</v>
      </c>
      <c r="O383" s="10"/>
      <c r="P383" s="39">
        <v>6.6699999999999995E-2</v>
      </c>
      <c r="Q383" s="7"/>
      <c r="R383" s="158">
        <v>44.511099999999999</v>
      </c>
      <c r="S383" s="1"/>
      <c r="T383" s="23">
        <v>1.5513999999999999</v>
      </c>
      <c r="V383" s="20">
        <v>28.691700000000001</v>
      </c>
      <c r="X383" s="20">
        <v>4.0233999999999996</v>
      </c>
      <c r="AA383" s="25">
        <v>354950</v>
      </c>
      <c r="AB383" s="9"/>
      <c r="AC383" s="25">
        <v>5318359</v>
      </c>
      <c r="AD383" s="9"/>
      <c r="AE383" s="27">
        <v>185362</v>
      </c>
      <c r="AF383" s="9"/>
      <c r="AG383" s="26">
        <v>119484</v>
      </c>
      <c r="AI383" s="26">
        <v>1321842</v>
      </c>
      <c r="AK383" s="26">
        <v>1104645</v>
      </c>
      <c r="AM383" s="2" t="str">
        <f t="shared" si="5"/>
        <v>No</v>
      </c>
    </row>
    <row r="384" spans="1:39">
      <c r="A384" s="6" t="s">
        <v>283</v>
      </c>
      <c r="B384" s="6" t="s">
        <v>284</v>
      </c>
      <c r="C384" s="4" t="s">
        <v>86</v>
      </c>
      <c r="D384" s="213">
        <v>7</v>
      </c>
      <c r="E384" s="210">
        <v>7</v>
      </c>
      <c r="F384" s="17" t="s">
        <v>275</v>
      </c>
      <c r="G384" s="36" t="s">
        <v>218</v>
      </c>
      <c r="H384" s="157">
        <v>247421</v>
      </c>
      <c r="I384" s="19">
        <v>242</v>
      </c>
      <c r="J384" s="150" t="s">
        <v>14</v>
      </c>
      <c r="K384" s="150" t="s">
        <v>15</v>
      </c>
      <c r="L384" s="9">
        <v>3</v>
      </c>
      <c r="M384" s="9"/>
      <c r="N384" s="21">
        <v>1.7370000000000001</v>
      </c>
      <c r="O384" s="10"/>
      <c r="P384" s="39">
        <v>9.1899999999999996E-2</v>
      </c>
      <c r="Q384" s="7"/>
      <c r="R384" s="158">
        <v>69.280500000000004</v>
      </c>
      <c r="S384" s="1"/>
      <c r="T384" s="23">
        <v>3.6663999999999999</v>
      </c>
      <c r="V384" s="20">
        <v>18.895900000000001</v>
      </c>
      <c r="X384" s="20">
        <v>0.63849999999999996</v>
      </c>
      <c r="Y384" s="2" t="s">
        <v>128</v>
      </c>
      <c r="AA384" s="25">
        <v>35396</v>
      </c>
      <c r="AB384" s="9"/>
      <c r="AC384" s="25">
        <v>385061</v>
      </c>
      <c r="AD384" s="9"/>
      <c r="AE384" s="27">
        <v>20378</v>
      </c>
      <c r="AF384" s="9"/>
      <c r="AG384" s="26">
        <v>5558</v>
      </c>
      <c r="AI384" s="26">
        <v>603092</v>
      </c>
      <c r="AJ384" s="2" t="s">
        <v>128</v>
      </c>
      <c r="AK384" s="26">
        <v>119452</v>
      </c>
      <c r="AM384" s="2" t="str">
        <f t="shared" si="5"/>
        <v>Yes</v>
      </c>
    </row>
    <row r="385" spans="1:39">
      <c r="A385" s="6" t="s">
        <v>5915</v>
      </c>
      <c r="B385" s="6" t="s">
        <v>2310</v>
      </c>
      <c r="C385" s="4" t="s">
        <v>57</v>
      </c>
      <c r="D385" s="213">
        <v>5032</v>
      </c>
      <c r="E385" s="210">
        <v>50032</v>
      </c>
      <c r="F385" s="17" t="s">
        <v>275</v>
      </c>
      <c r="G385" s="36" t="s">
        <v>218</v>
      </c>
      <c r="H385" s="157">
        <v>356218</v>
      </c>
      <c r="I385" s="19">
        <v>242</v>
      </c>
      <c r="J385" s="150" t="s">
        <v>13</v>
      </c>
      <c r="K385" s="150" t="s">
        <v>15</v>
      </c>
      <c r="L385" s="9">
        <v>2</v>
      </c>
      <c r="M385" s="9"/>
      <c r="N385" s="21">
        <v>2.3969</v>
      </c>
      <c r="O385" s="10"/>
      <c r="P385" s="39">
        <v>6.1800000000000001E-2</v>
      </c>
      <c r="Q385" s="7"/>
      <c r="R385" s="158">
        <v>61.981000000000002</v>
      </c>
      <c r="S385" s="1"/>
      <c r="T385" s="23">
        <v>1.5986</v>
      </c>
      <c r="V385" s="20">
        <v>38.771999999999998</v>
      </c>
      <c r="X385" s="20">
        <v>1.2608999999999999</v>
      </c>
      <c r="AA385" s="25">
        <v>7675</v>
      </c>
      <c r="AB385" s="9"/>
      <c r="AC385" s="25">
        <v>124148</v>
      </c>
      <c r="AD385" s="9"/>
      <c r="AE385" s="27">
        <v>3202</v>
      </c>
      <c r="AF385" s="9"/>
      <c r="AG385" s="26">
        <v>2003</v>
      </c>
      <c r="AI385" s="26">
        <v>98461</v>
      </c>
      <c r="AK385" s="26">
        <v>39283</v>
      </c>
      <c r="AM385" s="2" t="str">
        <f t="shared" si="5"/>
        <v>No</v>
      </c>
    </row>
    <row r="386" spans="1:39">
      <c r="A386" s="6" t="s">
        <v>283</v>
      </c>
      <c r="B386" s="6" t="s">
        <v>284</v>
      </c>
      <c r="C386" s="4" t="s">
        <v>86</v>
      </c>
      <c r="D386" s="213">
        <v>7</v>
      </c>
      <c r="E386" s="210">
        <v>7</v>
      </c>
      <c r="F386" s="17" t="s">
        <v>275</v>
      </c>
      <c r="G386" s="36" t="s">
        <v>218</v>
      </c>
      <c r="H386" s="157">
        <v>247421</v>
      </c>
      <c r="I386" s="19">
        <v>242</v>
      </c>
      <c r="J386" s="150" t="s">
        <v>16</v>
      </c>
      <c r="K386" s="150" t="s">
        <v>15</v>
      </c>
      <c r="L386" s="9">
        <v>17</v>
      </c>
      <c r="M386" s="9"/>
      <c r="N386" s="21">
        <v>4.9611000000000001</v>
      </c>
      <c r="O386" s="10"/>
      <c r="P386" s="39">
        <v>0.68279999999999996</v>
      </c>
      <c r="Q386" s="7"/>
      <c r="R386" s="158">
        <v>31.147099999999998</v>
      </c>
      <c r="S386" s="1"/>
      <c r="T386" s="23">
        <v>4.2869000000000002</v>
      </c>
      <c r="V386" s="20">
        <v>7.2656000000000001</v>
      </c>
      <c r="X386" s="20">
        <v>0.12959999999999999</v>
      </c>
      <c r="AA386" s="25">
        <v>193621</v>
      </c>
      <c r="AB386" s="9"/>
      <c r="AC386" s="25">
        <v>283563</v>
      </c>
      <c r="AD386" s="9"/>
      <c r="AE386" s="27">
        <v>39028</v>
      </c>
      <c r="AF386" s="9"/>
      <c r="AG386" s="26">
        <v>9104</v>
      </c>
      <c r="AI386" s="26">
        <v>2188443</v>
      </c>
      <c r="AK386" s="26">
        <v>415824</v>
      </c>
      <c r="AM386" s="2" t="str">
        <f t="shared" ref="AM386:AM449" si="6">IF(AL386&amp;AJ386&amp;AH386&amp;AF386&amp;AD386&amp;AB386&amp;Y386&amp;W386&amp;U386&amp;S386&amp;S386&amp;Q386&amp;O386&lt;&gt;"","Yes","No")</f>
        <v>No</v>
      </c>
    </row>
    <row r="387" spans="1:39">
      <c r="A387" s="6" t="s">
        <v>5915</v>
      </c>
      <c r="B387" s="6" t="s">
        <v>2310</v>
      </c>
      <c r="C387" s="4" t="s">
        <v>57</v>
      </c>
      <c r="D387" s="213">
        <v>5032</v>
      </c>
      <c r="E387" s="210">
        <v>50032</v>
      </c>
      <c r="F387" s="17" t="s">
        <v>275</v>
      </c>
      <c r="G387" s="36" t="s">
        <v>218</v>
      </c>
      <c r="H387" s="157">
        <v>356218</v>
      </c>
      <c r="I387" s="19">
        <v>242</v>
      </c>
      <c r="J387" s="150" t="s">
        <v>13</v>
      </c>
      <c r="K387" s="150" t="s">
        <v>12</v>
      </c>
      <c r="L387" s="9">
        <v>141</v>
      </c>
      <c r="M387" s="9"/>
      <c r="N387" s="21">
        <v>1.7670999999999999</v>
      </c>
      <c r="O387" s="10"/>
      <c r="P387" s="39">
        <v>5.4800000000000001E-2</v>
      </c>
      <c r="Q387" s="7"/>
      <c r="R387" s="158">
        <v>68.514499999999998</v>
      </c>
      <c r="S387" s="1"/>
      <c r="T387" s="23">
        <v>2.1261999999999999</v>
      </c>
      <c r="V387" s="20">
        <v>32.224400000000003</v>
      </c>
      <c r="X387" s="20">
        <v>3.4481999999999999</v>
      </c>
      <c r="AA387" s="25">
        <v>944444</v>
      </c>
      <c r="AB387" s="9"/>
      <c r="AC387" s="25">
        <v>17222895</v>
      </c>
      <c r="AD387" s="9"/>
      <c r="AE387" s="27">
        <v>534467</v>
      </c>
      <c r="AF387" s="9"/>
      <c r="AG387" s="26">
        <v>251376</v>
      </c>
      <c r="AI387" s="26">
        <v>4994801</v>
      </c>
      <c r="AK387" s="26">
        <v>4738154</v>
      </c>
      <c r="AM387" s="2" t="str">
        <f t="shared" si="6"/>
        <v>No</v>
      </c>
    </row>
    <row r="388" spans="1:39">
      <c r="A388" s="6" t="s">
        <v>283</v>
      </c>
      <c r="B388" s="6" t="s">
        <v>284</v>
      </c>
      <c r="C388" s="4" t="s">
        <v>86</v>
      </c>
      <c r="D388" s="213">
        <v>7</v>
      </c>
      <c r="E388" s="210">
        <v>7</v>
      </c>
      <c r="F388" s="17" t="s">
        <v>275</v>
      </c>
      <c r="G388" s="36" t="s">
        <v>218</v>
      </c>
      <c r="H388" s="157">
        <v>247421</v>
      </c>
      <c r="I388" s="19">
        <v>242</v>
      </c>
      <c r="J388" s="150" t="s">
        <v>28</v>
      </c>
      <c r="K388" s="150" t="s">
        <v>12</v>
      </c>
      <c r="L388" s="9">
        <v>13</v>
      </c>
      <c r="M388" s="9"/>
      <c r="N388" s="21">
        <v>0.73309999999999997</v>
      </c>
      <c r="O388" s="10"/>
      <c r="P388" s="39">
        <v>0.25490000000000002</v>
      </c>
      <c r="Q388" s="7"/>
      <c r="R388" s="158">
        <v>169.0872</v>
      </c>
      <c r="S388" s="1"/>
      <c r="T388" s="23">
        <v>58.7958</v>
      </c>
      <c r="V388" s="20">
        <v>2.8757999999999999</v>
      </c>
      <c r="X388" s="20">
        <v>1.103</v>
      </c>
      <c r="AA388" s="25">
        <v>2563108</v>
      </c>
      <c r="AB388" s="9"/>
      <c r="AC388" s="25">
        <v>10054773</v>
      </c>
      <c r="AD388" s="9"/>
      <c r="AE388" s="27">
        <v>3496291</v>
      </c>
      <c r="AF388" s="9"/>
      <c r="AG388" s="26">
        <v>59465</v>
      </c>
      <c r="AI388" s="26">
        <v>9115927</v>
      </c>
      <c r="AK388" s="26">
        <v>685086</v>
      </c>
      <c r="AM388" s="2" t="str">
        <f t="shared" si="6"/>
        <v>No</v>
      </c>
    </row>
    <row r="389" spans="1:39">
      <c r="A389" s="6" t="s">
        <v>678</v>
      </c>
      <c r="B389" s="6" t="s">
        <v>673</v>
      </c>
      <c r="C389" s="4" t="s">
        <v>34</v>
      </c>
      <c r="D389" s="213">
        <v>1048</v>
      </c>
      <c r="E389" s="210">
        <v>10048</v>
      </c>
      <c r="F389" s="17" t="s">
        <v>324</v>
      </c>
      <c r="G389" s="36" t="s">
        <v>218</v>
      </c>
      <c r="H389" s="157">
        <v>924859</v>
      </c>
      <c r="I389" s="19">
        <v>236</v>
      </c>
      <c r="J389" s="150" t="s">
        <v>28</v>
      </c>
      <c r="K389" s="150" t="s">
        <v>12</v>
      </c>
      <c r="L389" s="9">
        <v>9</v>
      </c>
      <c r="M389" s="9"/>
      <c r="N389" s="21">
        <v>0.75390000000000001</v>
      </c>
      <c r="O389" s="10"/>
      <c r="P389" s="39">
        <v>0.13200000000000001</v>
      </c>
      <c r="Q389" s="7"/>
      <c r="R389" s="158">
        <v>220.31950000000001</v>
      </c>
      <c r="S389" s="1"/>
      <c r="T389" s="23">
        <v>38.589500000000001</v>
      </c>
      <c r="V389" s="20">
        <v>5.7092999999999998</v>
      </c>
      <c r="X389" s="20">
        <v>1.0949</v>
      </c>
      <c r="AA389" s="25">
        <v>1173553</v>
      </c>
      <c r="AB389" s="9"/>
      <c r="AC389" s="25">
        <v>8887468</v>
      </c>
      <c r="AD389" s="9"/>
      <c r="AE389" s="27">
        <v>1556661</v>
      </c>
      <c r="AF389" s="9"/>
      <c r="AG389" s="26">
        <v>40339</v>
      </c>
      <c r="AI389" s="26">
        <v>8117335</v>
      </c>
      <c r="AK389" s="26">
        <v>680798</v>
      </c>
      <c r="AM389" s="2" t="str">
        <f t="shared" si="6"/>
        <v>No</v>
      </c>
    </row>
    <row r="390" spans="1:39">
      <c r="A390" s="6" t="s">
        <v>678</v>
      </c>
      <c r="B390" s="6" t="s">
        <v>673</v>
      </c>
      <c r="C390" s="4" t="s">
        <v>34</v>
      </c>
      <c r="D390" s="213">
        <v>1048</v>
      </c>
      <c r="E390" s="210">
        <v>10048</v>
      </c>
      <c r="F390" s="17" t="s">
        <v>324</v>
      </c>
      <c r="G390" s="36" t="s">
        <v>218</v>
      </c>
      <c r="H390" s="157">
        <v>924859</v>
      </c>
      <c r="I390" s="19">
        <v>236</v>
      </c>
      <c r="J390" s="150" t="s">
        <v>14</v>
      </c>
      <c r="K390" s="150" t="s">
        <v>12</v>
      </c>
      <c r="L390" s="9">
        <v>227</v>
      </c>
      <c r="M390" s="9"/>
      <c r="N390" s="21">
        <v>1.0481</v>
      </c>
      <c r="O390" s="10"/>
      <c r="P390" s="39">
        <v>0.17399999999999999</v>
      </c>
      <c r="Q390" s="7"/>
      <c r="R390" s="158">
        <v>127.0916</v>
      </c>
      <c r="S390" s="1"/>
      <c r="T390" s="23">
        <v>21.095800000000001</v>
      </c>
      <c r="V390" s="20">
        <v>6.0244999999999997</v>
      </c>
      <c r="X390" s="20">
        <v>0.92759999999999998</v>
      </c>
      <c r="AA390" s="25">
        <v>15355357</v>
      </c>
      <c r="AB390" s="9"/>
      <c r="AC390" s="25">
        <v>88259882</v>
      </c>
      <c r="AD390" s="9"/>
      <c r="AE390" s="27">
        <v>14650180</v>
      </c>
      <c r="AF390" s="9"/>
      <c r="AG390" s="26">
        <v>694459</v>
      </c>
      <c r="AI390" s="26">
        <v>95151377</v>
      </c>
      <c r="AK390" s="26">
        <v>8929422</v>
      </c>
      <c r="AM390" s="2" t="str">
        <f t="shared" si="6"/>
        <v>No</v>
      </c>
    </row>
    <row r="391" spans="1:39">
      <c r="A391" s="6" t="s">
        <v>4803</v>
      </c>
      <c r="B391" s="6" t="s">
        <v>4804</v>
      </c>
      <c r="C391" s="4" t="s">
        <v>22</v>
      </c>
      <c r="D391" s="213">
        <v>9030</v>
      </c>
      <c r="E391" s="210">
        <v>90030</v>
      </c>
      <c r="F391" s="17" t="s">
        <v>275</v>
      </c>
      <c r="G391" s="36" t="s">
        <v>218</v>
      </c>
      <c r="H391" s="157">
        <v>2956746</v>
      </c>
      <c r="I391" s="19">
        <v>233</v>
      </c>
      <c r="J391" s="150" t="s">
        <v>29</v>
      </c>
      <c r="K391" s="150" t="s">
        <v>15</v>
      </c>
      <c r="L391" s="9">
        <v>8</v>
      </c>
      <c r="M391" s="9"/>
      <c r="N391" s="21">
        <v>1.0858000000000001</v>
      </c>
      <c r="O391" s="10"/>
      <c r="P391" s="39">
        <v>0.1391</v>
      </c>
      <c r="Q391" s="7"/>
      <c r="R391" s="158">
        <v>608.0335</v>
      </c>
      <c r="S391" s="1"/>
      <c r="T391" s="23">
        <v>77.891800000000003</v>
      </c>
      <c r="V391" s="20">
        <v>7.8060999999999998</v>
      </c>
      <c r="X391" s="20">
        <v>0.90980000000000005</v>
      </c>
      <c r="AA391" s="25">
        <v>2750014</v>
      </c>
      <c r="AB391" s="9"/>
      <c r="AC391" s="25">
        <v>19770818</v>
      </c>
      <c r="AD391" s="9"/>
      <c r="AE391" s="27">
        <v>2532731</v>
      </c>
      <c r="AF391" s="9"/>
      <c r="AG391" s="26">
        <v>32516</v>
      </c>
      <c r="AI391" s="26">
        <v>21730491</v>
      </c>
      <c r="AK391" s="26">
        <v>710981</v>
      </c>
      <c r="AM391" s="2" t="str">
        <f t="shared" si="6"/>
        <v>No</v>
      </c>
    </row>
    <row r="392" spans="1:39">
      <c r="A392" s="6" t="s">
        <v>4803</v>
      </c>
      <c r="B392" s="6" t="s">
        <v>4804</v>
      </c>
      <c r="C392" s="4" t="s">
        <v>22</v>
      </c>
      <c r="D392" s="213">
        <v>9030</v>
      </c>
      <c r="E392" s="210">
        <v>90030</v>
      </c>
      <c r="F392" s="17" t="s">
        <v>275</v>
      </c>
      <c r="G392" s="36" t="s">
        <v>218</v>
      </c>
      <c r="H392" s="157">
        <v>2956746</v>
      </c>
      <c r="I392" s="19">
        <v>233</v>
      </c>
      <c r="J392" s="150" t="s">
        <v>13</v>
      </c>
      <c r="K392" s="150" t="s">
        <v>15</v>
      </c>
      <c r="L392" s="9">
        <v>55</v>
      </c>
      <c r="M392" s="9"/>
      <c r="N392" s="21">
        <v>4.0159000000000002</v>
      </c>
      <c r="O392" s="10"/>
      <c r="P392" s="39">
        <v>7.4099999999999999E-2</v>
      </c>
      <c r="Q392" s="7"/>
      <c r="R392" s="158">
        <v>87.332700000000003</v>
      </c>
      <c r="S392" s="1"/>
      <c r="T392" s="23">
        <v>1.6114999999999999</v>
      </c>
      <c r="V392" s="20">
        <v>54.192599999999999</v>
      </c>
      <c r="X392" s="20">
        <v>4.8244999999999996</v>
      </c>
      <c r="AA392" s="25">
        <v>754843</v>
      </c>
      <c r="AB392" s="9"/>
      <c r="AC392" s="25">
        <v>10186310</v>
      </c>
      <c r="AD392" s="9"/>
      <c r="AE392" s="27">
        <v>187965</v>
      </c>
      <c r="AF392" s="9"/>
      <c r="AG392" s="26">
        <v>116638</v>
      </c>
      <c r="AI392" s="26">
        <v>2111383</v>
      </c>
      <c r="AK392" s="26">
        <v>1826204</v>
      </c>
      <c r="AM392" s="2" t="str">
        <f t="shared" si="6"/>
        <v>No</v>
      </c>
    </row>
    <row r="393" spans="1:39">
      <c r="A393" s="6" t="s">
        <v>4803</v>
      </c>
      <c r="B393" s="6" t="s">
        <v>4804</v>
      </c>
      <c r="C393" s="4" t="s">
        <v>22</v>
      </c>
      <c r="D393" s="213">
        <v>9030</v>
      </c>
      <c r="E393" s="210">
        <v>90030</v>
      </c>
      <c r="F393" s="17" t="s">
        <v>275</v>
      </c>
      <c r="G393" s="36" t="s">
        <v>218</v>
      </c>
      <c r="H393" s="157">
        <v>2956746</v>
      </c>
      <c r="I393" s="19">
        <v>233</v>
      </c>
      <c r="J393" s="150" t="s">
        <v>23</v>
      </c>
      <c r="K393" s="150" t="s">
        <v>15</v>
      </c>
      <c r="L393" s="9">
        <v>24</v>
      </c>
      <c r="M393" s="9"/>
      <c r="N393" s="21">
        <v>3.4992000000000001</v>
      </c>
      <c r="O393" s="10"/>
      <c r="P393" s="39">
        <v>0.30220000000000002</v>
      </c>
      <c r="Q393" s="7"/>
      <c r="R393" s="158">
        <v>477.52260000000001</v>
      </c>
      <c r="S393" s="1"/>
      <c r="T393" s="23">
        <v>41.244599999999998</v>
      </c>
      <c r="V393" s="20">
        <v>11.5778</v>
      </c>
      <c r="X393" s="20">
        <v>0.43780000000000002</v>
      </c>
      <c r="AA393" s="25">
        <v>5014818</v>
      </c>
      <c r="AB393" s="9"/>
      <c r="AC393" s="25">
        <v>16592479</v>
      </c>
      <c r="AD393" s="9"/>
      <c r="AE393" s="27">
        <v>1433125</v>
      </c>
      <c r="AF393" s="9"/>
      <c r="AG393" s="26">
        <v>34747</v>
      </c>
      <c r="AI393" s="26">
        <v>37902707</v>
      </c>
      <c r="AK393" s="26">
        <v>1376954</v>
      </c>
      <c r="AM393" s="2" t="str">
        <f t="shared" si="6"/>
        <v>No</v>
      </c>
    </row>
    <row r="394" spans="1:39">
      <c r="A394" s="6" t="s">
        <v>3704</v>
      </c>
      <c r="B394" s="6" t="s">
        <v>3705</v>
      </c>
      <c r="C394" s="4" t="s">
        <v>44</v>
      </c>
      <c r="D394" s="213">
        <v>7010</v>
      </c>
      <c r="E394" s="210">
        <v>70010</v>
      </c>
      <c r="F394" s="17" t="s">
        <v>275</v>
      </c>
      <c r="G394" s="36" t="s">
        <v>218</v>
      </c>
      <c r="H394" s="157">
        <v>450070</v>
      </c>
      <c r="I394" s="19">
        <v>233</v>
      </c>
      <c r="J394" s="150" t="s">
        <v>13</v>
      </c>
      <c r="K394" s="150" t="s">
        <v>12</v>
      </c>
      <c r="L394" s="9">
        <v>21</v>
      </c>
      <c r="M394" s="9"/>
      <c r="N394" s="21">
        <v>12.896699999999999</v>
      </c>
      <c r="O394" s="10"/>
      <c r="P394" s="39">
        <v>0.3286</v>
      </c>
      <c r="Q394" s="7"/>
      <c r="R394" s="158">
        <v>85.615399999999994</v>
      </c>
      <c r="S394" s="1"/>
      <c r="T394" s="23">
        <v>2.1816</v>
      </c>
      <c r="V394" s="20">
        <v>39.244599999999998</v>
      </c>
      <c r="X394" s="20">
        <v>4.6844000000000001</v>
      </c>
      <c r="AA394" s="25">
        <v>1218928</v>
      </c>
      <c r="AB394" s="9"/>
      <c r="AC394" s="25">
        <v>3709200</v>
      </c>
      <c r="AD394" s="9"/>
      <c r="AE394" s="27">
        <v>94515</v>
      </c>
      <c r="AF394" s="9"/>
      <c r="AG394" s="26">
        <v>43324</v>
      </c>
      <c r="AI394" s="26">
        <v>791825</v>
      </c>
      <c r="AK394" s="26">
        <v>652690</v>
      </c>
      <c r="AM394" s="2" t="str">
        <f t="shared" si="6"/>
        <v>No</v>
      </c>
    </row>
    <row r="395" spans="1:39">
      <c r="A395" s="6" t="s">
        <v>3704</v>
      </c>
      <c r="B395" s="6" t="s">
        <v>3705</v>
      </c>
      <c r="C395" s="4" t="s">
        <v>44</v>
      </c>
      <c r="D395" s="213">
        <v>7010</v>
      </c>
      <c r="E395" s="210">
        <v>70010</v>
      </c>
      <c r="F395" s="17" t="s">
        <v>275</v>
      </c>
      <c r="G395" s="36" t="s">
        <v>218</v>
      </c>
      <c r="H395" s="157">
        <v>450070</v>
      </c>
      <c r="I395" s="19">
        <v>233</v>
      </c>
      <c r="J395" s="150" t="s">
        <v>18</v>
      </c>
      <c r="K395" s="150" t="s">
        <v>15</v>
      </c>
      <c r="L395" s="9">
        <v>2</v>
      </c>
      <c r="M395" s="9"/>
      <c r="N395" s="21">
        <v>0.52990000000000004</v>
      </c>
      <c r="O395" s="10"/>
      <c r="P395" s="39">
        <v>2.0299999999999999E-2</v>
      </c>
      <c r="Q395" s="7"/>
      <c r="R395" s="158">
        <v>77.721000000000004</v>
      </c>
      <c r="S395" s="1"/>
      <c r="T395" s="23">
        <v>2.9725000000000001</v>
      </c>
      <c r="V395" s="20">
        <v>26.146599999999999</v>
      </c>
      <c r="X395" s="20">
        <v>2.3452999999999999</v>
      </c>
      <c r="AA395" s="25">
        <v>6074</v>
      </c>
      <c r="AB395" s="9"/>
      <c r="AC395" s="25">
        <v>299692</v>
      </c>
      <c r="AD395" s="9"/>
      <c r="AE395" s="27">
        <v>11462</v>
      </c>
      <c r="AF395" s="9"/>
      <c r="AG395" s="26">
        <v>3856</v>
      </c>
      <c r="AI395" s="26">
        <v>127784</v>
      </c>
      <c r="AK395" s="26">
        <v>127628</v>
      </c>
      <c r="AM395" s="2" t="str">
        <f t="shared" si="6"/>
        <v>No</v>
      </c>
    </row>
    <row r="396" spans="1:39">
      <c r="A396" s="6" t="s">
        <v>4803</v>
      </c>
      <c r="B396" s="6" t="s">
        <v>4804</v>
      </c>
      <c r="C396" s="4" t="s">
        <v>22</v>
      </c>
      <c r="D396" s="213">
        <v>9030</v>
      </c>
      <c r="E396" s="210">
        <v>90030</v>
      </c>
      <c r="F396" s="17" t="s">
        <v>275</v>
      </c>
      <c r="G396" s="36" t="s">
        <v>218</v>
      </c>
      <c r="H396" s="157">
        <v>2956746</v>
      </c>
      <c r="I396" s="19">
        <v>233</v>
      </c>
      <c r="J396" s="150" t="s">
        <v>14</v>
      </c>
      <c r="K396" s="150" t="s">
        <v>15</v>
      </c>
      <c r="L396" s="9">
        <v>146</v>
      </c>
      <c r="M396" s="9"/>
      <c r="N396" s="21">
        <v>1.0192000000000001</v>
      </c>
      <c r="O396" s="10"/>
      <c r="P396" s="39">
        <v>0.14219999999999999</v>
      </c>
      <c r="Q396" s="7"/>
      <c r="R396" s="158">
        <v>100.54770000000001</v>
      </c>
      <c r="S396" s="1"/>
      <c r="T396" s="23">
        <v>14.0318</v>
      </c>
      <c r="V396" s="20">
        <v>7.1657000000000002</v>
      </c>
      <c r="X396" s="20">
        <v>1.6655</v>
      </c>
      <c r="AA396" s="25">
        <v>6633740</v>
      </c>
      <c r="AB396" s="9"/>
      <c r="AC396" s="25">
        <v>46639573</v>
      </c>
      <c r="AD396" s="9"/>
      <c r="AE396" s="27">
        <v>6508713</v>
      </c>
      <c r="AF396" s="9"/>
      <c r="AG396" s="26">
        <v>463855</v>
      </c>
      <c r="AI396" s="26">
        <v>28003119</v>
      </c>
      <c r="AK396" s="26">
        <v>5456012</v>
      </c>
      <c r="AM396" s="2" t="str">
        <f t="shared" si="6"/>
        <v>No</v>
      </c>
    </row>
    <row r="397" spans="1:39">
      <c r="A397" s="6" t="s">
        <v>3704</v>
      </c>
      <c r="B397" s="6" t="s">
        <v>3705</v>
      </c>
      <c r="C397" s="4" t="s">
        <v>44</v>
      </c>
      <c r="D397" s="213">
        <v>7010</v>
      </c>
      <c r="E397" s="210">
        <v>70010</v>
      </c>
      <c r="F397" s="17" t="s">
        <v>275</v>
      </c>
      <c r="G397" s="36" t="s">
        <v>218</v>
      </c>
      <c r="H397" s="157">
        <v>450070</v>
      </c>
      <c r="I397" s="19">
        <v>233</v>
      </c>
      <c r="J397" s="150" t="s">
        <v>14</v>
      </c>
      <c r="K397" s="150" t="s">
        <v>12</v>
      </c>
      <c r="L397" s="9">
        <v>110</v>
      </c>
      <c r="M397" s="9"/>
      <c r="N397" s="21">
        <v>1.1073999999999999</v>
      </c>
      <c r="O397" s="10"/>
      <c r="P397" s="39">
        <v>0.18690000000000001</v>
      </c>
      <c r="Q397" s="7"/>
      <c r="R397" s="158">
        <v>113.3415</v>
      </c>
      <c r="S397" s="1"/>
      <c r="T397" s="23">
        <v>19.125299999999999</v>
      </c>
      <c r="V397" s="20">
        <v>5.9263000000000003</v>
      </c>
      <c r="X397" s="20">
        <v>1.4129</v>
      </c>
      <c r="AA397" s="25">
        <v>4632492</v>
      </c>
      <c r="AB397" s="9"/>
      <c r="AC397" s="25">
        <v>24790171</v>
      </c>
      <c r="AD397" s="9"/>
      <c r="AE397" s="27">
        <v>4183102</v>
      </c>
      <c r="AF397" s="9"/>
      <c r="AG397" s="26">
        <v>218721</v>
      </c>
      <c r="AI397" s="26">
        <v>17546035</v>
      </c>
      <c r="AK397" s="26">
        <v>2984819</v>
      </c>
      <c r="AM397" s="2" t="str">
        <f t="shared" si="6"/>
        <v>No</v>
      </c>
    </row>
    <row r="398" spans="1:39">
      <c r="A398" s="6" t="s">
        <v>3704</v>
      </c>
      <c r="B398" s="6" t="s">
        <v>3705</v>
      </c>
      <c r="C398" s="4" t="s">
        <v>44</v>
      </c>
      <c r="D398" s="213">
        <v>7010</v>
      </c>
      <c r="E398" s="210">
        <v>70010</v>
      </c>
      <c r="F398" s="17" t="s">
        <v>275</v>
      </c>
      <c r="G398" s="36" t="s">
        <v>218</v>
      </c>
      <c r="H398" s="157">
        <v>450070</v>
      </c>
      <c r="I398" s="19">
        <v>233</v>
      </c>
      <c r="J398" s="150" t="s">
        <v>16</v>
      </c>
      <c r="K398" s="150" t="s">
        <v>12</v>
      </c>
      <c r="L398" s="9">
        <v>100</v>
      </c>
      <c r="M398" s="9"/>
      <c r="N398" s="21">
        <v>3.3191999999999999</v>
      </c>
      <c r="O398" s="10"/>
      <c r="P398" s="39">
        <v>0.55730000000000002</v>
      </c>
      <c r="Q398" s="7"/>
      <c r="R398" s="158">
        <v>33.762300000000003</v>
      </c>
      <c r="S398" s="1"/>
      <c r="T398" s="23">
        <v>5.6687000000000003</v>
      </c>
      <c r="V398" s="20">
        <v>5.9558999999999997</v>
      </c>
      <c r="X398" s="20">
        <v>0.15529999999999999</v>
      </c>
      <c r="AA398" s="25">
        <v>782388</v>
      </c>
      <c r="AB398" s="9"/>
      <c r="AC398" s="25">
        <v>1403905</v>
      </c>
      <c r="AD398" s="9"/>
      <c r="AE398" s="27">
        <v>235716</v>
      </c>
      <c r="AF398" s="9"/>
      <c r="AG398" s="26">
        <v>41582</v>
      </c>
      <c r="AI398" s="26">
        <v>9037128</v>
      </c>
      <c r="AK398" s="26">
        <v>1909008</v>
      </c>
      <c r="AM398" s="2" t="str">
        <f t="shared" si="6"/>
        <v>No</v>
      </c>
    </row>
    <row r="399" spans="1:39">
      <c r="A399" s="6" t="s">
        <v>4792</v>
      </c>
      <c r="B399" s="6" t="s">
        <v>4793</v>
      </c>
      <c r="C399" s="4" t="s">
        <v>22</v>
      </c>
      <c r="D399" s="213">
        <v>9019</v>
      </c>
      <c r="E399" s="210">
        <v>90019</v>
      </c>
      <c r="F399" s="17" t="s">
        <v>275</v>
      </c>
      <c r="G399" s="36" t="s">
        <v>218</v>
      </c>
      <c r="H399" s="157">
        <v>1723634</v>
      </c>
      <c r="I399" s="19">
        <v>232</v>
      </c>
      <c r="J399" s="150" t="s">
        <v>13</v>
      </c>
      <c r="K399" s="150" t="s">
        <v>12</v>
      </c>
      <c r="L399" s="9">
        <v>8</v>
      </c>
      <c r="M399" s="9"/>
      <c r="N399" s="21">
        <v>1.3057000000000001</v>
      </c>
      <c r="O399" s="10"/>
      <c r="P399" s="39">
        <v>2.9899999999999999E-2</v>
      </c>
      <c r="Q399" s="7"/>
      <c r="R399" s="158">
        <v>108.4789</v>
      </c>
      <c r="S399" s="1"/>
      <c r="T399" s="23">
        <v>2.4876</v>
      </c>
      <c r="V399" s="20">
        <v>43.607700000000001</v>
      </c>
      <c r="X399" s="20">
        <v>12.391999999999999</v>
      </c>
      <c r="AA399" s="25">
        <v>20976</v>
      </c>
      <c r="AB399" s="9"/>
      <c r="AC399" s="25">
        <v>700557</v>
      </c>
      <c r="AD399" s="9"/>
      <c r="AE399" s="27">
        <v>16065</v>
      </c>
      <c r="AF399" s="9"/>
      <c r="AG399" s="26">
        <v>6458</v>
      </c>
      <c r="AI399" s="26">
        <v>56533</v>
      </c>
      <c r="AK399" s="26">
        <v>73311</v>
      </c>
      <c r="AM399" s="2" t="str">
        <f t="shared" si="6"/>
        <v>No</v>
      </c>
    </row>
    <row r="400" spans="1:39">
      <c r="A400" s="6" t="s">
        <v>4792</v>
      </c>
      <c r="B400" s="6" t="s">
        <v>4793</v>
      </c>
      <c r="C400" s="4" t="s">
        <v>22</v>
      </c>
      <c r="D400" s="213">
        <v>9019</v>
      </c>
      <c r="E400" s="210">
        <v>90019</v>
      </c>
      <c r="F400" s="17" t="s">
        <v>275</v>
      </c>
      <c r="G400" s="36" t="s">
        <v>218</v>
      </c>
      <c r="H400" s="157">
        <v>1723634</v>
      </c>
      <c r="I400" s="19">
        <v>232</v>
      </c>
      <c r="J400" s="150" t="s">
        <v>21</v>
      </c>
      <c r="K400" s="150" t="s">
        <v>12</v>
      </c>
      <c r="L400" s="9">
        <v>69</v>
      </c>
      <c r="M400" s="9"/>
      <c r="N400" s="21">
        <v>1.2563</v>
      </c>
      <c r="O400" s="10"/>
      <c r="P400" s="39">
        <v>0.18390000000000001</v>
      </c>
      <c r="Q400" s="7"/>
      <c r="R400" s="158">
        <v>284.99979999999999</v>
      </c>
      <c r="S400" s="1"/>
      <c r="T400" s="23">
        <v>41.715000000000003</v>
      </c>
      <c r="V400" s="20">
        <v>6.8320999999999996</v>
      </c>
      <c r="X400" s="20">
        <v>1.0813999999999999</v>
      </c>
      <c r="AA400" s="25">
        <v>13031615</v>
      </c>
      <c r="AB400" s="9"/>
      <c r="AC400" s="25">
        <v>70866915</v>
      </c>
      <c r="AD400" s="9"/>
      <c r="AE400" s="27">
        <v>10372688</v>
      </c>
      <c r="AF400" s="9"/>
      <c r="AG400" s="26">
        <v>248656</v>
      </c>
      <c r="AI400" s="26">
        <v>65530788</v>
      </c>
      <c r="AK400" s="26">
        <v>4418237</v>
      </c>
      <c r="AM400" s="2" t="str">
        <f t="shared" si="6"/>
        <v>No</v>
      </c>
    </row>
    <row r="401" spans="1:39">
      <c r="A401" s="6" t="s">
        <v>4792</v>
      </c>
      <c r="B401" s="6" t="s">
        <v>4793</v>
      </c>
      <c r="C401" s="4" t="s">
        <v>22</v>
      </c>
      <c r="D401" s="213">
        <v>9019</v>
      </c>
      <c r="E401" s="210">
        <v>90019</v>
      </c>
      <c r="F401" s="17" t="s">
        <v>275</v>
      </c>
      <c r="G401" s="36" t="s">
        <v>218</v>
      </c>
      <c r="H401" s="157">
        <v>1723634</v>
      </c>
      <c r="I401" s="19">
        <v>232</v>
      </c>
      <c r="J401" s="150" t="s">
        <v>14</v>
      </c>
      <c r="K401" s="150" t="s">
        <v>12</v>
      </c>
      <c r="L401" s="9">
        <v>155</v>
      </c>
      <c r="M401" s="9"/>
      <c r="N401" s="21">
        <v>1.3544</v>
      </c>
      <c r="O401" s="10"/>
      <c r="P401" s="39">
        <v>0.1754</v>
      </c>
      <c r="Q401" s="7"/>
      <c r="R401" s="158">
        <v>146.72110000000001</v>
      </c>
      <c r="S401" s="1"/>
      <c r="T401" s="23">
        <v>19.000399999999999</v>
      </c>
      <c r="V401" s="20">
        <v>7.7220000000000004</v>
      </c>
      <c r="X401" s="20">
        <v>2.1383000000000001</v>
      </c>
      <c r="AA401" s="25">
        <v>14223640</v>
      </c>
      <c r="AB401" s="9"/>
      <c r="AC401" s="25">
        <v>81093177</v>
      </c>
      <c r="AD401" s="9"/>
      <c r="AE401" s="27">
        <v>10501555</v>
      </c>
      <c r="AF401" s="9"/>
      <c r="AG401" s="26">
        <v>552703</v>
      </c>
      <c r="AI401" s="26">
        <v>37924763</v>
      </c>
      <c r="AK401" s="26">
        <v>6214397</v>
      </c>
      <c r="AM401" s="2" t="str">
        <f t="shared" si="6"/>
        <v>No</v>
      </c>
    </row>
    <row r="402" spans="1:39">
      <c r="A402" s="6" t="s">
        <v>2311</v>
      </c>
      <c r="B402" s="6" t="s">
        <v>2312</v>
      </c>
      <c r="C402" s="4" t="s">
        <v>57</v>
      </c>
      <c r="D402" s="213">
        <v>5033</v>
      </c>
      <c r="E402" s="210">
        <v>50033</v>
      </c>
      <c r="F402" s="17" t="s">
        <v>275</v>
      </c>
      <c r="G402" s="36" t="s">
        <v>218</v>
      </c>
      <c r="H402" s="157">
        <v>569935</v>
      </c>
      <c r="I402" s="19">
        <v>229</v>
      </c>
      <c r="J402" s="150" t="s">
        <v>28</v>
      </c>
      <c r="K402" s="150" t="s">
        <v>12</v>
      </c>
      <c r="L402" s="9">
        <v>8</v>
      </c>
      <c r="M402" s="9"/>
      <c r="N402" s="21">
        <v>1.05</v>
      </c>
      <c r="O402" s="10"/>
      <c r="P402" s="39">
        <v>0.3926</v>
      </c>
      <c r="Q402" s="7"/>
      <c r="R402" s="158">
        <v>81.996099999999998</v>
      </c>
      <c r="S402" s="1"/>
      <c r="T402" s="23">
        <v>30.661200000000001</v>
      </c>
      <c r="V402" s="20">
        <v>2.6743000000000001</v>
      </c>
      <c r="X402" s="20">
        <v>0.88429999999999997</v>
      </c>
      <c r="AA402" s="25">
        <v>889366</v>
      </c>
      <c r="AB402" s="9"/>
      <c r="AC402" s="25">
        <v>2265142</v>
      </c>
      <c r="AD402" s="9"/>
      <c r="AE402" s="27">
        <v>847015</v>
      </c>
      <c r="AF402" s="9"/>
      <c r="AG402" s="26">
        <v>27625</v>
      </c>
      <c r="AI402" s="26">
        <v>2561373</v>
      </c>
      <c r="AK402" s="26">
        <v>370741</v>
      </c>
      <c r="AM402" s="2" t="str">
        <f t="shared" si="6"/>
        <v>No</v>
      </c>
    </row>
    <row r="403" spans="1:39">
      <c r="A403" s="6" t="s">
        <v>2311</v>
      </c>
      <c r="B403" s="6" t="s">
        <v>2312</v>
      </c>
      <c r="C403" s="4" t="s">
        <v>57</v>
      </c>
      <c r="D403" s="213">
        <v>5033</v>
      </c>
      <c r="E403" s="210">
        <v>50033</v>
      </c>
      <c r="F403" s="17" t="s">
        <v>275</v>
      </c>
      <c r="G403" s="36" t="s">
        <v>218</v>
      </c>
      <c r="H403" s="157">
        <v>569935</v>
      </c>
      <c r="I403" s="19">
        <v>229</v>
      </c>
      <c r="J403" s="150" t="s">
        <v>13</v>
      </c>
      <c r="K403" s="150" t="s">
        <v>15</v>
      </c>
      <c r="L403" s="9">
        <v>74</v>
      </c>
      <c r="M403" s="9"/>
      <c r="N403" s="21">
        <v>3.1573000000000002</v>
      </c>
      <c r="O403" s="10"/>
      <c r="P403" s="39">
        <v>0.13550000000000001</v>
      </c>
      <c r="Q403" s="7"/>
      <c r="R403" s="158">
        <v>55.448700000000002</v>
      </c>
      <c r="S403" s="1"/>
      <c r="T403" s="23">
        <v>2.3794</v>
      </c>
      <c r="V403" s="20">
        <v>23.303999999999998</v>
      </c>
      <c r="X403" s="20">
        <v>1.6629</v>
      </c>
      <c r="AA403" s="25">
        <v>1107223</v>
      </c>
      <c r="AB403" s="9"/>
      <c r="AC403" s="25">
        <v>8172307</v>
      </c>
      <c r="AD403" s="9"/>
      <c r="AE403" s="27">
        <v>350682</v>
      </c>
      <c r="AF403" s="9"/>
      <c r="AG403" s="26">
        <v>147385</v>
      </c>
      <c r="AI403" s="26">
        <v>4914442</v>
      </c>
      <c r="AK403" s="26">
        <v>2160720</v>
      </c>
      <c r="AM403" s="2" t="str">
        <f t="shared" si="6"/>
        <v>No</v>
      </c>
    </row>
    <row r="404" spans="1:39">
      <c r="A404" s="6" t="s">
        <v>2311</v>
      </c>
      <c r="B404" s="6" t="s">
        <v>2312</v>
      </c>
      <c r="C404" s="4" t="s">
        <v>57</v>
      </c>
      <c r="D404" s="213">
        <v>5033</v>
      </c>
      <c r="E404" s="210">
        <v>50033</v>
      </c>
      <c r="F404" s="17" t="s">
        <v>275</v>
      </c>
      <c r="G404" s="36" t="s">
        <v>218</v>
      </c>
      <c r="H404" s="157">
        <v>569935</v>
      </c>
      <c r="I404" s="19">
        <v>229</v>
      </c>
      <c r="J404" s="150" t="s">
        <v>16</v>
      </c>
      <c r="K404" s="150" t="s">
        <v>12</v>
      </c>
      <c r="L404" s="9">
        <v>24</v>
      </c>
      <c r="M404" s="9"/>
      <c r="N404" s="21">
        <v>3.3963999999999999</v>
      </c>
      <c r="O404" s="10"/>
      <c r="P404" s="39">
        <v>0.4073</v>
      </c>
      <c r="Q404" s="7"/>
      <c r="R404" s="158">
        <v>27.3797</v>
      </c>
      <c r="S404" s="1"/>
      <c r="T404" s="23">
        <v>3.2835999999999999</v>
      </c>
      <c r="V404" s="20">
        <v>8.3383000000000003</v>
      </c>
      <c r="X404" s="20">
        <v>0.1903</v>
      </c>
      <c r="AA404" s="25">
        <v>131265</v>
      </c>
      <c r="AB404" s="9"/>
      <c r="AC404" s="25">
        <v>322259</v>
      </c>
      <c r="AD404" s="9"/>
      <c r="AE404" s="27">
        <v>38648</v>
      </c>
      <c r="AF404" s="9"/>
      <c r="AG404" s="26">
        <v>11770</v>
      </c>
      <c r="AI404" s="26">
        <v>1693568</v>
      </c>
      <c r="AK404" s="26">
        <v>555549</v>
      </c>
      <c r="AM404" s="2" t="str">
        <f t="shared" si="6"/>
        <v>No</v>
      </c>
    </row>
    <row r="405" spans="1:39">
      <c r="A405" s="6" t="s">
        <v>2311</v>
      </c>
      <c r="B405" s="6" t="s">
        <v>2312</v>
      </c>
      <c r="C405" s="4" t="s">
        <v>57</v>
      </c>
      <c r="D405" s="213">
        <v>5033</v>
      </c>
      <c r="E405" s="210">
        <v>50033</v>
      </c>
      <c r="F405" s="17" t="s">
        <v>275</v>
      </c>
      <c r="G405" s="36" t="s">
        <v>218</v>
      </c>
      <c r="H405" s="157">
        <v>569935</v>
      </c>
      <c r="I405" s="19">
        <v>229</v>
      </c>
      <c r="J405" s="150" t="s">
        <v>14</v>
      </c>
      <c r="K405" s="150" t="s">
        <v>12</v>
      </c>
      <c r="L405" s="9">
        <v>123</v>
      </c>
      <c r="M405" s="9"/>
      <c r="N405" s="21">
        <v>0.8407</v>
      </c>
      <c r="O405" s="10"/>
      <c r="P405" s="39">
        <v>0.219</v>
      </c>
      <c r="Q405" s="7"/>
      <c r="R405" s="158">
        <v>85.435000000000002</v>
      </c>
      <c r="S405" s="1"/>
      <c r="T405" s="23">
        <v>22.258600000000001</v>
      </c>
      <c r="V405" s="20">
        <v>3.8382999999999998</v>
      </c>
      <c r="X405" s="20">
        <v>1.139</v>
      </c>
      <c r="AA405" s="25">
        <v>7759079</v>
      </c>
      <c r="AB405" s="9"/>
      <c r="AC405" s="25">
        <v>35426299</v>
      </c>
      <c r="AD405" s="9"/>
      <c r="AE405" s="27">
        <v>9229723</v>
      </c>
      <c r="AF405" s="9"/>
      <c r="AG405" s="26">
        <v>414658</v>
      </c>
      <c r="AI405" s="26">
        <v>31104166</v>
      </c>
      <c r="AK405" s="26">
        <v>5159397</v>
      </c>
      <c r="AM405" s="2" t="str">
        <f t="shared" si="6"/>
        <v>No</v>
      </c>
    </row>
    <row r="406" spans="1:39">
      <c r="A406" s="6" t="s">
        <v>69</v>
      </c>
      <c r="B406" s="6" t="s">
        <v>847</v>
      </c>
      <c r="C406" s="4" t="s">
        <v>68</v>
      </c>
      <c r="D406" s="213">
        <v>2122</v>
      </c>
      <c r="E406" s="210">
        <v>20122</v>
      </c>
      <c r="F406" s="17" t="s">
        <v>715</v>
      </c>
      <c r="G406" s="36" t="s">
        <v>218</v>
      </c>
      <c r="H406" s="157">
        <v>18351295</v>
      </c>
      <c r="I406" s="19">
        <v>225</v>
      </c>
      <c r="J406" s="150" t="s">
        <v>24</v>
      </c>
      <c r="K406" s="150" t="s">
        <v>12</v>
      </c>
      <c r="L406" s="9">
        <v>225</v>
      </c>
      <c r="M406" s="9"/>
      <c r="N406" s="21">
        <v>11.4025</v>
      </c>
      <c r="O406" s="10"/>
      <c r="P406" s="39">
        <v>0.95940000000000003</v>
      </c>
      <c r="Q406" s="7"/>
      <c r="R406" s="158">
        <v>162.28749999999999</v>
      </c>
      <c r="S406" s="1"/>
      <c r="T406" s="23">
        <v>13.6546</v>
      </c>
      <c r="V406" s="20">
        <v>11.885199999999999</v>
      </c>
      <c r="X406" s="20">
        <v>0.2581</v>
      </c>
      <c r="AA406" s="25">
        <v>37421476</v>
      </c>
      <c r="AB406" s="9"/>
      <c r="AC406" s="25">
        <v>39005474</v>
      </c>
      <c r="AD406" s="9"/>
      <c r="AE406" s="27">
        <v>3281863</v>
      </c>
      <c r="AF406" s="9"/>
      <c r="AG406" s="26">
        <v>240348</v>
      </c>
      <c r="AI406" s="26">
        <v>151141079</v>
      </c>
      <c r="AK406" s="26">
        <v>8843647</v>
      </c>
      <c r="AM406" s="2" t="str">
        <f t="shared" si="6"/>
        <v>No</v>
      </c>
    </row>
    <row r="407" spans="1:39">
      <c r="A407" s="6" t="s">
        <v>5916</v>
      </c>
      <c r="B407" s="6" t="s">
        <v>827</v>
      </c>
      <c r="C407" s="4" t="s">
        <v>75</v>
      </c>
      <c r="D407" s="213">
        <v>2018</v>
      </c>
      <c r="E407" s="210">
        <v>20018</v>
      </c>
      <c r="F407" s="17" t="s">
        <v>275</v>
      </c>
      <c r="G407" s="36" t="s">
        <v>218</v>
      </c>
      <c r="H407" s="157">
        <v>412317</v>
      </c>
      <c r="I407" s="19">
        <v>222</v>
      </c>
      <c r="J407" s="150" t="s">
        <v>13</v>
      </c>
      <c r="K407" s="150" t="s">
        <v>15</v>
      </c>
      <c r="L407" s="9">
        <v>31</v>
      </c>
      <c r="M407" s="9"/>
      <c r="N407" s="21">
        <v>2.403</v>
      </c>
      <c r="O407" s="10"/>
      <c r="P407" s="39">
        <v>5.1999999999999998E-2</v>
      </c>
      <c r="Q407" s="7"/>
      <c r="R407" s="158">
        <v>82.438800000000001</v>
      </c>
      <c r="S407" s="1"/>
      <c r="T407" s="23">
        <v>1.7827</v>
      </c>
      <c r="V407" s="20">
        <v>46.244100000000003</v>
      </c>
      <c r="X407" s="20">
        <v>7.7832999999999997</v>
      </c>
      <c r="AA407" s="25">
        <v>225041</v>
      </c>
      <c r="AB407" s="9"/>
      <c r="AC407" s="25">
        <v>4330758</v>
      </c>
      <c r="AD407" s="9"/>
      <c r="AE407" s="27">
        <v>93650</v>
      </c>
      <c r="AF407" s="9"/>
      <c r="AG407" s="26">
        <v>52533</v>
      </c>
      <c r="AI407" s="26">
        <v>556414</v>
      </c>
      <c r="AK407" s="26">
        <v>606752</v>
      </c>
      <c r="AM407" s="2" t="str">
        <f t="shared" si="6"/>
        <v>No</v>
      </c>
    </row>
    <row r="408" spans="1:39">
      <c r="A408" s="6" t="s">
        <v>5916</v>
      </c>
      <c r="B408" s="6" t="s">
        <v>827</v>
      </c>
      <c r="C408" s="4" t="s">
        <v>75</v>
      </c>
      <c r="D408" s="213">
        <v>2018</v>
      </c>
      <c r="E408" s="210">
        <v>20018</v>
      </c>
      <c r="F408" s="17" t="s">
        <v>275</v>
      </c>
      <c r="G408" s="36" t="s">
        <v>218</v>
      </c>
      <c r="H408" s="157">
        <v>412317</v>
      </c>
      <c r="I408" s="19">
        <v>222</v>
      </c>
      <c r="J408" s="150" t="s">
        <v>13</v>
      </c>
      <c r="K408" s="150" t="s">
        <v>12</v>
      </c>
      <c r="L408" s="9">
        <v>29</v>
      </c>
      <c r="M408" s="9"/>
      <c r="N408" s="21">
        <v>3.4249000000000001</v>
      </c>
      <c r="O408" s="10"/>
      <c r="P408" s="39">
        <v>6.6699999999999995E-2</v>
      </c>
      <c r="Q408" s="7"/>
      <c r="R408" s="158">
        <v>106.453</v>
      </c>
      <c r="S408" s="1"/>
      <c r="T408" s="23">
        <v>2.0733000000000001</v>
      </c>
      <c r="V408" s="20">
        <v>51.344499999999996</v>
      </c>
      <c r="X408" s="20">
        <v>8.8496000000000006</v>
      </c>
      <c r="AA408" s="25">
        <v>299507</v>
      </c>
      <c r="AB408" s="9"/>
      <c r="AC408" s="25">
        <v>4490080</v>
      </c>
      <c r="AD408" s="9"/>
      <c r="AE408" s="27">
        <v>87450</v>
      </c>
      <c r="AF408" s="9"/>
      <c r="AG408" s="26">
        <v>42179</v>
      </c>
      <c r="AI408" s="26">
        <v>507378</v>
      </c>
      <c r="AK408" s="26">
        <v>587622</v>
      </c>
      <c r="AM408" s="2" t="str">
        <f t="shared" si="6"/>
        <v>No</v>
      </c>
    </row>
    <row r="409" spans="1:39">
      <c r="A409" s="6" t="s">
        <v>5916</v>
      </c>
      <c r="B409" s="6" t="s">
        <v>827</v>
      </c>
      <c r="C409" s="4" t="s">
        <v>75</v>
      </c>
      <c r="D409" s="213">
        <v>2018</v>
      </c>
      <c r="E409" s="210">
        <v>20018</v>
      </c>
      <c r="F409" s="17" t="s">
        <v>275</v>
      </c>
      <c r="G409" s="36" t="s">
        <v>218</v>
      </c>
      <c r="H409" s="157">
        <v>412317</v>
      </c>
      <c r="I409" s="19">
        <v>222</v>
      </c>
      <c r="J409" s="150" t="s">
        <v>14</v>
      </c>
      <c r="K409" s="150" t="s">
        <v>12</v>
      </c>
      <c r="L409" s="9">
        <v>162</v>
      </c>
      <c r="M409" s="9"/>
      <c r="N409" s="21">
        <v>1.4137999999999999</v>
      </c>
      <c r="O409" s="10"/>
      <c r="P409" s="39">
        <v>0.23880000000000001</v>
      </c>
      <c r="Q409" s="7"/>
      <c r="R409" s="158">
        <v>149.80520000000001</v>
      </c>
      <c r="S409" s="1"/>
      <c r="T409" s="23">
        <v>25.305900000000001</v>
      </c>
      <c r="V409" s="20">
        <v>5.9198000000000004</v>
      </c>
      <c r="X409" s="20">
        <v>1.7835000000000001</v>
      </c>
      <c r="AA409" s="25">
        <v>14443285</v>
      </c>
      <c r="AB409" s="9"/>
      <c r="AC409" s="25">
        <v>60474420</v>
      </c>
      <c r="AD409" s="9"/>
      <c r="AE409" s="27">
        <v>10215668</v>
      </c>
      <c r="AF409" s="9"/>
      <c r="AG409" s="26">
        <v>403687</v>
      </c>
      <c r="AI409" s="26">
        <v>33908580</v>
      </c>
      <c r="AK409" s="26">
        <v>4934845</v>
      </c>
      <c r="AM409" s="2" t="str">
        <f t="shared" si="6"/>
        <v>No</v>
      </c>
    </row>
    <row r="410" spans="1:39">
      <c r="A410" s="6" t="s">
        <v>60</v>
      </c>
      <c r="B410" s="6" t="s">
        <v>2384</v>
      </c>
      <c r="C410" s="4" t="s">
        <v>58</v>
      </c>
      <c r="D410" s="213">
        <v>5154</v>
      </c>
      <c r="E410" s="210">
        <v>50154</v>
      </c>
      <c r="F410" s="17" t="s">
        <v>272</v>
      </c>
      <c r="G410" s="36" t="s">
        <v>218</v>
      </c>
      <c r="H410" s="157">
        <v>2650890</v>
      </c>
      <c r="I410" s="19">
        <v>218</v>
      </c>
      <c r="J410" s="150" t="s">
        <v>13</v>
      </c>
      <c r="K410" s="150" t="s">
        <v>15</v>
      </c>
      <c r="L410" s="9">
        <v>79</v>
      </c>
      <c r="M410" s="9"/>
      <c r="N410" s="21">
        <v>3.8435000000000001</v>
      </c>
      <c r="O410" s="10"/>
      <c r="P410" s="39">
        <v>0.1343</v>
      </c>
      <c r="Q410" s="7"/>
      <c r="R410" s="158">
        <v>63.500300000000003</v>
      </c>
      <c r="S410" s="1"/>
      <c r="T410" s="23">
        <v>2.2189000000000001</v>
      </c>
      <c r="V410" s="20">
        <v>28.617999999999999</v>
      </c>
      <c r="X410" s="20">
        <v>2.8654999999999999</v>
      </c>
      <c r="AA410" s="25">
        <v>957533</v>
      </c>
      <c r="AB410" s="9"/>
      <c r="AC410" s="25">
        <v>7129685</v>
      </c>
      <c r="AD410" s="9"/>
      <c r="AE410" s="27">
        <v>249133</v>
      </c>
      <c r="AF410" s="9"/>
      <c r="AG410" s="26">
        <v>112278</v>
      </c>
      <c r="AI410" s="26">
        <v>2488094</v>
      </c>
      <c r="AK410" s="26">
        <v>2176212</v>
      </c>
      <c r="AM410" s="2" t="str">
        <f t="shared" si="6"/>
        <v>No</v>
      </c>
    </row>
    <row r="411" spans="1:39">
      <c r="A411" s="6" t="s">
        <v>60</v>
      </c>
      <c r="B411" s="6" t="s">
        <v>2384</v>
      </c>
      <c r="C411" s="4" t="s">
        <v>58</v>
      </c>
      <c r="D411" s="213">
        <v>5154</v>
      </c>
      <c r="E411" s="210">
        <v>50154</v>
      </c>
      <c r="F411" s="17" t="s">
        <v>272</v>
      </c>
      <c r="G411" s="36" t="s">
        <v>218</v>
      </c>
      <c r="H411" s="157">
        <v>2650890</v>
      </c>
      <c r="I411" s="19">
        <v>218</v>
      </c>
      <c r="J411" s="150" t="s">
        <v>14</v>
      </c>
      <c r="K411" s="150" t="s">
        <v>15</v>
      </c>
      <c r="L411" s="9">
        <v>75</v>
      </c>
      <c r="M411" s="9"/>
      <c r="N411" s="21">
        <v>0.44600000000000001</v>
      </c>
      <c r="O411" s="10"/>
      <c r="P411" s="39">
        <v>6.6699999999999995E-2</v>
      </c>
      <c r="Q411" s="7"/>
      <c r="R411" s="158">
        <v>72.853499999999997</v>
      </c>
      <c r="S411" s="1"/>
      <c r="T411" s="23">
        <v>10.897500000000001</v>
      </c>
      <c r="V411" s="20">
        <v>6.6852999999999998</v>
      </c>
      <c r="X411" s="20">
        <v>1.5912999999999999</v>
      </c>
      <c r="AA411" s="25">
        <v>1069029</v>
      </c>
      <c r="AB411" s="9"/>
      <c r="AC411" s="25">
        <v>16023680</v>
      </c>
      <c r="AD411" s="9"/>
      <c r="AE411" s="27">
        <v>2396845</v>
      </c>
      <c r="AF411" s="9"/>
      <c r="AG411" s="26">
        <v>219944</v>
      </c>
      <c r="AI411" s="26">
        <v>10069752</v>
      </c>
      <c r="AK411" s="26">
        <v>3124226</v>
      </c>
      <c r="AM411" s="2" t="str">
        <f t="shared" si="6"/>
        <v>No</v>
      </c>
    </row>
    <row r="412" spans="1:39">
      <c r="A412" s="6" t="s">
        <v>60</v>
      </c>
      <c r="B412" s="6" t="s">
        <v>2384</v>
      </c>
      <c r="C412" s="4" t="s">
        <v>58</v>
      </c>
      <c r="D412" s="213">
        <v>5154</v>
      </c>
      <c r="E412" s="210">
        <v>50154</v>
      </c>
      <c r="F412" s="17" t="s">
        <v>272</v>
      </c>
      <c r="G412" s="36" t="s">
        <v>218</v>
      </c>
      <c r="H412" s="157">
        <v>2650890</v>
      </c>
      <c r="I412" s="19">
        <v>218</v>
      </c>
      <c r="J412" s="150" t="s">
        <v>16</v>
      </c>
      <c r="K412" s="150" t="s">
        <v>15</v>
      </c>
      <c r="L412" s="9">
        <v>64</v>
      </c>
      <c r="M412" s="9"/>
      <c r="N412" s="21">
        <v>4.8026999999999997</v>
      </c>
      <c r="O412" s="10"/>
      <c r="P412" s="39">
        <v>0.67589999999999995</v>
      </c>
      <c r="Q412" s="7"/>
      <c r="R412" s="158">
        <v>26.230399999999999</v>
      </c>
      <c r="S412" s="1"/>
      <c r="T412" s="23">
        <v>3.6915</v>
      </c>
      <c r="V412" s="20">
        <v>7.1056999999999997</v>
      </c>
      <c r="X412" s="20">
        <v>0.19689999999999999</v>
      </c>
      <c r="AA412" s="25">
        <v>563125</v>
      </c>
      <c r="AB412" s="9"/>
      <c r="AC412" s="25">
        <v>833156</v>
      </c>
      <c r="AD412" s="9"/>
      <c r="AE412" s="27">
        <v>117252</v>
      </c>
      <c r="AF412" s="9"/>
      <c r="AG412" s="26">
        <v>31763</v>
      </c>
      <c r="AI412" s="26">
        <v>4230369</v>
      </c>
      <c r="AK412" s="26">
        <v>1216650</v>
      </c>
      <c r="AM412" s="2" t="str">
        <f t="shared" si="6"/>
        <v>No</v>
      </c>
    </row>
    <row r="413" spans="1:39">
      <c r="A413" s="6" t="s">
        <v>5917</v>
      </c>
      <c r="B413" s="6" t="s">
        <v>3401</v>
      </c>
      <c r="C413" s="4" t="s">
        <v>11</v>
      </c>
      <c r="D413" s="213" t="s">
        <v>3402</v>
      </c>
      <c r="E413" s="210" t="s">
        <v>3403</v>
      </c>
      <c r="F413" s="17" t="s">
        <v>405</v>
      </c>
      <c r="G413" s="36" t="s">
        <v>400</v>
      </c>
      <c r="H413" s="157">
        <v>0</v>
      </c>
      <c r="I413" s="19">
        <v>215</v>
      </c>
      <c r="J413" s="150" t="s">
        <v>13</v>
      </c>
      <c r="K413" s="150" t="s">
        <v>12</v>
      </c>
      <c r="L413" s="9">
        <v>215</v>
      </c>
      <c r="M413" s="9"/>
      <c r="N413" s="21">
        <v>1.2226999999999999</v>
      </c>
      <c r="O413" s="10"/>
      <c r="P413" s="39">
        <v>5.4800000000000001E-2</v>
      </c>
      <c r="Q413" s="7"/>
      <c r="R413" s="158">
        <v>32.167900000000003</v>
      </c>
      <c r="S413" s="1"/>
      <c r="T413" s="23">
        <v>1.4411</v>
      </c>
      <c r="V413" s="20">
        <v>22.3217</v>
      </c>
      <c r="X413" s="20">
        <v>0</v>
      </c>
      <c r="AA413" s="25">
        <v>517012</v>
      </c>
      <c r="AB413" s="9"/>
      <c r="AC413" s="25">
        <v>9438563</v>
      </c>
      <c r="AD413" s="9"/>
      <c r="AE413" s="27">
        <v>422843</v>
      </c>
      <c r="AF413" s="9"/>
      <c r="AG413" s="26">
        <v>293416</v>
      </c>
      <c r="AI413" s="26">
        <v>0</v>
      </c>
      <c r="AK413" s="26">
        <v>5245314</v>
      </c>
      <c r="AM413" s="2" t="str">
        <f t="shared" si="6"/>
        <v>No</v>
      </c>
    </row>
    <row r="414" spans="1:39">
      <c r="A414" s="6" t="s">
        <v>5918</v>
      </c>
      <c r="B414" s="6" t="s">
        <v>2286</v>
      </c>
      <c r="C414" s="4" t="s">
        <v>82</v>
      </c>
      <c r="D414" s="213">
        <v>5010</v>
      </c>
      <c r="E414" s="210">
        <v>50010</v>
      </c>
      <c r="F414" s="17" t="s">
        <v>275</v>
      </c>
      <c r="G414" s="36" t="s">
        <v>218</v>
      </c>
      <c r="H414" s="157">
        <v>569499</v>
      </c>
      <c r="I414" s="19">
        <v>214</v>
      </c>
      <c r="J414" s="150" t="s">
        <v>13</v>
      </c>
      <c r="K414" s="150" t="s">
        <v>12</v>
      </c>
      <c r="L414" s="9">
        <v>74</v>
      </c>
      <c r="M414" s="9"/>
      <c r="N414" s="21">
        <v>2.7826</v>
      </c>
      <c r="O414" s="10"/>
      <c r="P414" s="39">
        <v>6.8599999999999994E-2</v>
      </c>
      <c r="Q414" s="7"/>
      <c r="R414" s="158">
        <v>88.686800000000005</v>
      </c>
      <c r="S414" s="1"/>
      <c r="T414" s="23">
        <v>2.1878000000000002</v>
      </c>
      <c r="V414" s="20">
        <v>40.536000000000001</v>
      </c>
      <c r="X414" s="20">
        <v>6.8113000000000001</v>
      </c>
      <c r="AA414" s="25">
        <v>566087</v>
      </c>
      <c r="AB414" s="9"/>
      <c r="AC414" s="25">
        <v>8246449</v>
      </c>
      <c r="AD414" s="9"/>
      <c r="AE414" s="27">
        <v>203435</v>
      </c>
      <c r="AF414" s="9"/>
      <c r="AG414" s="26">
        <v>92984</v>
      </c>
      <c r="AI414" s="26">
        <v>1210704</v>
      </c>
      <c r="AK414" s="26">
        <v>1354748</v>
      </c>
      <c r="AM414" s="2" t="str">
        <f t="shared" si="6"/>
        <v>No</v>
      </c>
    </row>
    <row r="415" spans="1:39">
      <c r="A415" s="6" t="s">
        <v>5918</v>
      </c>
      <c r="B415" s="6" t="s">
        <v>2286</v>
      </c>
      <c r="C415" s="4" t="s">
        <v>82</v>
      </c>
      <c r="D415" s="213">
        <v>5010</v>
      </c>
      <c r="E415" s="210">
        <v>50010</v>
      </c>
      <c r="F415" s="17" t="s">
        <v>275</v>
      </c>
      <c r="G415" s="36" t="s">
        <v>218</v>
      </c>
      <c r="H415" s="157">
        <v>569499</v>
      </c>
      <c r="I415" s="19">
        <v>214</v>
      </c>
      <c r="J415" s="150" t="s">
        <v>13</v>
      </c>
      <c r="K415" s="150" t="s">
        <v>15</v>
      </c>
      <c r="L415" s="9">
        <v>19</v>
      </c>
      <c r="M415" s="9"/>
      <c r="N415" s="21">
        <v>0.98319999999999996</v>
      </c>
      <c r="O415" s="10"/>
      <c r="P415" s="39">
        <v>3.4000000000000002E-2</v>
      </c>
      <c r="Q415" s="7"/>
      <c r="R415" s="158">
        <v>55.358499999999999</v>
      </c>
      <c r="S415" s="1"/>
      <c r="T415" s="23">
        <v>1.917</v>
      </c>
      <c r="V415" s="20">
        <v>28.8779</v>
      </c>
      <c r="X415" s="20">
        <v>3.7932999999999999</v>
      </c>
      <c r="AA415" s="25">
        <v>66248</v>
      </c>
      <c r="AB415" s="9"/>
      <c r="AC415" s="25">
        <v>1945795</v>
      </c>
      <c r="AD415" s="9"/>
      <c r="AE415" s="27">
        <v>67380</v>
      </c>
      <c r="AF415" s="9"/>
      <c r="AG415" s="26">
        <v>35149</v>
      </c>
      <c r="AI415" s="26">
        <v>512957</v>
      </c>
      <c r="AK415" s="26">
        <v>584088</v>
      </c>
      <c r="AM415" s="2" t="str">
        <f t="shared" si="6"/>
        <v>No</v>
      </c>
    </row>
    <row r="416" spans="1:39">
      <c r="A416" s="6" t="s">
        <v>5918</v>
      </c>
      <c r="B416" s="6" t="s">
        <v>2286</v>
      </c>
      <c r="C416" s="4" t="s">
        <v>82</v>
      </c>
      <c r="D416" s="213">
        <v>5010</v>
      </c>
      <c r="E416" s="210">
        <v>50010</v>
      </c>
      <c r="F416" s="17" t="s">
        <v>275</v>
      </c>
      <c r="G416" s="36" t="s">
        <v>218</v>
      </c>
      <c r="H416" s="157">
        <v>569499</v>
      </c>
      <c r="I416" s="19">
        <v>214</v>
      </c>
      <c r="J416" s="150" t="s">
        <v>14</v>
      </c>
      <c r="K416" s="150" t="s">
        <v>12</v>
      </c>
      <c r="L416" s="9">
        <v>121</v>
      </c>
      <c r="M416" s="9"/>
      <c r="N416" s="21">
        <v>0.70199999999999996</v>
      </c>
      <c r="O416" s="10"/>
      <c r="P416" s="39">
        <v>8.2400000000000001E-2</v>
      </c>
      <c r="Q416" s="7"/>
      <c r="R416" s="158">
        <v>131.70439999999999</v>
      </c>
      <c r="S416" s="1"/>
      <c r="T416" s="23">
        <v>15.4511</v>
      </c>
      <c r="V416" s="20">
        <v>8.5238999999999994</v>
      </c>
      <c r="X416" s="20">
        <v>1.9447000000000001</v>
      </c>
      <c r="AA416" s="25">
        <v>3420267</v>
      </c>
      <c r="AB416" s="9"/>
      <c r="AC416" s="25">
        <v>41529820</v>
      </c>
      <c r="AD416" s="9"/>
      <c r="AE416" s="27">
        <v>4872140</v>
      </c>
      <c r="AF416" s="9"/>
      <c r="AG416" s="26">
        <v>315326</v>
      </c>
      <c r="AI416" s="26">
        <v>21355560</v>
      </c>
      <c r="AK416" s="26">
        <v>4077986</v>
      </c>
      <c r="AM416" s="2" t="str">
        <f t="shared" si="6"/>
        <v>No</v>
      </c>
    </row>
    <row r="417" spans="1:39">
      <c r="A417" s="6" t="s">
        <v>2330</v>
      </c>
      <c r="B417" s="6" t="s">
        <v>2331</v>
      </c>
      <c r="C417" s="4" t="s">
        <v>46</v>
      </c>
      <c r="D417" s="213">
        <v>5050</v>
      </c>
      <c r="E417" s="210">
        <v>50050</v>
      </c>
      <c r="F417" s="17" t="s">
        <v>275</v>
      </c>
      <c r="G417" s="36" t="s">
        <v>218</v>
      </c>
      <c r="H417" s="157">
        <v>1487483</v>
      </c>
      <c r="I417" s="19">
        <v>211</v>
      </c>
      <c r="J417" s="150" t="s">
        <v>13</v>
      </c>
      <c r="K417" s="150" t="s">
        <v>15</v>
      </c>
      <c r="L417" s="9">
        <v>74</v>
      </c>
      <c r="M417" s="9"/>
      <c r="N417" s="21">
        <v>3.7633999999999999</v>
      </c>
      <c r="O417" s="10"/>
      <c r="P417" s="39">
        <v>0.1002</v>
      </c>
      <c r="Q417" s="7"/>
      <c r="R417" s="158">
        <v>56.6633</v>
      </c>
      <c r="S417" s="1"/>
      <c r="T417" s="23">
        <v>1.5084</v>
      </c>
      <c r="V417" s="20">
        <v>37.564300000000003</v>
      </c>
      <c r="X417" s="20">
        <v>3.0756000000000001</v>
      </c>
      <c r="AA417" s="25">
        <v>1140631</v>
      </c>
      <c r="AB417" s="9"/>
      <c r="AC417" s="25">
        <v>11385188</v>
      </c>
      <c r="AD417" s="9"/>
      <c r="AE417" s="27">
        <v>303085</v>
      </c>
      <c r="AF417" s="9"/>
      <c r="AG417" s="26">
        <v>200927</v>
      </c>
      <c r="AI417" s="26">
        <v>3701815</v>
      </c>
      <c r="AK417" s="26">
        <v>3029677</v>
      </c>
      <c r="AM417" s="2" t="str">
        <f t="shared" si="6"/>
        <v>No</v>
      </c>
    </row>
    <row r="418" spans="1:39">
      <c r="A418" s="6" t="s">
        <v>2330</v>
      </c>
      <c r="B418" s="6" t="s">
        <v>2331</v>
      </c>
      <c r="C418" s="4" t="s">
        <v>46</v>
      </c>
      <c r="D418" s="213">
        <v>5050</v>
      </c>
      <c r="E418" s="210">
        <v>50050</v>
      </c>
      <c r="F418" s="17" t="s">
        <v>275</v>
      </c>
      <c r="G418" s="36" t="s">
        <v>218</v>
      </c>
      <c r="H418" s="157">
        <v>1487483</v>
      </c>
      <c r="I418" s="19">
        <v>211</v>
      </c>
      <c r="J418" s="150" t="s">
        <v>14</v>
      </c>
      <c r="K418" s="150" t="s">
        <v>12</v>
      </c>
      <c r="L418" s="9">
        <v>137</v>
      </c>
      <c r="M418" s="9"/>
      <c r="N418" s="21">
        <v>1.0375000000000001</v>
      </c>
      <c r="O418" s="10"/>
      <c r="P418" s="39">
        <v>0.1241</v>
      </c>
      <c r="Q418" s="7"/>
      <c r="R418" s="158">
        <v>131.9298</v>
      </c>
      <c r="S418" s="1"/>
      <c r="T418" s="23">
        <v>15.7829</v>
      </c>
      <c r="V418" s="20">
        <v>8.359</v>
      </c>
      <c r="X418" s="20">
        <v>1.7593000000000001</v>
      </c>
      <c r="AA418" s="25">
        <v>9146823</v>
      </c>
      <c r="AB418" s="9"/>
      <c r="AC418" s="25">
        <v>73692965</v>
      </c>
      <c r="AD418" s="9"/>
      <c r="AE418" s="27">
        <v>8815989</v>
      </c>
      <c r="AF418" s="9"/>
      <c r="AG418" s="26">
        <v>558577</v>
      </c>
      <c r="AI418" s="26">
        <v>41887194</v>
      </c>
      <c r="AK418" s="26">
        <v>7407788</v>
      </c>
      <c r="AM418" s="2" t="str">
        <f t="shared" si="6"/>
        <v>No</v>
      </c>
    </row>
    <row r="419" spans="1:39">
      <c r="A419" s="6" t="s">
        <v>2296</v>
      </c>
      <c r="B419" s="6" t="s">
        <v>2297</v>
      </c>
      <c r="C419" s="4" t="s">
        <v>82</v>
      </c>
      <c r="D419" s="213">
        <v>5022</v>
      </c>
      <c r="E419" s="210">
        <v>50022</v>
      </c>
      <c r="F419" s="17" t="s">
        <v>275</v>
      </c>
      <c r="G419" s="36" t="s">
        <v>218</v>
      </c>
      <c r="H419" s="157">
        <v>507643</v>
      </c>
      <c r="I419" s="19">
        <v>207</v>
      </c>
      <c r="J419" s="150" t="s">
        <v>14</v>
      </c>
      <c r="K419" s="150" t="s">
        <v>12</v>
      </c>
      <c r="L419" s="9">
        <v>96</v>
      </c>
      <c r="M419" s="9"/>
      <c r="N419" s="21">
        <v>2.2349999999999999</v>
      </c>
      <c r="O419" s="10" t="s">
        <v>50</v>
      </c>
      <c r="P419" s="39">
        <v>0.23269999999999999</v>
      </c>
      <c r="Q419" s="7"/>
      <c r="R419" s="158">
        <v>77.997500000000002</v>
      </c>
      <c r="S419" s="1" t="s">
        <v>50</v>
      </c>
      <c r="T419" s="23">
        <v>8.1217000000000006</v>
      </c>
      <c r="U419" s="2" t="s">
        <v>50</v>
      </c>
      <c r="V419" s="20">
        <v>9.6036000000000001</v>
      </c>
      <c r="W419" s="2" t="s">
        <v>50</v>
      </c>
      <c r="X419" s="20">
        <v>2.2793000000000001</v>
      </c>
      <c r="Y419" s="2" t="s">
        <v>50</v>
      </c>
      <c r="AA419" s="25">
        <v>5046049</v>
      </c>
      <c r="AB419" s="9"/>
      <c r="AC419" s="25">
        <v>21682060</v>
      </c>
      <c r="AD419" s="9"/>
      <c r="AE419" s="27">
        <v>2257703</v>
      </c>
      <c r="AF419" s="9" t="s">
        <v>50</v>
      </c>
      <c r="AG419" s="26">
        <v>277984</v>
      </c>
      <c r="AH419" s="2" t="s">
        <v>50</v>
      </c>
      <c r="AI419" s="26">
        <v>9512713</v>
      </c>
      <c r="AJ419" s="2" t="s">
        <v>50</v>
      </c>
      <c r="AK419" s="26">
        <v>2936051</v>
      </c>
      <c r="AL419" s="2" t="s">
        <v>50</v>
      </c>
      <c r="AM419" s="2" t="str">
        <f t="shared" si="6"/>
        <v>Yes</v>
      </c>
    </row>
    <row r="420" spans="1:39">
      <c r="A420" s="6" t="s">
        <v>2296</v>
      </c>
      <c r="B420" s="6" t="s">
        <v>2297</v>
      </c>
      <c r="C420" s="4" t="s">
        <v>82</v>
      </c>
      <c r="D420" s="213">
        <v>5022</v>
      </c>
      <c r="E420" s="210">
        <v>50022</v>
      </c>
      <c r="F420" s="17" t="s">
        <v>275</v>
      </c>
      <c r="G420" s="36" t="s">
        <v>218</v>
      </c>
      <c r="H420" s="157">
        <v>507643</v>
      </c>
      <c r="I420" s="19">
        <v>207</v>
      </c>
      <c r="J420" s="150" t="s">
        <v>13</v>
      </c>
      <c r="K420" s="150" t="s">
        <v>12</v>
      </c>
      <c r="L420" s="9">
        <v>57</v>
      </c>
      <c r="M420" s="9"/>
      <c r="N420" s="21">
        <v>2.5869</v>
      </c>
      <c r="O420" s="10" t="s">
        <v>50</v>
      </c>
      <c r="P420" s="39">
        <v>0.1</v>
      </c>
      <c r="Q420" s="7"/>
      <c r="R420" s="158">
        <v>56.489199999999997</v>
      </c>
      <c r="S420" s="1" t="s">
        <v>50</v>
      </c>
      <c r="T420" s="23">
        <v>2.1827999999999999</v>
      </c>
      <c r="U420" s="2" t="s">
        <v>50</v>
      </c>
      <c r="V420" s="20">
        <v>25.879799999999999</v>
      </c>
      <c r="W420" s="2" t="s">
        <v>50</v>
      </c>
      <c r="X420" s="20">
        <v>2.5998000000000001</v>
      </c>
      <c r="Y420" s="2" t="s">
        <v>50</v>
      </c>
      <c r="AA420" s="25">
        <v>629860</v>
      </c>
      <c r="AB420" s="9"/>
      <c r="AC420" s="25">
        <v>6301259</v>
      </c>
      <c r="AD420" s="9"/>
      <c r="AE420" s="27">
        <v>243482</v>
      </c>
      <c r="AF420" s="9" t="s">
        <v>50</v>
      </c>
      <c r="AG420" s="26">
        <v>111548</v>
      </c>
      <c r="AH420" s="2" t="s">
        <v>50</v>
      </c>
      <c r="AI420" s="26">
        <v>2423721</v>
      </c>
      <c r="AJ420" s="2" t="s">
        <v>50</v>
      </c>
      <c r="AK420" s="26">
        <v>1543562</v>
      </c>
      <c r="AL420" s="2" t="s">
        <v>50</v>
      </c>
      <c r="AM420" s="2" t="str">
        <f t="shared" si="6"/>
        <v>Yes</v>
      </c>
    </row>
    <row r="421" spans="1:39">
      <c r="A421" s="6" t="s">
        <v>2296</v>
      </c>
      <c r="B421" s="6" t="s">
        <v>2297</v>
      </c>
      <c r="C421" s="4" t="s">
        <v>82</v>
      </c>
      <c r="D421" s="213">
        <v>5022</v>
      </c>
      <c r="E421" s="210">
        <v>50022</v>
      </c>
      <c r="F421" s="17" t="s">
        <v>275</v>
      </c>
      <c r="G421" s="36" t="s">
        <v>218</v>
      </c>
      <c r="H421" s="157">
        <v>507643</v>
      </c>
      <c r="I421" s="19">
        <v>207</v>
      </c>
      <c r="J421" s="150" t="s">
        <v>13</v>
      </c>
      <c r="K421" s="150" t="s">
        <v>15</v>
      </c>
      <c r="L421" s="9">
        <v>54</v>
      </c>
      <c r="M421" s="9"/>
      <c r="N421" s="21">
        <v>2.0072000000000001</v>
      </c>
      <c r="O421" s="10" t="s">
        <v>50</v>
      </c>
      <c r="P421" s="39">
        <v>9.4E-2</v>
      </c>
      <c r="Q421" s="7"/>
      <c r="R421" s="158">
        <v>28.550599999999999</v>
      </c>
      <c r="S421" s="1" t="s">
        <v>50</v>
      </c>
      <c r="T421" s="23">
        <v>1.3371999999999999</v>
      </c>
      <c r="U421" s="2" t="s">
        <v>50</v>
      </c>
      <c r="V421" s="20">
        <v>21.3507</v>
      </c>
      <c r="W421" s="2" t="s">
        <v>50</v>
      </c>
      <c r="X421" s="20">
        <v>3.8961999999999999</v>
      </c>
      <c r="Y421" s="2" t="s">
        <v>50</v>
      </c>
      <c r="AA421" s="25">
        <v>99100</v>
      </c>
      <c r="AB421" s="9"/>
      <c r="AC421" s="25">
        <v>1054147</v>
      </c>
      <c r="AD421" s="9"/>
      <c r="AE421" s="27">
        <v>49373</v>
      </c>
      <c r="AF421" s="9" t="s">
        <v>50</v>
      </c>
      <c r="AG421" s="26">
        <v>36922</v>
      </c>
      <c r="AH421" s="2" t="s">
        <v>50</v>
      </c>
      <c r="AI421" s="26">
        <v>270560</v>
      </c>
      <c r="AJ421" s="2" t="s">
        <v>50</v>
      </c>
      <c r="AK421" s="26">
        <v>467999</v>
      </c>
      <c r="AM421" s="2" t="str">
        <f t="shared" si="6"/>
        <v>Yes</v>
      </c>
    </row>
    <row r="422" spans="1:39">
      <c r="A422" s="6" t="s">
        <v>753</v>
      </c>
      <c r="B422" s="6" t="s">
        <v>699</v>
      </c>
      <c r="C422" s="4" t="s">
        <v>56</v>
      </c>
      <c r="D422" s="213" t="s">
        <v>754</v>
      </c>
      <c r="E422" s="210" t="s">
        <v>755</v>
      </c>
      <c r="F422" s="17" t="s">
        <v>405</v>
      </c>
      <c r="G422" s="36" t="s">
        <v>400</v>
      </c>
      <c r="H422" s="157">
        <v>0</v>
      </c>
      <c r="I422" s="19">
        <v>207</v>
      </c>
      <c r="J422" s="150" t="s">
        <v>18</v>
      </c>
      <c r="K422" s="150" t="s">
        <v>15</v>
      </c>
      <c r="L422" s="9">
        <v>51</v>
      </c>
      <c r="M422" s="9"/>
      <c r="N422" s="21">
        <v>0</v>
      </c>
      <c r="O422" s="10"/>
      <c r="P422" s="39">
        <v>0</v>
      </c>
      <c r="Q422" s="7"/>
      <c r="R422" s="158">
        <v>31.362100000000002</v>
      </c>
      <c r="S422" s="1"/>
      <c r="T422" s="23">
        <v>2.0108999999999999</v>
      </c>
      <c r="V422" s="20">
        <v>15.5961</v>
      </c>
      <c r="X422" s="20">
        <v>0</v>
      </c>
      <c r="AA422" s="25">
        <v>0</v>
      </c>
      <c r="AB422" s="9"/>
      <c r="AC422" s="25">
        <v>1522287</v>
      </c>
      <c r="AD422" s="9"/>
      <c r="AE422" s="27">
        <v>97607</v>
      </c>
      <c r="AF422" s="9"/>
      <c r="AG422" s="26">
        <v>48539</v>
      </c>
      <c r="AI422" s="26">
        <v>0</v>
      </c>
      <c r="AK422" s="26">
        <v>739433</v>
      </c>
      <c r="AM422" s="2" t="str">
        <f t="shared" si="6"/>
        <v>No</v>
      </c>
    </row>
    <row r="423" spans="1:39">
      <c r="A423" s="6" t="s">
        <v>753</v>
      </c>
      <c r="B423" s="6" t="s">
        <v>699</v>
      </c>
      <c r="C423" s="4" t="s">
        <v>56</v>
      </c>
      <c r="D423" s="213" t="s">
        <v>754</v>
      </c>
      <c r="E423" s="210" t="s">
        <v>755</v>
      </c>
      <c r="F423" s="17" t="s">
        <v>405</v>
      </c>
      <c r="G423" s="36" t="s">
        <v>400</v>
      </c>
      <c r="H423" s="157">
        <v>0</v>
      </c>
      <c r="I423" s="19">
        <v>207</v>
      </c>
      <c r="J423" s="150" t="s">
        <v>13</v>
      </c>
      <c r="K423" s="150" t="s">
        <v>12</v>
      </c>
      <c r="L423" s="9">
        <v>156</v>
      </c>
      <c r="M423" s="9"/>
      <c r="N423" s="21">
        <v>0.113</v>
      </c>
      <c r="O423" s="10"/>
      <c r="P423" s="39">
        <v>1.8E-3</v>
      </c>
      <c r="Q423" s="7"/>
      <c r="R423" s="158">
        <v>60.744</v>
      </c>
      <c r="S423" s="1"/>
      <c r="T423" s="23">
        <v>0.96519999999999995</v>
      </c>
      <c r="V423" s="20">
        <v>62.936799999999998</v>
      </c>
      <c r="X423" s="20">
        <v>0</v>
      </c>
      <c r="AA423" s="25">
        <v>23719</v>
      </c>
      <c r="AB423" s="9"/>
      <c r="AC423" s="25">
        <v>13210190</v>
      </c>
      <c r="AD423" s="9"/>
      <c r="AE423" s="27">
        <v>209896</v>
      </c>
      <c r="AF423" s="9"/>
      <c r="AG423" s="26">
        <v>217473</v>
      </c>
      <c r="AI423" s="26">
        <v>0</v>
      </c>
      <c r="AK423" s="26">
        <v>6188179</v>
      </c>
      <c r="AM423" s="2" t="str">
        <f t="shared" si="6"/>
        <v>No</v>
      </c>
    </row>
    <row r="424" spans="1:39">
      <c r="A424" s="6" t="s">
        <v>2380</v>
      </c>
      <c r="B424" s="6" t="s">
        <v>2381</v>
      </c>
      <c r="C424" s="4" t="s">
        <v>57</v>
      </c>
      <c r="D424" s="213">
        <v>5148</v>
      </c>
      <c r="E424" s="210">
        <v>50148</v>
      </c>
      <c r="F424" s="17" t="s">
        <v>275</v>
      </c>
      <c r="G424" s="36" t="s">
        <v>218</v>
      </c>
      <c r="H424" s="157">
        <v>87106</v>
      </c>
      <c r="I424" s="19">
        <v>203</v>
      </c>
      <c r="J424" s="150" t="s">
        <v>14</v>
      </c>
      <c r="K424" s="150" t="s">
        <v>12</v>
      </c>
      <c r="L424" s="9">
        <v>9</v>
      </c>
      <c r="M424" s="9"/>
      <c r="N424" s="21">
        <v>0.31659999999999999</v>
      </c>
      <c r="O424" s="10"/>
      <c r="P424" s="39">
        <v>0.1099</v>
      </c>
      <c r="Q424" s="7"/>
      <c r="R424" s="158">
        <v>85.102699999999999</v>
      </c>
      <c r="S424" s="1"/>
      <c r="T424" s="23">
        <v>29.544499999999999</v>
      </c>
      <c r="V424" s="20">
        <v>2.8805000000000001</v>
      </c>
      <c r="X424" s="20">
        <v>0.89139999999999997</v>
      </c>
      <c r="AA424" s="25">
        <v>303035</v>
      </c>
      <c r="AB424" s="9"/>
      <c r="AC424" s="25">
        <v>2756732</v>
      </c>
      <c r="AD424" s="9"/>
      <c r="AE424" s="27">
        <v>957036</v>
      </c>
      <c r="AF424" s="9"/>
      <c r="AG424" s="26">
        <v>32393</v>
      </c>
      <c r="AI424" s="26">
        <v>3092729</v>
      </c>
      <c r="AK424" s="26">
        <v>394338</v>
      </c>
      <c r="AM424" s="2" t="str">
        <f t="shared" si="6"/>
        <v>No</v>
      </c>
    </row>
    <row r="425" spans="1:39">
      <c r="A425" s="6" t="s">
        <v>2380</v>
      </c>
      <c r="B425" s="6" t="s">
        <v>2381</v>
      </c>
      <c r="C425" s="4" t="s">
        <v>57</v>
      </c>
      <c r="D425" s="213">
        <v>5148</v>
      </c>
      <c r="E425" s="210">
        <v>50148</v>
      </c>
      <c r="F425" s="17" t="s">
        <v>275</v>
      </c>
      <c r="G425" s="36" t="s">
        <v>218</v>
      </c>
      <c r="H425" s="157">
        <v>87106</v>
      </c>
      <c r="I425" s="19">
        <v>203</v>
      </c>
      <c r="J425" s="150" t="s">
        <v>13</v>
      </c>
      <c r="K425" s="150" t="s">
        <v>12</v>
      </c>
      <c r="L425" s="9">
        <v>44</v>
      </c>
      <c r="M425" s="9"/>
      <c r="N425" s="21">
        <v>5.1078999999999999</v>
      </c>
      <c r="O425" s="10"/>
      <c r="P425" s="39">
        <v>0.27260000000000001</v>
      </c>
      <c r="Q425" s="7"/>
      <c r="R425" s="158">
        <v>83.495599999999996</v>
      </c>
      <c r="S425" s="1"/>
      <c r="T425" s="23">
        <v>4.4564000000000004</v>
      </c>
      <c r="V425" s="20">
        <v>18.7361</v>
      </c>
      <c r="X425" s="20">
        <v>2.4508999999999999</v>
      </c>
      <c r="AA425" s="25">
        <v>1758849</v>
      </c>
      <c r="AB425" s="9"/>
      <c r="AC425" s="25">
        <v>6451619</v>
      </c>
      <c r="AD425" s="9"/>
      <c r="AE425" s="27">
        <v>344341</v>
      </c>
      <c r="AF425" s="9"/>
      <c r="AG425" s="26">
        <v>77269</v>
      </c>
      <c r="AI425" s="26">
        <v>2632370</v>
      </c>
      <c r="AK425" s="26">
        <v>1280273</v>
      </c>
      <c r="AM425" s="2" t="str">
        <f t="shared" si="6"/>
        <v>No</v>
      </c>
    </row>
    <row r="426" spans="1:39">
      <c r="A426" s="6" t="s">
        <v>2380</v>
      </c>
      <c r="B426" s="6" t="s">
        <v>2381</v>
      </c>
      <c r="C426" s="4" t="s">
        <v>57</v>
      </c>
      <c r="D426" s="213">
        <v>5148</v>
      </c>
      <c r="E426" s="210">
        <v>50148</v>
      </c>
      <c r="F426" s="17" t="s">
        <v>275</v>
      </c>
      <c r="G426" s="36" t="s">
        <v>218</v>
      </c>
      <c r="H426" s="157">
        <v>87106</v>
      </c>
      <c r="I426" s="19">
        <v>203</v>
      </c>
      <c r="J426" s="150" t="s">
        <v>24</v>
      </c>
      <c r="K426" s="150" t="s">
        <v>12</v>
      </c>
      <c r="L426" s="9">
        <v>3</v>
      </c>
      <c r="M426" s="9"/>
      <c r="N426" s="21">
        <v>0.31669999999999998</v>
      </c>
      <c r="O426" s="10"/>
      <c r="P426" s="39">
        <v>1.5699999999999999E-2</v>
      </c>
      <c r="Q426" s="7"/>
      <c r="R426" s="158">
        <v>90.193299999999994</v>
      </c>
      <c r="S426" s="1"/>
      <c r="T426" s="23">
        <v>4.4714</v>
      </c>
      <c r="V426" s="20">
        <v>20.171199999999999</v>
      </c>
      <c r="X426" s="20">
        <v>0.70950000000000002</v>
      </c>
      <c r="AA426" s="25">
        <v>5025</v>
      </c>
      <c r="AB426" s="9"/>
      <c r="AC426" s="25">
        <v>320096</v>
      </c>
      <c r="AD426" s="9"/>
      <c r="AE426" s="27">
        <v>15869</v>
      </c>
      <c r="AF426" s="9"/>
      <c r="AG426" s="26">
        <v>3549</v>
      </c>
      <c r="AI426" s="26">
        <v>451156</v>
      </c>
      <c r="AK426" s="26">
        <v>99076</v>
      </c>
      <c r="AM426" s="2" t="str">
        <f t="shared" si="6"/>
        <v>No</v>
      </c>
    </row>
    <row r="427" spans="1:39">
      <c r="A427" s="6" t="s">
        <v>2380</v>
      </c>
      <c r="B427" s="6" t="s">
        <v>2381</v>
      </c>
      <c r="C427" s="4" t="s">
        <v>57</v>
      </c>
      <c r="D427" s="213">
        <v>5148</v>
      </c>
      <c r="E427" s="210">
        <v>50148</v>
      </c>
      <c r="F427" s="17" t="s">
        <v>275</v>
      </c>
      <c r="G427" s="36" t="s">
        <v>218</v>
      </c>
      <c r="H427" s="157">
        <v>87106</v>
      </c>
      <c r="I427" s="19">
        <v>203</v>
      </c>
      <c r="J427" s="150" t="s">
        <v>13</v>
      </c>
      <c r="K427" s="150" t="s">
        <v>15</v>
      </c>
      <c r="L427" s="9">
        <v>147</v>
      </c>
      <c r="M427" s="9"/>
      <c r="N427" s="21">
        <v>6.1791</v>
      </c>
      <c r="O427" s="10"/>
      <c r="P427" s="39">
        <v>0.60440000000000005</v>
      </c>
      <c r="Q427" s="7"/>
      <c r="R427" s="158">
        <v>40.012999999999998</v>
      </c>
      <c r="S427" s="1"/>
      <c r="T427" s="23">
        <v>3.9135</v>
      </c>
      <c r="V427" s="20">
        <v>10.224299999999999</v>
      </c>
      <c r="X427" s="20">
        <v>1.0823</v>
      </c>
      <c r="AA427" s="25">
        <v>1794065</v>
      </c>
      <c r="AB427" s="9"/>
      <c r="AC427" s="25">
        <v>2968561</v>
      </c>
      <c r="AD427" s="9"/>
      <c r="AE427" s="27">
        <v>290345</v>
      </c>
      <c r="AF427" s="9"/>
      <c r="AG427" s="26">
        <v>74190</v>
      </c>
      <c r="AI427" s="26">
        <v>2742724</v>
      </c>
      <c r="AK427" s="26">
        <v>1196222</v>
      </c>
      <c r="AM427" s="2" t="str">
        <f t="shared" si="6"/>
        <v>No</v>
      </c>
    </row>
    <row r="428" spans="1:39">
      <c r="A428" s="6" t="s">
        <v>4796</v>
      </c>
      <c r="B428" s="6" t="s">
        <v>823</v>
      </c>
      <c r="C428" s="4" t="s">
        <v>22</v>
      </c>
      <c r="D428" s="213">
        <v>9023</v>
      </c>
      <c r="E428" s="210">
        <v>90023</v>
      </c>
      <c r="F428" s="17" t="s">
        <v>637</v>
      </c>
      <c r="G428" s="36" t="s">
        <v>218</v>
      </c>
      <c r="H428" s="157">
        <v>12150996</v>
      </c>
      <c r="I428" s="19">
        <v>197</v>
      </c>
      <c r="J428" s="150" t="s">
        <v>14</v>
      </c>
      <c r="K428" s="150" t="s">
        <v>12</v>
      </c>
      <c r="L428" s="9">
        <v>187</v>
      </c>
      <c r="M428" s="9"/>
      <c r="N428" s="21">
        <v>0.59840000000000004</v>
      </c>
      <c r="O428" s="10"/>
      <c r="P428" s="39">
        <v>0.16439999999999999</v>
      </c>
      <c r="Q428" s="7"/>
      <c r="R428" s="158">
        <v>120.995</v>
      </c>
      <c r="S428" s="1"/>
      <c r="T428" s="23">
        <v>33.235900000000001</v>
      </c>
      <c r="V428" s="20">
        <v>3.6404999999999998</v>
      </c>
      <c r="X428" s="20">
        <v>1.1728000000000001</v>
      </c>
      <c r="AA428" s="25">
        <v>14231904</v>
      </c>
      <c r="AB428" s="9"/>
      <c r="AC428" s="25">
        <v>86577255</v>
      </c>
      <c r="AD428" s="9"/>
      <c r="AE428" s="27">
        <v>23781730</v>
      </c>
      <c r="AF428" s="9"/>
      <c r="AG428" s="26">
        <v>715544</v>
      </c>
      <c r="AI428" s="26">
        <v>73821438</v>
      </c>
      <c r="AK428" s="26">
        <v>6953722</v>
      </c>
      <c r="AM428" s="2" t="str">
        <f t="shared" si="6"/>
        <v>No</v>
      </c>
    </row>
    <row r="429" spans="1:39">
      <c r="A429" s="6" t="s">
        <v>4796</v>
      </c>
      <c r="B429" s="6" t="s">
        <v>823</v>
      </c>
      <c r="C429" s="4" t="s">
        <v>22</v>
      </c>
      <c r="D429" s="213">
        <v>9023</v>
      </c>
      <c r="E429" s="210">
        <v>90023</v>
      </c>
      <c r="F429" s="17" t="s">
        <v>637</v>
      </c>
      <c r="G429" s="36" t="s">
        <v>218</v>
      </c>
      <c r="H429" s="157">
        <v>12150996</v>
      </c>
      <c r="I429" s="19">
        <v>197</v>
      </c>
      <c r="J429" s="150" t="s">
        <v>13</v>
      </c>
      <c r="K429" s="150" t="s">
        <v>15</v>
      </c>
      <c r="L429" s="9">
        <v>10</v>
      </c>
      <c r="M429" s="9"/>
      <c r="N429" s="21">
        <v>1.6724000000000001</v>
      </c>
      <c r="O429" s="10"/>
      <c r="P429" s="39">
        <v>7.8700000000000006E-2</v>
      </c>
      <c r="Q429" s="7"/>
      <c r="R429" s="158">
        <v>37.845500000000001</v>
      </c>
      <c r="S429" s="1"/>
      <c r="T429" s="23">
        <v>1.7807999999999999</v>
      </c>
      <c r="V429" s="20">
        <v>21.252600000000001</v>
      </c>
      <c r="X429" s="20">
        <v>4.4612999999999996</v>
      </c>
      <c r="AA429" s="25">
        <v>65200</v>
      </c>
      <c r="AB429" s="9"/>
      <c r="AC429" s="25">
        <v>828552</v>
      </c>
      <c r="AD429" s="9"/>
      <c r="AE429" s="27">
        <v>38986</v>
      </c>
      <c r="AF429" s="9"/>
      <c r="AG429" s="26">
        <v>21893</v>
      </c>
      <c r="AI429" s="26">
        <v>185719</v>
      </c>
      <c r="AK429" s="26">
        <v>231003</v>
      </c>
      <c r="AM429" s="2" t="str">
        <f t="shared" si="6"/>
        <v>No</v>
      </c>
    </row>
    <row r="430" spans="1:39">
      <c r="A430" s="6" t="s">
        <v>5919</v>
      </c>
      <c r="B430" s="6" t="s">
        <v>4844</v>
      </c>
      <c r="C430" s="4" t="s">
        <v>22</v>
      </c>
      <c r="D430" s="213">
        <v>9151</v>
      </c>
      <c r="E430" s="210">
        <v>90151</v>
      </c>
      <c r="F430" s="17" t="s">
        <v>275</v>
      </c>
      <c r="G430" s="36" t="s">
        <v>218</v>
      </c>
      <c r="H430" s="157">
        <v>12150996</v>
      </c>
      <c r="I430" s="19">
        <v>195</v>
      </c>
      <c r="J430" s="150" t="s">
        <v>23</v>
      </c>
      <c r="K430" s="150" t="s">
        <v>15</v>
      </c>
      <c r="L430" s="9">
        <v>195</v>
      </c>
      <c r="M430" s="9"/>
      <c r="N430" s="21">
        <v>5.8276000000000003</v>
      </c>
      <c r="O430" s="10"/>
      <c r="P430" s="39">
        <v>0.35189999999999999</v>
      </c>
      <c r="Q430" s="7"/>
      <c r="R430" s="158">
        <v>631.00670000000002</v>
      </c>
      <c r="S430" s="1"/>
      <c r="T430" s="23">
        <v>38.1</v>
      </c>
      <c r="V430" s="20">
        <v>16.561900000000001</v>
      </c>
      <c r="X430" s="20">
        <v>0.53590000000000004</v>
      </c>
      <c r="AA430" s="25">
        <v>82698139</v>
      </c>
      <c r="AB430" s="9"/>
      <c r="AC430" s="25">
        <v>235027282</v>
      </c>
      <c r="AD430" s="9"/>
      <c r="AE430" s="27">
        <v>14190870</v>
      </c>
      <c r="AF430" s="9"/>
      <c r="AG430" s="26">
        <v>372464</v>
      </c>
      <c r="AI430" s="26">
        <v>438553704</v>
      </c>
      <c r="AK430" s="26">
        <v>13513335</v>
      </c>
      <c r="AM430" s="2" t="str">
        <f t="shared" si="6"/>
        <v>No</v>
      </c>
    </row>
    <row r="431" spans="1:39">
      <c r="A431" s="6" t="s">
        <v>5920</v>
      </c>
      <c r="B431" s="6" t="s">
        <v>3293</v>
      </c>
      <c r="C431" s="4" t="s">
        <v>73</v>
      </c>
      <c r="D431" s="213">
        <v>6019</v>
      </c>
      <c r="E431" s="210">
        <v>60019</v>
      </c>
      <c r="F431" s="17" t="s">
        <v>272</v>
      </c>
      <c r="G431" s="36" t="s">
        <v>218</v>
      </c>
      <c r="H431" s="157">
        <v>741318</v>
      </c>
      <c r="I431" s="19">
        <v>193</v>
      </c>
      <c r="J431" s="150" t="s">
        <v>13</v>
      </c>
      <c r="K431" s="150" t="s">
        <v>12</v>
      </c>
      <c r="L431" s="9">
        <v>62</v>
      </c>
      <c r="M431" s="9"/>
      <c r="N431" s="21">
        <v>1.5115000000000001</v>
      </c>
      <c r="O431" s="10"/>
      <c r="P431" s="39">
        <v>4.24E-2</v>
      </c>
      <c r="Q431" s="7"/>
      <c r="R431" s="158">
        <v>74.402799999999999</v>
      </c>
      <c r="S431" s="1"/>
      <c r="T431" s="23">
        <v>2.0859999999999999</v>
      </c>
      <c r="V431" s="20">
        <v>35.668300000000002</v>
      </c>
      <c r="X431" s="20">
        <v>4.1738999999999997</v>
      </c>
      <c r="AA431" s="25">
        <v>397848</v>
      </c>
      <c r="AB431" s="9"/>
      <c r="AC431" s="25">
        <v>9388142</v>
      </c>
      <c r="AD431" s="9"/>
      <c r="AE431" s="27">
        <v>263207</v>
      </c>
      <c r="AF431" s="9"/>
      <c r="AG431" s="26">
        <v>126180</v>
      </c>
      <c r="AI431" s="26">
        <v>2249258</v>
      </c>
      <c r="AK431" s="26">
        <v>2142818</v>
      </c>
      <c r="AM431" s="2" t="str">
        <f t="shared" si="6"/>
        <v>No</v>
      </c>
    </row>
    <row r="432" spans="1:39">
      <c r="A432" s="6" t="s">
        <v>5921</v>
      </c>
      <c r="B432" s="6" t="s">
        <v>3278</v>
      </c>
      <c r="C432" s="4" t="s">
        <v>103</v>
      </c>
      <c r="D432" s="213">
        <v>6006</v>
      </c>
      <c r="E432" s="210">
        <v>60006</v>
      </c>
      <c r="F432" s="17" t="s">
        <v>272</v>
      </c>
      <c r="G432" s="36" t="s">
        <v>218</v>
      </c>
      <c r="H432" s="157">
        <v>803086</v>
      </c>
      <c r="I432" s="19">
        <v>193</v>
      </c>
      <c r="J432" s="150" t="s">
        <v>13</v>
      </c>
      <c r="K432" s="150" t="s">
        <v>15</v>
      </c>
      <c r="L432" s="9">
        <v>58</v>
      </c>
      <c r="M432" s="9"/>
      <c r="N432" s="21">
        <v>2.1059000000000001</v>
      </c>
      <c r="O432" s="10"/>
      <c r="P432" s="39">
        <v>6.9400000000000003E-2</v>
      </c>
      <c r="Q432" s="7"/>
      <c r="R432" s="158">
        <v>62.131500000000003</v>
      </c>
      <c r="S432" s="1"/>
      <c r="T432" s="23">
        <v>2.0464000000000002</v>
      </c>
      <c r="V432" s="20">
        <v>30.3613</v>
      </c>
      <c r="X432" s="20">
        <v>3.2395</v>
      </c>
      <c r="AA432" s="25">
        <v>681632</v>
      </c>
      <c r="AB432" s="9"/>
      <c r="AC432" s="25">
        <v>9827153</v>
      </c>
      <c r="AD432" s="9"/>
      <c r="AE432" s="27">
        <v>323674</v>
      </c>
      <c r="AF432" s="9"/>
      <c r="AG432" s="26">
        <v>158167</v>
      </c>
      <c r="AI432" s="26">
        <v>3033504</v>
      </c>
      <c r="AK432" s="26">
        <v>2740509</v>
      </c>
      <c r="AM432" s="2" t="str">
        <f t="shared" si="6"/>
        <v>No</v>
      </c>
    </row>
    <row r="433" spans="1:39">
      <c r="A433" s="6" t="s">
        <v>5921</v>
      </c>
      <c r="B433" s="6" t="s">
        <v>3278</v>
      </c>
      <c r="C433" s="4" t="s">
        <v>103</v>
      </c>
      <c r="D433" s="213">
        <v>6006</v>
      </c>
      <c r="E433" s="210">
        <v>60006</v>
      </c>
      <c r="F433" s="17" t="s">
        <v>272</v>
      </c>
      <c r="G433" s="36" t="s">
        <v>218</v>
      </c>
      <c r="H433" s="157">
        <v>803086</v>
      </c>
      <c r="I433" s="19">
        <v>193</v>
      </c>
      <c r="J433" s="150" t="s">
        <v>14</v>
      </c>
      <c r="K433" s="150" t="s">
        <v>12</v>
      </c>
      <c r="L433" s="9">
        <v>135</v>
      </c>
      <c r="M433" s="9"/>
      <c r="N433" s="21">
        <v>0.58399999999999996</v>
      </c>
      <c r="O433" s="10"/>
      <c r="P433" s="39">
        <v>0.13869999999999999</v>
      </c>
      <c r="Q433" s="7"/>
      <c r="R433" s="158">
        <v>97.617199999999997</v>
      </c>
      <c r="S433" s="1"/>
      <c r="T433" s="23">
        <v>23.185600000000001</v>
      </c>
      <c r="V433" s="20">
        <v>4.2103000000000002</v>
      </c>
      <c r="X433" s="20">
        <v>0.72019999999999995</v>
      </c>
      <c r="AA433" s="25">
        <v>7470682</v>
      </c>
      <c r="AB433" s="9"/>
      <c r="AC433" s="25">
        <v>53858605</v>
      </c>
      <c r="AD433" s="9"/>
      <c r="AE433" s="27">
        <v>12792258</v>
      </c>
      <c r="AF433" s="9"/>
      <c r="AG433" s="26">
        <v>551733</v>
      </c>
      <c r="AI433" s="26">
        <v>74781311</v>
      </c>
      <c r="AK433" s="26">
        <v>7261811</v>
      </c>
      <c r="AM433" s="2" t="str">
        <f t="shared" si="6"/>
        <v>No</v>
      </c>
    </row>
    <row r="434" spans="1:39">
      <c r="A434" s="6" t="s">
        <v>5920</v>
      </c>
      <c r="B434" s="6" t="s">
        <v>3293</v>
      </c>
      <c r="C434" s="4" t="s">
        <v>73</v>
      </c>
      <c r="D434" s="213">
        <v>6019</v>
      </c>
      <c r="E434" s="210">
        <v>60019</v>
      </c>
      <c r="F434" s="17" t="s">
        <v>272</v>
      </c>
      <c r="G434" s="36" t="s">
        <v>218</v>
      </c>
      <c r="H434" s="157">
        <v>741318</v>
      </c>
      <c r="I434" s="19">
        <v>193</v>
      </c>
      <c r="J434" s="150" t="s">
        <v>14</v>
      </c>
      <c r="K434" s="150" t="s">
        <v>12</v>
      </c>
      <c r="L434" s="9">
        <v>131</v>
      </c>
      <c r="M434" s="9"/>
      <c r="N434" s="21">
        <v>0.3362</v>
      </c>
      <c r="O434" s="10"/>
      <c r="P434" s="39">
        <v>7.5899999999999995E-2</v>
      </c>
      <c r="Q434" s="7"/>
      <c r="R434" s="158">
        <v>106.0778</v>
      </c>
      <c r="S434" s="1"/>
      <c r="T434" s="23">
        <v>23.933700000000002</v>
      </c>
      <c r="V434" s="20">
        <v>4.4321999999999999</v>
      </c>
      <c r="X434" s="20">
        <v>1.3023</v>
      </c>
      <c r="AA434" s="25">
        <v>3247931</v>
      </c>
      <c r="AB434" s="9"/>
      <c r="AC434" s="25">
        <v>42812779</v>
      </c>
      <c r="AD434" s="9"/>
      <c r="AE434" s="27">
        <v>9659576</v>
      </c>
      <c r="AF434" s="9"/>
      <c r="AG434" s="26">
        <v>403598</v>
      </c>
      <c r="AI434" s="26">
        <v>32874779</v>
      </c>
      <c r="AK434" s="26">
        <v>5341575</v>
      </c>
      <c r="AM434" s="2" t="str">
        <f t="shared" si="6"/>
        <v>No</v>
      </c>
    </row>
    <row r="435" spans="1:39">
      <c r="A435" s="6" t="s">
        <v>848</v>
      </c>
      <c r="B435" s="6" t="s">
        <v>849</v>
      </c>
      <c r="C435" s="4" t="s">
        <v>68</v>
      </c>
      <c r="D435" s="213">
        <v>2126</v>
      </c>
      <c r="E435" s="210">
        <v>20126</v>
      </c>
      <c r="F435" s="17" t="s">
        <v>715</v>
      </c>
      <c r="G435" s="36" t="s">
        <v>218</v>
      </c>
      <c r="H435" s="157">
        <v>18351295</v>
      </c>
      <c r="I435" s="19">
        <v>184</v>
      </c>
      <c r="J435" s="150" t="s">
        <v>24</v>
      </c>
      <c r="K435" s="150" t="s">
        <v>12</v>
      </c>
      <c r="L435" s="9">
        <v>184</v>
      </c>
      <c r="M435" s="9"/>
      <c r="N435" s="21">
        <v>11.159000000000001</v>
      </c>
      <c r="O435" s="10"/>
      <c r="P435" s="39">
        <v>0.92349999999999999</v>
      </c>
      <c r="Q435" s="7"/>
      <c r="R435" s="158">
        <v>246.08160000000001</v>
      </c>
      <c r="S435" s="1"/>
      <c r="T435" s="23">
        <v>20.364899999999999</v>
      </c>
      <c r="V435" s="20">
        <v>12.083600000000001</v>
      </c>
      <c r="X435" s="20">
        <v>0.26540000000000002</v>
      </c>
      <c r="AA435" s="25">
        <v>48095271</v>
      </c>
      <c r="AB435" s="9"/>
      <c r="AC435" s="25">
        <v>52080217</v>
      </c>
      <c r="AD435" s="9"/>
      <c r="AE435" s="27">
        <v>4309984</v>
      </c>
      <c r="AF435" s="9"/>
      <c r="AG435" s="26">
        <v>211638</v>
      </c>
      <c r="AI435" s="26">
        <v>196203402</v>
      </c>
      <c r="AK435" s="26">
        <v>9399351</v>
      </c>
      <c r="AM435" s="2" t="str">
        <f t="shared" si="6"/>
        <v>No</v>
      </c>
    </row>
    <row r="436" spans="1:39">
      <c r="A436" s="6" t="s">
        <v>1872</v>
      </c>
      <c r="B436" s="6" t="s">
        <v>1873</v>
      </c>
      <c r="C436" s="4" t="s">
        <v>51</v>
      </c>
      <c r="D436" s="213" t="s">
        <v>1874</v>
      </c>
      <c r="E436" s="210" t="s">
        <v>1875</v>
      </c>
      <c r="F436" s="17" t="s">
        <v>405</v>
      </c>
      <c r="G436" s="36" t="s">
        <v>400</v>
      </c>
      <c r="H436" s="157">
        <v>0</v>
      </c>
      <c r="I436" s="19">
        <v>183</v>
      </c>
      <c r="J436" s="150" t="s">
        <v>13</v>
      </c>
      <c r="K436" s="150" t="s">
        <v>12</v>
      </c>
      <c r="L436" s="9">
        <v>183</v>
      </c>
      <c r="M436" s="9"/>
      <c r="N436" s="21">
        <v>0.41270000000000001</v>
      </c>
      <c r="O436" s="10"/>
      <c r="P436" s="39">
        <v>2.2100000000000002E-2</v>
      </c>
      <c r="Q436" s="7"/>
      <c r="R436" s="158">
        <v>35.879600000000003</v>
      </c>
      <c r="S436" s="1"/>
      <c r="T436" s="23">
        <v>1.9225000000000001</v>
      </c>
      <c r="V436" s="20">
        <v>18.6629</v>
      </c>
      <c r="X436" s="20">
        <v>0</v>
      </c>
      <c r="AA436" s="25">
        <v>260102</v>
      </c>
      <c r="AB436" s="9"/>
      <c r="AC436" s="25">
        <v>11763483</v>
      </c>
      <c r="AD436" s="9"/>
      <c r="AE436" s="27">
        <v>630313</v>
      </c>
      <c r="AF436" s="9"/>
      <c r="AG436" s="26">
        <v>327860</v>
      </c>
      <c r="AI436" s="26">
        <v>0</v>
      </c>
      <c r="AK436" s="26">
        <v>7473947</v>
      </c>
      <c r="AM436" s="2" t="str">
        <f t="shared" si="6"/>
        <v>No</v>
      </c>
    </row>
    <row r="437" spans="1:39">
      <c r="A437" s="6" t="s">
        <v>5922</v>
      </c>
      <c r="B437" s="6" t="s">
        <v>1048</v>
      </c>
      <c r="C437" s="4" t="s">
        <v>88</v>
      </c>
      <c r="D437" s="213"/>
      <c r="E437" s="210">
        <v>30202</v>
      </c>
      <c r="F437" s="17" t="s">
        <v>275</v>
      </c>
      <c r="G437" s="36" t="s">
        <v>218</v>
      </c>
      <c r="H437" s="157">
        <v>402004</v>
      </c>
      <c r="I437" s="19">
        <v>182</v>
      </c>
      <c r="J437" s="150" t="s">
        <v>14</v>
      </c>
      <c r="K437" s="150" t="s">
        <v>12</v>
      </c>
      <c r="L437" s="9">
        <v>76</v>
      </c>
      <c r="M437" s="9"/>
      <c r="N437" s="21">
        <v>1.0202</v>
      </c>
      <c r="O437" s="10"/>
      <c r="P437" s="39">
        <v>0.2225</v>
      </c>
      <c r="Q437" s="7"/>
      <c r="R437" s="158">
        <v>87.769599999999997</v>
      </c>
      <c r="S437" s="1"/>
      <c r="T437" s="23">
        <v>19.144600000000001</v>
      </c>
      <c r="V437" s="20">
        <v>4.5846</v>
      </c>
      <c r="X437" s="20">
        <v>1.0411999999999999</v>
      </c>
      <c r="AA437" s="25">
        <v>4754798</v>
      </c>
      <c r="AB437" s="9"/>
      <c r="AC437" s="25">
        <v>21367603</v>
      </c>
      <c r="AD437" s="9"/>
      <c r="AE437" s="27">
        <v>4660772</v>
      </c>
      <c r="AF437" s="9"/>
      <c r="AG437" s="26">
        <v>243451</v>
      </c>
      <c r="AI437" s="26">
        <v>20521491</v>
      </c>
      <c r="AK437" s="26">
        <v>3124119</v>
      </c>
      <c r="AM437" s="2" t="str">
        <f t="shared" si="6"/>
        <v>No</v>
      </c>
    </row>
    <row r="438" spans="1:39">
      <c r="A438" s="6" t="s">
        <v>5922</v>
      </c>
      <c r="B438" s="6" t="s">
        <v>1048</v>
      </c>
      <c r="C438" s="4" t="s">
        <v>88</v>
      </c>
      <c r="D438" s="213"/>
      <c r="E438" s="210">
        <v>30202</v>
      </c>
      <c r="F438" s="17" t="s">
        <v>275</v>
      </c>
      <c r="G438" s="36" t="s">
        <v>218</v>
      </c>
      <c r="H438" s="157">
        <v>402004</v>
      </c>
      <c r="I438" s="19">
        <v>182</v>
      </c>
      <c r="J438" s="150" t="s">
        <v>13</v>
      </c>
      <c r="K438" s="150" t="s">
        <v>15</v>
      </c>
      <c r="L438" s="9">
        <v>71</v>
      </c>
      <c r="M438" s="9"/>
      <c r="N438" s="21">
        <v>1.0195000000000001</v>
      </c>
      <c r="O438" s="10"/>
      <c r="P438" s="39">
        <v>4.2799999999999998E-2</v>
      </c>
      <c r="Q438" s="7"/>
      <c r="R438" s="158">
        <v>54.833300000000001</v>
      </c>
      <c r="S438" s="1"/>
      <c r="T438" s="23">
        <v>2.3016000000000001</v>
      </c>
      <c r="V438" s="20">
        <v>23.823799999999999</v>
      </c>
      <c r="X438" s="20">
        <v>1.9539</v>
      </c>
      <c r="AA438" s="25">
        <v>343948</v>
      </c>
      <c r="AB438" s="9"/>
      <c r="AC438" s="25">
        <v>8037248</v>
      </c>
      <c r="AD438" s="9"/>
      <c r="AE438" s="27">
        <v>337362</v>
      </c>
      <c r="AF438" s="9"/>
      <c r="AG438" s="26">
        <v>146576</v>
      </c>
      <c r="AI438" s="26">
        <v>4113483</v>
      </c>
      <c r="AK438" s="26">
        <v>2372086</v>
      </c>
      <c r="AM438" s="2" t="str">
        <f t="shared" si="6"/>
        <v>No</v>
      </c>
    </row>
    <row r="439" spans="1:39">
      <c r="A439" s="6" t="s">
        <v>5922</v>
      </c>
      <c r="B439" s="6" t="s">
        <v>1048</v>
      </c>
      <c r="C439" s="4" t="s">
        <v>88</v>
      </c>
      <c r="D439" s="213"/>
      <c r="E439" s="210">
        <v>30202</v>
      </c>
      <c r="F439" s="17" t="s">
        <v>275</v>
      </c>
      <c r="G439" s="36" t="s">
        <v>218</v>
      </c>
      <c r="H439" s="157">
        <v>402004</v>
      </c>
      <c r="I439" s="19">
        <v>182</v>
      </c>
      <c r="J439" s="150" t="s">
        <v>13</v>
      </c>
      <c r="K439" s="150" t="s">
        <v>12</v>
      </c>
      <c r="L439" s="9">
        <v>35</v>
      </c>
      <c r="M439" s="9"/>
      <c r="N439" s="21">
        <v>0.74960000000000004</v>
      </c>
      <c r="O439" s="10"/>
      <c r="P439" s="39">
        <v>3.4500000000000003E-2</v>
      </c>
      <c r="Q439" s="7"/>
      <c r="R439" s="158">
        <v>70.138400000000004</v>
      </c>
      <c r="S439" s="1"/>
      <c r="T439" s="23">
        <v>3.2281</v>
      </c>
      <c r="V439" s="20">
        <v>21.727699999999999</v>
      </c>
      <c r="X439" s="20">
        <v>3.3635999999999999</v>
      </c>
      <c r="Y439" s="2" t="s">
        <v>50</v>
      </c>
      <c r="AA439" s="25">
        <v>128293</v>
      </c>
      <c r="AB439" s="9"/>
      <c r="AC439" s="25">
        <v>3718460</v>
      </c>
      <c r="AD439" s="9"/>
      <c r="AE439" s="27">
        <v>171139</v>
      </c>
      <c r="AF439" s="9"/>
      <c r="AG439" s="26">
        <v>53016</v>
      </c>
      <c r="AI439" s="26">
        <v>1105484</v>
      </c>
      <c r="AJ439" s="2" t="s">
        <v>50</v>
      </c>
      <c r="AK439" s="26">
        <v>709640</v>
      </c>
      <c r="AM439" s="2" t="str">
        <f t="shared" si="6"/>
        <v>Yes</v>
      </c>
    </row>
    <row r="440" spans="1:39">
      <c r="A440" s="6" t="s">
        <v>312</v>
      </c>
      <c r="B440" s="6" t="s">
        <v>313</v>
      </c>
      <c r="C440" s="4" t="s">
        <v>109</v>
      </c>
      <c r="D440" s="213">
        <v>24</v>
      </c>
      <c r="E440" s="210">
        <v>24</v>
      </c>
      <c r="F440" s="17" t="s">
        <v>275</v>
      </c>
      <c r="G440" s="36" t="s">
        <v>218</v>
      </c>
      <c r="H440" s="157">
        <v>1849898</v>
      </c>
      <c r="I440" s="19">
        <v>180</v>
      </c>
      <c r="J440" s="150" t="s">
        <v>13</v>
      </c>
      <c r="K440" s="150" t="s">
        <v>12</v>
      </c>
      <c r="L440" s="9">
        <v>55</v>
      </c>
      <c r="M440" s="9"/>
      <c r="N440" s="21">
        <v>1.9688000000000001</v>
      </c>
      <c r="O440" s="10"/>
      <c r="P440" s="39">
        <v>3.7400000000000003E-2</v>
      </c>
      <c r="Q440" s="7"/>
      <c r="R440" s="158">
        <v>144.9462</v>
      </c>
      <c r="S440" s="1"/>
      <c r="T440" s="23">
        <v>2.7513999999999998</v>
      </c>
      <c r="V440" s="20">
        <v>52.680900000000001</v>
      </c>
      <c r="X440" s="20">
        <v>7.2824999999999998</v>
      </c>
      <c r="AA440" s="25">
        <v>507280</v>
      </c>
      <c r="AB440" s="9"/>
      <c r="AC440" s="25">
        <v>13573487</v>
      </c>
      <c r="AD440" s="9"/>
      <c r="AE440" s="27">
        <v>257655</v>
      </c>
      <c r="AF440" s="9"/>
      <c r="AG440" s="26">
        <v>93645</v>
      </c>
      <c r="AI440" s="26">
        <v>1863845</v>
      </c>
      <c r="AK440" s="26">
        <v>1551236</v>
      </c>
      <c r="AM440" s="2" t="str">
        <f t="shared" si="6"/>
        <v>No</v>
      </c>
    </row>
    <row r="441" spans="1:39">
      <c r="A441" s="6" t="s">
        <v>312</v>
      </c>
      <c r="B441" s="6" t="s">
        <v>313</v>
      </c>
      <c r="C441" s="4" t="s">
        <v>109</v>
      </c>
      <c r="D441" s="213">
        <v>24</v>
      </c>
      <c r="E441" s="210">
        <v>24</v>
      </c>
      <c r="F441" s="17" t="s">
        <v>275</v>
      </c>
      <c r="G441" s="36" t="s">
        <v>218</v>
      </c>
      <c r="H441" s="157">
        <v>1849898</v>
      </c>
      <c r="I441" s="19">
        <v>180</v>
      </c>
      <c r="J441" s="150" t="s">
        <v>16</v>
      </c>
      <c r="K441" s="150" t="s">
        <v>12</v>
      </c>
      <c r="L441" s="9">
        <v>24</v>
      </c>
      <c r="M441" s="9"/>
      <c r="N441" s="21">
        <v>3.5470000000000002</v>
      </c>
      <c r="O441" s="10"/>
      <c r="P441" s="39">
        <v>0.3422</v>
      </c>
      <c r="Q441" s="7"/>
      <c r="R441" s="158">
        <v>59.598999999999997</v>
      </c>
      <c r="S441" s="1"/>
      <c r="T441" s="23">
        <v>5.7506000000000004</v>
      </c>
      <c r="V441" s="20">
        <v>10.364000000000001</v>
      </c>
      <c r="X441" s="20">
        <v>0.4108</v>
      </c>
      <c r="AA441" s="25">
        <v>156856</v>
      </c>
      <c r="AB441" s="9"/>
      <c r="AC441" s="25">
        <v>458316</v>
      </c>
      <c r="AD441" s="9"/>
      <c r="AE441" s="27">
        <v>44222</v>
      </c>
      <c r="AF441" s="9"/>
      <c r="AG441" s="26">
        <v>7690</v>
      </c>
      <c r="AI441" s="26">
        <v>1115534</v>
      </c>
      <c r="AK441" s="26">
        <v>249138</v>
      </c>
      <c r="AM441" s="2" t="str">
        <f t="shared" si="6"/>
        <v>No</v>
      </c>
    </row>
    <row r="442" spans="1:39">
      <c r="A442" s="6" t="s">
        <v>312</v>
      </c>
      <c r="B442" s="6" t="s">
        <v>313</v>
      </c>
      <c r="C442" s="4" t="s">
        <v>109</v>
      </c>
      <c r="D442" s="213">
        <v>24</v>
      </c>
      <c r="E442" s="210">
        <v>24</v>
      </c>
      <c r="F442" s="17" t="s">
        <v>275</v>
      </c>
      <c r="G442" s="36" t="s">
        <v>218</v>
      </c>
      <c r="H442" s="157">
        <v>1849898</v>
      </c>
      <c r="I442" s="19">
        <v>180</v>
      </c>
      <c r="J442" s="150" t="s">
        <v>14</v>
      </c>
      <c r="K442" s="150" t="s">
        <v>12</v>
      </c>
      <c r="L442" s="9">
        <v>101</v>
      </c>
      <c r="M442" s="9"/>
      <c r="N442" s="21">
        <v>0.99829999999999997</v>
      </c>
      <c r="O442" s="10"/>
      <c r="P442" s="39">
        <v>0.1419</v>
      </c>
      <c r="Q442" s="7"/>
      <c r="R442" s="158">
        <v>152.18350000000001</v>
      </c>
      <c r="S442" s="1"/>
      <c r="T442" s="23">
        <v>21.630800000000001</v>
      </c>
      <c r="V442" s="20">
        <v>7.0354999999999999</v>
      </c>
      <c r="X442" s="20">
        <v>1.5887</v>
      </c>
      <c r="AA442" s="25">
        <v>5908808</v>
      </c>
      <c r="AB442" s="9"/>
      <c r="AC442" s="25">
        <v>41642262</v>
      </c>
      <c r="AD442" s="9"/>
      <c r="AE442" s="27">
        <v>5918875</v>
      </c>
      <c r="AF442" s="9"/>
      <c r="AG442" s="26">
        <v>273632</v>
      </c>
      <c r="AI442" s="26">
        <v>26211237</v>
      </c>
      <c r="AK442" s="26">
        <v>3895673</v>
      </c>
      <c r="AM442" s="2" t="str">
        <f t="shared" si="6"/>
        <v>No</v>
      </c>
    </row>
    <row r="443" spans="1:39">
      <c r="A443" s="6" t="s">
        <v>689</v>
      </c>
      <c r="B443" s="6" t="s">
        <v>690</v>
      </c>
      <c r="C443" s="4" t="s">
        <v>53</v>
      </c>
      <c r="D443" s="213">
        <v>1061</v>
      </c>
      <c r="E443" s="210">
        <v>10061</v>
      </c>
      <c r="F443" s="17" t="s">
        <v>275</v>
      </c>
      <c r="G443" s="36" t="s">
        <v>218</v>
      </c>
      <c r="H443" s="157">
        <v>116960</v>
      </c>
      <c r="I443" s="19">
        <v>179</v>
      </c>
      <c r="J443" s="150" t="s">
        <v>18</v>
      </c>
      <c r="K443" s="150" t="s">
        <v>15</v>
      </c>
      <c r="L443" s="9">
        <v>9</v>
      </c>
      <c r="M443" s="9"/>
      <c r="N443" s="21">
        <v>1.9801</v>
      </c>
      <c r="O443" s="10"/>
      <c r="P443" s="39">
        <v>0.1933</v>
      </c>
      <c r="Q443" s="7"/>
      <c r="R443" s="158">
        <v>30.337199999999999</v>
      </c>
      <c r="S443" s="1"/>
      <c r="T443" s="23">
        <v>2.9620000000000002</v>
      </c>
      <c r="V443" s="20">
        <v>10.2422</v>
      </c>
      <c r="X443" s="20">
        <v>1.3984000000000001</v>
      </c>
      <c r="AA443" s="25">
        <v>21290</v>
      </c>
      <c r="AB443" s="9"/>
      <c r="AC443" s="25">
        <v>110124</v>
      </c>
      <c r="AD443" s="9"/>
      <c r="AE443" s="27">
        <v>10752</v>
      </c>
      <c r="AF443" s="9"/>
      <c r="AG443" s="26">
        <v>3630</v>
      </c>
      <c r="AI443" s="26">
        <v>78748</v>
      </c>
      <c r="AK443" s="26">
        <v>92487</v>
      </c>
      <c r="AM443" s="2" t="str">
        <f t="shared" si="6"/>
        <v>No</v>
      </c>
    </row>
    <row r="444" spans="1:39">
      <c r="A444" s="6" t="s">
        <v>689</v>
      </c>
      <c r="B444" s="6" t="s">
        <v>690</v>
      </c>
      <c r="C444" s="4" t="s">
        <v>53</v>
      </c>
      <c r="D444" s="213">
        <v>1061</v>
      </c>
      <c r="E444" s="210">
        <v>10061</v>
      </c>
      <c r="F444" s="17" t="s">
        <v>275</v>
      </c>
      <c r="G444" s="36" t="s">
        <v>218</v>
      </c>
      <c r="H444" s="157">
        <v>116960</v>
      </c>
      <c r="I444" s="19">
        <v>179</v>
      </c>
      <c r="J444" s="150" t="s">
        <v>14</v>
      </c>
      <c r="K444" s="150" t="s">
        <v>15</v>
      </c>
      <c r="L444" s="9">
        <v>20</v>
      </c>
      <c r="M444" s="9"/>
      <c r="N444" s="21">
        <v>1.3628</v>
      </c>
      <c r="O444" s="10"/>
      <c r="P444" s="39">
        <v>0.12139999999999999</v>
      </c>
      <c r="Q444" s="7"/>
      <c r="R444" s="158">
        <v>132.13390000000001</v>
      </c>
      <c r="S444" s="1"/>
      <c r="T444" s="23">
        <v>11.771699999999999</v>
      </c>
      <c r="V444" s="20">
        <v>11.2247</v>
      </c>
      <c r="X444" s="20">
        <v>2.7046999999999999</v>
      </c>
      <c r="AA444" s="25">
        <v>731874</v>
      </c>
      <c r="AB444" s="9"/>
      <c r="AC444" s="25">
        <v>6028212</v>
      </c>
      <c r="AD444" s="9"/>
      <c r="AE444" s="27">
        <v>537050</v>
      </c>
      <c r="AF444" s="9"/>
      <c r="AG444" s="26">
        <v>45622</v>
      </c>
      <c r="AI444" s="26">
        <v>2228758</v>
      </c>
      <c r="AK444" s="26">
        <v>684392</v>
      </c>
      <c r="AM444" s="2" t="str">
        <f t="shared" si="6"/>
        <v>No</v>
      </c>
    </row>
    <row r="445" spans="1:39">
      <c r="A445" s="6" t="s">
        <v>3579</v>
      </c>
      <c r="B445" s="6" t="s">
        <v>3580</v>
      </c>
      <c r="C445" s="4" t="s">
        <v>85</v>
      </c>
      <c r="D445" s="213" t="s">
        <v>3581</v>
      </c>
      <c r="E445" s="210" t="s">
        <v>3582</v>
      </c>
      <c r="F445" s="17" t="s">
        <v>405</v>
      </c>
      <c r="G445" s="36" t="s">
        <v>400</v>
      </c>
      <c r="H445" s="157">
        <v>0</v>
      </c>
      <c r="I445" s="19">
        <v>179</v>
      </c>
      <c r="J445" s="150" t="s">
        <v>13</v>
      </c>
      <c r="K445" s="150" t="s">
        <v>12</v>
      </c>
      <c r="L445" s="9">
        <v>179</v>
      </c>
      <c r="M445" s="9"/>
      <c r="N445" s="21">
        <v>0.86199999999999999</v>
      </c>
      <c r="O445" s="10"/>
      <c r="P445" s="39">
        <v>6.3600000000000004E-2</v>
      </c>
      <c r="Q445" s="7"/>
      <c r="R445" s="158">
        <v>31.178899999999999</v>
      </c>
      <c r="S445" s="1"/>
      <c r="T445" s="23">
        <v>2.3016000000000001</v>
      </c>
      <c r="V445" s="20">
        <v>13.5466</v>
      </c>
      <c r="X445" s="20">
        <v>0</v>
      </c>
      <c r="AA445" s="25">
        <v>526839</v>
      </c>
      <c r="AB445" s="9"/>
      <c r="AC445" s="25">
        <v>8279115</v>
      </c>
      <c r="AD445" s="9"/>
      <c r="AE445" s="27">
        <v>611157</v>
      </c>
      <c r="AF445" s="9"/>
      <c r="AG445" s="26">
        <v>265536</v>
      </c>
      <c r="AI445" s="26">
        <v>0</v>
      </c>
      <c r="AK445" s="26">
        <v>4851680</v>
      </c>
      <c r="AM445" s="2" t="str">
        <f t="shared" si="6"/>
        <v>No</v>
      </c>
    </row>
    <row r="446" spans="1:39">
      <c r="A446" s="6" t="s">
        <v>689</v>
      </c>
      <c r="B446" s="6" t="s">
        <v>690</v>
      </c>
      <c r="C446" s="4" t="s">
        <v>53</v>
      </c>
      <c r="D446" s="213">
        <v>1061</v>
      </c>
      <c r="E446" s="210">
        <v>10061</v>
      </c>
      <c r="F446" s="17" t="s">
        <v>275</v>
      </c>
      <c r="G446" s="36" t="s">
        <v>218</v>
      </c>
      <c r="H446" s="157">
        <v>116960</v>
      </c>
      <c r="I446" s="19">
        <v>179</v>
      </c>
      <c r="J446" s="150" t="s">
        <v>13</v>
      </c>
      <c r="K446" s="150" t="s">
        <v>15</v>
      </c>
      <c r="L446" s="9">
        <v>150</v>
      </c>
      <c r="M446" s="9"/>
      <c r="N446" s="21">
        <v>9.6780000000000008</v>
      </c>
      <c r="O446" s="10"/>
      <c r="P446" s="39">
        <v>0.34749999999999998</v>
      </c>
      <c r="Q446" s="7"/>
      <c r="R446" s="158">
        <v>65.985500000000002</v>
      </c>
      <c r="S446" s="1"/>
      <c r="T446" s="23">
        <v>2.3696000000000002</v>
      </c>
      <c r="V446" s="20">
        <v>27.847000000000001</v>
      </c>
      <c r="X446" s="20">
        <v>2.1194000000000002</v>
      </c>
      <c r="Y446" s="2" t="s">
        <v>128</v>
      </c>
      <c r="AA446" s="25">
        <v>3732505</v>
      </c>
      <c r="AB446" s="9"/>
      <c r="AC446" s="25">
        <v>10739796</v>
      </c>
      <c r="AD446" s="9"/>
      <c r="AE446" s="27">
        <v>385671</v>
      </c>
      <c r="AF446" s="9"/>
      <c r="AG446" s="26">
        <v>162760</v>
      </c>
      <c r="AI446" s="26">
        <v>5067379</v>
      </c>
      <c r="AJ446" s="2" t="s">
        <v>128</v>
      </c>
      <c r="AK446" s="26">
        <v>2473680</v>
      </c>
      <c r="AM446" s="2" t="str">
        <f t="shared" si="6"/>
        <v>Yes</v>
      </c>
    </row>
    <row r="447" spans="1:39">
      <c r="A447" s="6" t="s">
        <v>2293</v>
      </c>
      <c r="B447" s="6" t="s">
        <v>605</v>
      </c>
      <c r="C447" s="4" t="s">
        <v>82</v>
      </c>
      <c r="D447" s="213">
        <v>5017</v>
      </c>
      <c r="E447" s="210">
        <v>50017</v>
      </c>
      <c r="F447" s="17" t="s">
        <v>275</v>
      </c>
      <c r="G447" s="36" t="s">
        <v>218</v>
      </c>
      <c r="H447" s="157">
        <v>724091</v>
      </c>
      <c r="I447" s="19">
        <v>178</v>
      </c>
      <c r="J447" s="150" t="s">
        <v>14</v>
      </c>
      <c r="K447" s="150" t="s">
        <v>12</v>
      </c>
      <c r="L447" s="9">
        <v>95</v>
      </c>
      <c r="M447" s="9"/>
      <c r="N447" s="21">
        <v>0.97150000000000003</v>
      </c>
      <c r="O447" s="10"/>
      <c r="P447" s="39">
        <v>0.1484</v>
      </c>
      <c r="Q447" s="7"/>
      <c r="R447" s="158">
        <v>125.7392</v>
      </c>
      <c r="S447" s="1"/>
      <c r="T447" s="23">
        <v>19.212</v>
      </c>
      <c r="V447" s="20">
        <v>6.5448000000000004</v>
      </c>
      <c r="X447" s="20">
        <v>0.98780000000000001</v>
      </c>
      <c r="AA447" s="25">
        <v>6611747</v>
      </c>
      <c r="AB447" s="9"/>
      <c r="AC447" s="25">
        <v>44543494</v>
      </c>
      <c r="AD447" s="9"/>
      <c r="AE447" s="27">
        <v>6805906</v>
      </c>
      <c r="AF447" s="9"/>
      <c r="AG447" s="26">
        <v>354253</v>
      </c>
      <c r="AI447" s="26">
        <v>45092015</v>
      </c>
      <c r="AK447" s="26">
        <v>5525064</v>
      </c>
      <c r="AM447" s="2" t="str">
        <f t="shared" si="6"/>
        <v>No</v>
      </c>
    </row>
    <row r="448" spans="1:39">
      <c r="A448" s="6" t="s">
        <v>2293</v>
      </c>
      <c r="B448" s="6" t="s">
        <v>605</v>
      </c>
      <c r="C448" s="4" t="s">
        <v>82</v>
      </c>
      <c r="D448" s="213">
        <v>5017</v>
      </c>
      <c r="E448" s="210">
        <v>50017</v>
      </c>
      <c r="F448" s="17" t="s">
        <v>275</v>
      </c>
      <c r="G448" s="36" t="s">
        <v>218</v>
      </c>
      <c r="H448" s="157">
        <v>724091</v>
      </c>
      <c r="I448" s="19">
        <v>178</v>
      </c>
      <c r="J448" s="150" t="s">
        <v>13</v>
      </c>
      <c r="K448" s="150" t="s">
        <v>12</v>
      </c>
      <c r="L448" s="9">
        <v>57</v>
      </c>
      <c r="M448" s="9"/>
      <c r="N448" s="21">
        <v>3.9479000000000002</v>
      </c>
      <c r="O448" s="10"/>
      <c r="P448" s="39">
        <v>5.4399999999999997E-2</v>
      </c>
      <c r="Q448" s="7"/>
      <c r="R448" s="158">
        <v>124.2906</v>
      </c>
      <c r="S448" s="1"/>
      <c r="T448" s="23">
        <v>1.7138</v>
      </c>
      <c r="V448" s="20">
        <v>72.524100000000004</v>
      </c>
      <c r="X448" s="20">
        <v>8.3453999999999997</v>
      </c>
      <c r="AA448" s="25">
        <v>942564</v>
      </c>
      <c r="AB448" s="9"/>
      <c r="AC448" s="25">
        <v>17315045</v>
      </c>
      <c r="AD448" s="9"/>
      <c r="AE448" s="27">
        <v>238749</v>
      </c>
      <c r="AF448" s="9"/>
      <c r="AG448" s="26">
        <v>139311</v>
      </c>
      <c r="AI448" s="26">
        <v>2074794</v>
      </c>
      <c r="AK448" s="26">
        <v>1991316</v>
      </c>
      <c r="AM448" s="2" t="str">
        <f t="shared" si="6"/>
        <v>No</v>
      </c>
    </row>
    <row r="449" spans="1:39">
      <c r="A449" s="6" t="s">
        <v>2293</v>
      </c>
      <c r="B449" s="6" t="s">
        <v>605</v>
      </c>
      <c r="C449" s="4" t="s">
        <v>82</v>
      </c>
      <c r="D449" s="213">
        <v>5017</v>
      </c>
      <c r="E449" s="210">
        <v>50017</v>
      </c>
      <c r="F449" s="17" t="s">
        <v>275</v>
      </c>
      <c r="G449" s="36" t="s">
        <v>218</v>
      </c>
      <c r="H449" s="157">
        <v>724091</v>
      </c>
      <c r="I449" s="19">
        <v>178</v>
      </c>
      <c r="J449" s="150" t="s">
        <v>32</v>
      </c>
      <c r="K449" s="150" t="s">
        <v>12</v>
      </c>
      <c r="L449" s="9">
        <v>26</v>
      </c>
      <c r="M449" s="9"/>
      <c r="N449" s="21">
        <v>0.50600000000000001</v>
      </c>
      <c r="O449" s="10"/>
      <c r="P449" s="39">
        <v>9.6699999999999994E-2</v>
      </c>
      <c r="Q449" s="7"/>
      <c r="R449" s="158">
        <v>132.88929999999999</v>
      </c>
      <c r="S449" s="1"/>
      <c r="T449" s="23">
        <v>25.385000000000002</v>
      </c>
      <c r="V449" s="20">
        <v>5.2350000000000003</v>
      </c>
      <c r="X449" s="20">
        <v>1.2750999999999999</v>
      </c>
      <c r="AA449" s="25">
        <v>1054567</v>
      </c>
      <c r="AB449" s="9"/>
      <c r="AC449" s="25">
        <v>10910215</v>
      </c>
      <c r="AD449" s="9"/>
      <c r="AE449" s="27">
        <v>2084109</v>
      </c>
      <c r="AF449" s="9"/>
      <c r="AG449" s="26">
        <v>82100</v>
      </c>
      <c r="AI449" s="26">
        <v>8556529</v>
      </c>
      <c r="AK449" s="26">
        <v>881241</v>
      </c>
      <c r="AM449" s="2" t="str">
        <f t="shared" si="6"/>
        <v>No</v>
      </c>
    </row>
    <row r="450" spans="1:39">
      <c r="A450" s="6" t="s">
        <v>2314</v>
      </c>
      <c r="B450" s="6" t="s">
        <v>2315</v>
      </c>
      <c r="C450" s="4" t="s">
        <v>57</v>
      </c>
      <c r="D450" s="213">
        <v>5036</v>
      </c>
      <c r="E450" s="210">
        <v>50036</v>
      </c>
      <c r="F450" s="17" t="s">
        <v>275</v>
      </c>
      <c r="G450" s="36" t="s">
        <v>218</v>
      </c>
      <c r="H450" s="157">
        <v>313532</v>
      </c>
      <c r="I450" s="19">
        <v>174</v>
      </c>
      <c r="J450" s="150" t="s">
        <v>14</v>
      </c>
      <c r="K450" s="150" t="s">
        <v>12</v>
      </c>
      <c r="L450" s="9">
        <v>85</v>
      </c>
      <c r="M450" s="9"/>
      <c r="N450" s="21">
        <v>0.65890000000000004</v>
      </c>
      <c r="O450" s="10"/>
      <c r="P450" s="39">
        <v>0.20619999999999999</v>
      </c>
      <c r="Q450" s="7"/>
      <c r="R450" s="158">
        <v>119.0647</v>
      </c>
      <c r="S450" s="1"/>
      <c r="T450" s="23">
        <v>37.264400000000002</v>
      </c>
      <c r="V450" s="20">
        <v>3.1951000000000001</v>
      </c>
      <c r="X450" s="20">
        <v>1.149</v>
      </c>
      <c r="AA450" s="25">
        <v>6512857</v>
      </c>
      <c r="AB450" s="9"/>
      <c r="AC450" s="25">
        <v>31584167</v>
      </c>
      <c r="AD450" s="9"/>
      <c r="AE450" s="27">
        <v>9885082</v>
      </c>
      <c r="AF450" s="9"/>
      <c r="AG450" s="26">
        <v>265269</v>
      </c>
      <c r="AI450" s="26">
        <v>27488246</v>
      </c>
      <c r="AK450" s="26">
        <v>3330621</v>
      </c>
      <c r="AM450" s="2" t="str">
        <f t="shared" ref="AM450:AM513" si="7">IF(AL450&amp;AJ450&amp;AH450&amp;AF450&amp;AD450&amp;AB450&amp;Y450&amp;W450&amp;U450&amp;S450&amp;S450&amp;Q450&amp;O450&lt;&gt;"","Yes","No")</f>
        <v>No</v>
      </c>
    </row>
    <row r="451" spans="1:39">
      <c r="A451" s="6" t="s">
        <v>2314</v>
      </c>
      <c r="B451" s="6" t="s">
        <v>2315</v>
      </c>
      <c r="C451" s="4" t="s">
        <v>57</v>
      </c>
      <c r="D451" s="213">
        <v>5036</v>
      </c>
      <c r="E451" s="210">
        <v>50036</v>
      </c>
      <c r="F451" s="17" t="s">
        <v>275</v>
      </c>
      <c r="G451" s="36" t="s">
        <v>218</v>
      </c>
      <c r="H451" s="157">
        <v>313532</v>
      </c>
      <c r="I451" s="19">
        <v>174</v>
      </c>
      <c r="J451" s="150" t="s">
        <v>13</v>
      </c>
      <c r="K451" s="150" t="s">
        <v>15</v>
      </c>
      <c r="L451" s="9">
        <v>63</v>
      </c>
      <c r="M451" s="9"/>
      <c r="N451" s="21">
        <v>0.51590000000000003</v>
      </c>
      <c r="O451" s="10"/>
      <c r="P451" s="39">
        <v>2.1399999999999999E-2</v>
      </c>
      <c r="Q451" s="7"/>
      <c r="R451" s="158">
        <v>61.679200000000002</v>
      </c>
      <c r="S451" s="1"/>
      <c r="T451" s="23">
        <v>2.5527000000000002</v>
      </c>
      <c r="V451" s="20">
        <v>24.162400000000002</v>
      </c>
      <c r="X451" s="20">
        <v>2.8700999999999999</v>
      </c>
      <c r="AA451" s="25">
        <v>187198</v>
      </c>
      <c r="AB451" s="9"/>
      <c r="AC451" s="25">
        <v>8767756</v>
      </c>
      <c r="AD451" s="9"/>
      <c r="AE451" s="27">
        <v>362868</v>
      </c>
      <c r="AF451" s="9"/>
      <c r="AG451" s="26">
        <v>142151</v>
      </c>
      <c r="AI451" s="26">
        <v>3054907</v>
      </c>
      <c r="AK451" s="26">
        <v>2404582</v>
      </c>
      <c r="AM451" s="2" t="str">
        <f t="shared" si="7"/>
        <v>No</v>
      </c>
    </row>
    <row r="452" spans="1:39">
      <c r="A452" s="6" t="s">
        <v>2314</v>
      </c>
      <c r="B452" s="6" t="s">
        <v>2315</v>
      </c>
      <c r="C452" s="4" t="s">
        <v>57</v>
      </c>
      <c r="D452" s="213">
        <v>5036</v>
      </c>
      <c r="E452" s="210">
        <v>50036</v>
      </c>
      <c r="F452" s="17" t="s">
        <v>275</v>
      </c>
      <c r="G452" s="36" t="s">
        <v>218</v>
      </c>
      <c r="H452" s="157">
        <v>313532</v>
      </c>
      <c r="I452" s="19">
        <v>174</v>
      </c>
      <c r="J452" s="150" t="s">
        <v>13</v>
      </c>
      <c r="K452" s="150" t="s">
        <v>12</v>
      </c>
      <c r="L452" s="9">
        <v>26</v>
      </c>
      <c r="M452" s="9"/>
      <c r="N452" s="21">
        <v>5.5507</v>
      </c>
      <c r="O452" s="10"/>
      <c r="P452" s="39">
        <v>0.1207</v>
      </c>
      <c r="Q452" s="7"/>
      <c r="R452" s="158">
        <v>121.5733</v>
      </c>
      <c r="S452" s="1"/>
      <c r="T452" s="23">
        <v>2.6440999999999999</v>
      </c>
      <c r="V452" s="20">
        <v>45.978400000000001</v>
      </c>
      <c r="X452" s="20">
        <v>8.2609999999999992</v>
      </c>
      <c r="AA452" s="25">
        <v>758422</v>
      </c>
      <c r="AB452" s="9"/>
      <c r="AC452" s="25">
        <v>6282301</v>
      </c>
      <c r="AD452" s="9"/>
      <c r="AE452" s="27">
        <v>136636</v>
      </c>
      <c r="AF452" s="9"/>
      <c r="AG452" s="26">
        <v>51675</v>
      </c>
      <c r="AI452" s="26">
        <v>760474</v>
      </c>
      <c r="AK452" s="26">
        <v>695282</v>
      </c>
      <c r="AM452" s="2" t="str">
        <f t="shared" si="7"/>
        <v>No</v>
      </c>
    </row>
    <row r="453" spans="1:39">
      <c r="A453" s="6" t="s">
        <v>5923</v>
      </c>
      <c r="B453" s="6" t="s">
        <v>4326</v>
      </c>
      <c r="C453" s="4" t="s">
        <v>33</v>
      </c>
      <c r="D453" s="213">
        <v>8005</v>
      </c>
      <c r="E453" s="210">
        <v>80005</v>
      </c>
      <c r="F453" s="17" t="s">
        <v>272</v>
      </c>
      <c r="G453" s="36" t="s">
        <v>218</v>
      </c>
      <c r="H453" s="157">
        <v>559409</v>
      </c>
      <c r="I453" s="19">
        <v>173</v>
      </c>
      <c r="J453" s="150" t="s">
        <v>13</v>
      </c>
      <c r="K453" s="150" t="s">
        <v>15</v>
      </c>
      <c r="L453" s="9">
        <v>87</v>
      </c>
      <c r="M453" s="9"/>
      <c r="N453" s="21">
        <v>3.1436000000000002</v>
      </c>
      <c r="O453" s="10"/>
      <c r="P453" s="39">
        <v>0.1024</v>
      </c>
      <c r="Q453" s="7"/>
      <c r="R453" s="158">
        <v>70.330600000000004</v>
      </c>
      <c r="S453" s="1"/>
      <c r="T453" s="23">
        <v>2.2905000000000002</v>
      </c>
      <c r="V453" s="20">
        <v>30.7057</v>
      </c>
      <c r="X453" s="20">
        <v>3.5087000000000002</v>
      </c>
      <c r="AA453" s="25">
        <v>646395</v>
      </c>
      <c r="AB453" s="9"/>
      <c r="AC453" s="25">
        <v>6313862</v>
      </c>
      <c r="AD453" s="9"/>
      <c r="AE453" s="27">
        <v>205625</v>
      </c>
      <c r="AF453" s="9"/>
      <c r="AG453" s="26">
        <v>89774</v>
      </c>
      <c r="AI453" s="26">
        <v>1799465</v>
      </c>
      <c r="AK453" s="26">
        <v>1303138</v>
      </c>
      <c r="AM453" s="2" t="str">
        <f t="shared" si="7"/>
        <v>No</v>
      </c>
    </row>
    <row r="454" spans="1:39">
      <c r="A454" s="6" t="s">
        <v>1039</v>
      </c>
      <c r="B454" s="6" t="s">
        <v>1040</v>
      </c>
      <c r="C454" s="4" t="s">
        <v>88</v>
      </c>
      <c r="D454" s="213">
        <v>3010</v>
      </c>
      <c r="E454" s="210">
        <v>30010</v>
      </c>
      <c r="F454" s="17" t="s">
        <v>275</v>
      </c>
      <c r="G454" s="36" t="s">
        <v>218</v>
      </c>
      <c r="H454" s="157">
        <v>664651</v>
      </c>
      <c r="I454" s="19">
        <v>173</v>
      </c>
      <c r="J454" s="150" t="s">
        <v>14</v>
      </c>
      <c r="K454" s="150" t="s">
        <v>12</v>
      </c>
      <c r="L454" s="9">
        <v>72</v>
      </c>
      <c r="M454" s="9"/>
      <c r="N454" s="21">
        <v>0.95669999999999999</v>
      </c>
      <c r="O454" s="10"/>
      <c r="P454" s="39">
        <v>0.16850000000000001</v>
      </c>
      <c r="Q454" s="7"/>
      <c r="R454" s="158">
        <v>111.7533</v>
      </c>
      <c r="S454" s="1"/>
      <c r="T454" s="23">
        <v>19.679400000000001</v>
      </c>
      <c r="V454" s="20">
        <v>5.6787000000000001</v>
      </c>
      <c r="X454" s="20">
        <v>1.1613</v>
      </c>
      <c r="AA454" s="25">
        <v>4295323</v>
      </c>
      <c r="AB454" s="9"/>
      <c r="AC454" s="25">
        <v>25494953</v>
      </c>
      <c r="AD454" s="9"/>
      <c r="AE454" s="27">
        <v>4489586</v>
      </c>
      <c r="AF454" s="9"/>
      <c r="AG454" s="26">
        <v>228136</v>
      </c>
      <c r="AI454" s="26">
        <v>21954076</v>
      </c>
      <c r="AK454" s="26">
        <v>2891998</v>
      </c>
      <c r="AM454" s="2" t="str">
        <f t="shared" si="7"/>
        <v>No</v>
      </c>
    </row>
    <row r="455" spans="1:39">
      <c r="A455" s="6" t="s">
        <v>5923</v>
      </c>
      <c r="B455" s="6" t="s">
        <v>4326</v>
      </c>
      <c r="C455" s="4" t="s">
        <v>33</v>
      </c>
      <c r="D455" s="213">
        <v>8005</v>
      </c>
      <c r="E455" s="210">
        <v>80005</v>
      </c>
      <c r="F455" s="17" t="s">
        <v>272</v>
      </c>
      <c r="G455" s="36" t="s">
        <v>218</v>
      </c>
      <c r="H455" s="157">
        <v>559409</v>
      </c>
      <c r="I455" s="19">
        <v>173</v>
      </c>
      <c r="J455" s="150" t="s">
        <v>14</v>
      </c>
      <c r="K455" s="150" t="s">
        <v>15</v>
      </c>
      <c r="L455" s="9">
        <v>49</v>
      </c>
      <c r="M455" s="9"/>
      <c r="N455" s="21">
        <v>0.8609</v>
      </c>
      <c r="O455" s="10"/>
      <c r="P455" s="39">
        <v>0.18179999999999999</v>
      </c>
      <c r="Q455" s="7"/>
      <c r="R455" s="158">
        <v>81.295100000000005</v>
      </c>
      <c r="S455" s="1"/>
      <c r="T455" s="23">
        <v>17.170999999999999</v>
      </c>
      <c r="V455" s="20">
        <v>4.7343999999999999</v>
      </c>
      <c r="X455" s="20">
        <v>1.3793</v>
      </c>
      <c r="AA455" s="25">
        <v>2654033</v>
      </c>
      <c r="AB455" s="9"/>
      <c r="AC455" s="25">
        <v>14596216</v>
      </c>
      <c r="AD455" s="9"/>
      <c r="AE455" s="27">
        <v>3082981</v>
      </c>
      <c r="AF455" s="9"/>
      <c r="AG455" s="26">
        <v>179546</v>
      </c>
      <c r="AI455" s="26">
        <v>10582664</v>
      </c>
      <c r="AK455" s="26">
        <v>2291115</v>
      </c>
      <c r="AM455" s="2" t="str">
        <f t="shared" si="7"/>
        <v>No</v>
      </c>
    </row>
    <row r="456" spans="1:39">
      <c r="A456" s="6" t="s">
        <v>5923</v>
      </c>
      <c r="B456" s="6" t="s">
        <v>4326</v>
      </c>
      <c r="C456" s="4" t="s">
        <v>33</v>
      </c>
      <c r="D456" s="213">
        <v>8005</v>
      </c>
      <c r="E456" s="210">
        <v>80005</v>
      </c>
      <c r="F456" s="17" t="s">
        <v>272</v>
      </c>
      <c r="G456" s="36" t="s">
        <v>218</v>
      </c>
      <c r="H456" s="157">
        <v>559409</v>
      </c>
      <c r="I456" s="19">
        <v>173</v>
      </c>
      <c r="J456" s="150" t="s">
        <v>16</v>
      </c>
      <c r="K456" s="150" t="s">
        <v>12</v>
      </c>
      <c r="L456" s="9">
        <v>26</v>
      </c>
      <c r="M456" s="9"/>
      <c r="N456" s="21">
        <v>6.8113000000000001</v>
      </c>
      <c r="O456" s="10"/>
      <c r="P456" s="39">
        <v>0.65469999999999995</v>
      </c>
      <c r="Q456" s="7"/>
      <c r="R456" s="158">
        <v>28.0657</v>
      </c>
      <c r="S456" s="1"/>
      <c r="T456" s="23">
        <v>2.6974999999999998</v>
      </c>
      <c r="V456" s="20">
        <v>10.404500000000001</v>
      </c>
      <c r="X456" s="20">
        <v>0.19020000000000001</v>
      </c>
      <c r="AA456" s="25">
        <v>311005</v>
      </c>
      <c r="AB456" s="9"/>
      <c r="AC456" s="25">
        <v>475068</v>
      </c>
      <c r="AD456" s="9"/>
      <c r="AE456" s="27">
        <v>45660</v>
      </c>
      <c r="AF456" s="9"/>
      <c r="AG456" s="26">
        <v>16927</v>
      </c>
      <c r="AI456" s="26">
        <v>2497163</v>
      </c>
      <c r="AK456" s="26">
        <v>677679</v>
      </c>
      <c r="AM456" s="2" t="str">
        <f t="shared" si="7"/>
        <v>No</v>
      </c>
    </row>
    <row r="457" spans="1:39">
      <c r="A457" s="6" t="s">
        <v>5923</v>
      </c>
      <c r="B457" s="6" t="s">
        <v>4326</v>
      </c>
      <c r="C457" s="4" t="s">
        <v>33</v>
      </c>
      <c r="D457" s="213">
        <v>8005</v>
      </c>
      <c r="E457" s="210">
        <v>80005</v>
      </c>
      <c r="F457" s="17" t="s">
        <v>272</v>
      </c>
      <c r="G457" s="36" t="s">
        <v>218</v>
      </c>
      <c r="H457" s="157">
        <v>559409</v>
      </c>
      <c r="I457" s="19">
        <v>173</v>
      </c>
      <c r="J457" s="150" t="s">
        <v>18</v>
      </c>
      <c r="K457" s="150" t="s">
        <v>15</v>
      </c>
      <c r="L457" s="9">
        <v>11</v>
      </c>
      <c r="M457" s="9"/>
      <c r="N457" s="21">
        <v>2.8620000000000001</v>
      </c>
      <c r="O457" s="10"/>
      <c r="P457" s="39">
        <v>0.17169999999999999</v>
      </c>
      <c r="Q457" s="7"/>
      <c r="R457" s="158">
        <v>46.818199999999997</v>
      </c>
      <c r="S457" s="1"/>
      <c r="T457" s="23">
        <v>2.8090999999999999</v>
      </c>
      <c r="V457" s="20">
        <v>16.666899999999998</v>
      </c>
      <c r="X457" s="20">
        <v>2.9674999999999998</v>
      </c>
      <c r="AA457" s="25">
        <v>34104</v>
      </c>
      <c r="AB457" s="9"/>
      <c r="AC457" s="25">
        <v>198603</v>
      </c>
      <c r="AD457" s="9"/>
      <c r="AE457" s="27">
        <v>11916</v>
      </c>
      <c r="AF457" s="9"/>
      <c r="AG457" s="26">
        <v>4242</v>
      </c>
      <c r="AI457" s="26">
        <v>66927</v>
      </c>
      <c r="AK457" s="26">
        <v>37745</v>
      </c>
      <c r="AM457" s="2" t="str">
        <f t="shared" si="7"/>
        <v>No</v>
      </c>
    </row>
    <row r="458" spans="1:39">
      <c r="A458" s="6" t="s">
        <v>1039</v>
      </c>
      <c r="B458" s="6" t="s">
        <v>1040</v>
      </c>
      <c r="C458" s="4" t="s">
        <v>88</v>
      </c>
      <c r="D458" s="213">
        <v>3010</v>
      </c>
      <c r="E458" s="210">
        <v>30010</v>
      </c>
      <c r="F458" s="17" t="s">
        <v>275</v>
      </c>
      <c r="G458" s="36" t="s">
        <v>218</v>
      </c>
      <c r="H458" s="157">
        <v>664651</v>
      </c>
      <c r="I458" s="19">
        <v>173</v>
      </c>
      <c r="J458" s="150" t="s">
        <v>13</v>
      </c>
      <c r="K458" s="150" t="s">
        <v>15</v>
      </c>
      <c r="L458" s="9">
        <v>100</v>
      </c>
      <c r="M458" s="9"/>
      <c r="N458" s="21">
        <v>2.5049999999999999</v>
      </c>
      <c r="O458" s="10"/>
      <c r="P458" s="39">
        <v>9.3200000000000005E-2</v>
      </c>
      <c r="Q458" s="7"/>
      <c r="R458" s="158">
        <v>64.860900000000001</v>
      </c>
      <c r="S458" s="1"/>
      <c r="T458" s="23">
        <v>2.4142999999999999</v>
      </c>
      <c r="V458" s="20">
        <v>26.865200000000002</v>
      </c>
      <c r="X458" s="20">
        <v>2.4883999999999999</v>
      </c>
      <c r="AA458" s="25">
        <v>989304</v>
      </c>
      <c r="AB458" s="9"/>
      <c r="AC458" s="25">
        <v>10609943</v>
      </c>
      <c r="AD458" s="9"/>
      <c r="AE458" s="27">
        <v>394932</v>
      </c>
      <c r="AF458" s="9"/>
      <c r="AG458" s="26">
        <v>163580</v>
      </c>
      <c r="AI458" s="26">
        <v>4263715</v>
      </c>
      <c r="AK458" s="26">
        <v>2536731</v>
      </c>
      <c r="AM458" s="2" t="str">
        <f t="shared" si="7"/>
        <v>No</v>
      </c>
    </row>
    <row r="459" spans="1:39">
      <c r="A459" s="6" t="s">
        <v>1039</v>
      </c>
      <c r="B459" s="6" t="s">
        <v>1040</v>
      </c>
      <c r="C459" s="4" t="s">
        <v>88</v>
      </c>
      <c r="D459" s="213">
        <v>3010</v>
      </c>
      <c r="E459" s="210">
        <v>30010</v>
      </c>
      <c r="F459" s="17" t="s">
        <v>275</v>
      </c>
      <c r="G459" s="36" t="s">
        <v>218</v>
      </c>
      <c r="H459" s="157">
        <v>664651</v>
      </c>
      <c r="I459" s="19">
        <v>173</v>
      </c>
      <c r="J459" s="150" t="s">
        <v>14</v>
      </c>
      <c r="K459" s="150" t="s">
        <v>15</v>
      </c>
      <c r="L459" s="9">
        <v>1</v>
      </c>
      <c r="M459" s="9"/>
      <c r="N459" s="21">
        <v>0.47689999999999999</v>
      </c>
      <c r="O459" s="10"/>
      <c r="P459" s="39">
        <v>9.7000000000000003E-3</v>
      </c>
      <c r="Q459" s="7"/>
      <c r="R459" s="158">
        <v>128.3432</v>
      </c>
      <c r="S459" s="1"/>
      <c r="T459" s="23">
        <v>2.6126</v>
      </c>
      <c r="V459" s="20">
        <v>49.124299999999998</v>
      </c>
      <c r="X459" s="20">
        <v>7.5693000000000001</v>
      </c>
      <c r="AA459" s="25">
        <v>2705</v>
      </c>
      <c r="AB459" s="9"/>
      <c r="AC459" s="25">
        <v>278633</v>
      </c>
      <c r="AD459" s="9"/>
      <c r="AE459" s="27">
        <v>5672</v>
      </c>
      <c r="AF459" s="9"/>
      <c r="AG459" s="26">
        <v>2171</v>
      </c>
      <c r="AI459" s="26">
        <v>36811</v>
      </c>
      <c r="AK459" s="26">
        <v>32701</v>
      </c>
      <c r="AM459" s="2" t="str">
        <f t="shared" si="7"/>
        <v>No</v>
      </c>
    </row>
    <row r="460" spans="1:39">
      <c r="A460" s="6" t="s">
        <v>5924</v>
      </c>
      <c r="B460" s="6" t="s">
        <v>4778</v>
      </c>
      <c r="C460" s="4" t="s">
        <v>22</v>
      </c>
      <c r="D460" s="213">
        <v>9008</v>
      </c>
      <c r="E460" s="210">
        <v>90008</v>
      </c>
      <c r="F460" s="17" t="s">
        <v>272</v>
      </c>
      <c r="G460" s="36" t="s">
        <v>218</v>
      </c>
      <c r="H460" s="157">
        <v>12150996</v>
      </c>
      <c r="I460" s="19">
        <v>172</v>
      </c>
      <c r="J460" s="150" t="s">
        <v>13</v>
      </c>
      <c r="K460" s="150" t="s">
        <v>15</v>
      </c>
      <c r="L460" s="9">
        <v>6</v>
      </c>
      <c r="M460" s="9"/>
      <c r="N460" s="21">
        <v>0.41749999999999998</v>
      </c>
      <c r="O460" s="10"/>
      <c r="P460" s="39">
        <v>1.7899999999999999E-2</v>
      </c>
      <c r="Q460" s="7"/>
      <c r="R460" s="158">
        <v>53.589500000000001</v>
      </c>
      <c r="S460" s="1"/>
      <c r="T460" s="23">
        <v>2.2953000000000001</v>
      </c>
      <c r="V460" s="20">
        <v>23.3477</v>
      </c>
      <c r="X460" s="20">
        <v>11.136100000000001</v>
      </c>
      <c r="AA460" s="25">
        <v>8932</v>
      </c>
      <c r="AB460" s="9"/>
      <c r="AC460" s="25">
        <v>499454</v>
      </c>
      <c r="AD460" s="9"/>
      <c r="AE460" s="27">
        <v>21392</v>
      </c>
      <c r="AF460" s="9"/>
      <c r="AG460" s="26">
        <v>9320</v>
      </c>
      <c r="AI460" s="26">
        <v>44850</v>
      </c>
      <c r="AK460" s="26">
        <v>60472</v>
      </c>
      <c r="AM460" s="2" t="str">
        <f t="shared" si="7"/>
        <v>No</v>
      </c>
    </row>
    <row r="461" spans="1:39">
      <c r="A461" s="6" t="s">
        <v>1308</v>
      </c>
      <c r="B461" s="6" t="s">
        <v>1309</v>
      </c>
      <c r="C461" s="4" t="s">
        <v>39</v>
      </c>
      <c r="D461" s="213">
        <v>4041</v>
      </c>
      <c r="E461" s="210">
        <v>40041</v>
      </c>
      <c r="F461" s="17" t="s">
        <v>275</v>
      </c>
      <c r="G461" s="36" t="s">
        <v>218</v>
      </c>
      <c r="H461" s="157">
        <v>2441770</v>
      </c>
      <c r="I461" s="19">
        <v>172</v>
      </c>
      <c r="J461" s="150" t="s">
        <v>13</v>
      </c>
      <c r="K461" s="150" t="s">
        <v>12</v>
      </c>
      <c r="L461" s="9">
        <v>36</v>
      </c>
      <c r="M461" s="9"/>
      <c r="N461" s="21">
        <v>4.0242000000000004</v>
      </c>
      <c r="O461" s="10"/>
      <c r="P461" s="39">
        <v>0.11269999999999999</v>
      </c>
      <c r="Q461" s="7"/>
      <c r="R461" s="158">
        <v>58.920099999999998</v>
      </c>
      <c r="S461" s="1"/>
      <c r="T461" s="23">
        <v>1.6497999999999999</v>
      </c>
      <c r="V461" s="20">
        <v>35.712800000000001</v>
      </c>
      <c r="X461" s="20">
        <v>3.9005000000000001</v>
      </c>
      <c r="AA461" s="25">
        <v>692382</v>
      </c>
      <c r="AB461" s="9"/>
      <c r="AC461" s="25">
        <v>6144538</v>
      </c>
      <c r="AD461" s="9"/>
      <c r="AE461" s="27">
        <v>172054</v>
      </c>
      <c r="AF461" s="9"/>
      <c r="AG461" s="26">
        <v>104286</v>
      </c>
      <c r="AI461" s="26">
        <v>1575340</v>
      </c>
      <c r="AK461" s="26">
        <v>1514934</v>
      </c>
      <c r="AM461" s="2" t="str">
        <f t="shared" si="7"/>
        <v>No</v>
      </c>
    </row>
    <row r="462" spans="1:39">
      <c r="A462" s="6" t="s">
        <v>1308</v>
      </c>
      <c r="B462" s="6" t="s">
        <v>1309</v>
      </c>
      <c r="C462" s="4" t="s">
        <v>39</v>
      </c>
      <c r="D462" s="213">
        <v>4041</v>
      </c>
      <c r="E462" s="210">
        <v>40041</v>
      </c>
      <c r="F462" s="17" t="s">
        <v>275</v>
      </c>
      <c r="G462" s="36" t="s">
        <v>218</v>
      </c>
      <c r="H462" s="157">
        <v>2441770</v>
      </c>
      <c r="I462" s="19">
        <v>172</v>
      </c>
      <c r="J462" s="150" t="s">
        <v>19</v>
      </c>
      <c r="K462" s="150" t="s">
        <v>12</v>
      </c>
      <c r="L462" s="9">
        <v>3</v>
      </c>
      <c r="M462" s="9"/>
      <c r="N462" s="21">
        <v>0.76060000000000005</v>
      </c>
      <c r="O462" s="10"/>
      <c r="P462" s="39">
        <v>0.20449999999999999</v>
      </c>
      <c r="Q462" s="7"/>
      <c r="R462" s="158">
        <v>127.57380000000001</v>
      </c>
      <c r="S462" s="1"/>
      <c r="T462" s="23">
        <v>34.309199999999997</v>
      </c>
      <c r="V462" s="20">
        <v>3.7183999999999999</v>
      </c>
      <c r="X462" s="20">
        <v>2.2863000000000002</v>
      </c>
      <c r="AA462" s="25">
        <v>322716</v>
      </c>
      <c r="AB462" s="9"/>
      <c r="AC462" s="25">
        <v>1577705</v>
      </c>
      <c r="AD462" s="9"/>
      <c r="AE462" s="27">
        <v>424302</v>
      </c>
      <c r="AF462" s="9"/>
      <c r="AG462" s="26">
        <v>12367</v>
      </c>
      <c r="AI462" s="26">
        <v>690084</v>
      </c>
      <c r="AK462" s="26">
        <v>65410</v>
      </c>
      <c r="AM462" s="2" t="str">
        <f t="shared" si="7"/>
        <v>No</v>
      </c>
    </row>
    <row r="463" spans="1:39">
      <c r="A463" s="6" t="s">
        <v>5924</v>
      </c>
      <c r="B463" s="6" t="s">
        <v>4778</v>
      </c>
      <c r="C463" s="4" t="s">
        <v>22</v>
      </c>
      <c r="D463" s="213">
        <v>9008</v>
      </c>
      <c r="E463" s="210">
        <v>90008</v>
      </c>
      <c r="F463" s="17" t="s">
        <v>272</v>
      </c>
      <c r="G463" s="36" t="s">
        <v>218</v>
      </c>
      <c r="H463" s="157">
        <v>12150996</v>
      </c>
      <c r="I463" s="19">
        <v>172</v>
      </c>
      <c r="J463" s="150" t="s">
        <v>14</v>
      </c>
      <c r="K463" s="150" t="s">
        <v>12</v>
      </c>
      <c r="L463" s="9">
        <v>166</v>
      </c>
      <c r="M463" s="9"/>
      <c r="N463" s="21">
        <v>0.88880000000000003</v>
      </c>
      <c r="O463" s="10"/>
      <c r="P463" s="39">
        <v>0.14710000000000001</v>
      </c>
      <c r="Q463" s="7"/>
      <c r="R463" s="158">
        <v>141.8417</v>
      </c>
      <c r="S463" s="1"/>
      <c r="T463" s="23">
        <v>23.471800000000002</v>
      </c>
      <c r="V463" s="20">
        <v>6.0430999999999999</v>
      </c>
      <c r="X463" s="20">
        <v>1.6197999999999999</v>
      </c>
      <c r="AA463" s="25">
        <v>11721083</v>
      </c>
      <c r="AB463" s="9"/>
      <c r="AC463" s="25">
        <v>79692328</v>
      </c>
      <c r="AD463" s="9"/>
      <c r="AE463" s="27">
        <v>13187418</v>
      </c>
      <c r="AF463" s="9"/>
      <c r="AG463" s="26">
        <v>561840</v>
      </c>
      <c r="AI463" s="26">
        <v>49197389</v>
      </c>
      <c r="AK463" s="26">
        <v>5024449</v>
      </c>
      <c r="AM463" s="2" t="str">
        <f t="shared" si="7"/>
        <v>No</v>
      </c>
    </row>
    <row r="464" spans="1:39">
      <c r="A464" s="6" t="s">
        <v>1308</v>
      </c>
      <c r="B464" s="6" t="s">
        <v>1309</v>
      </c>
      <c r="C464" s="4" t="s">
        <v>39</v>
      </c>
      <c r="D464" s="213">
        <v>4041</v>
      </c>
      <c r="E464" s="210">
        <v>40041</v>
      </c>
      <c r="F464" s="17" t="s">
        <v>275</v>
      </c>
      <c r="G464" s="36" t="s">
        <v>218</v>
      </c>
      <c r="H464" s="157">
        <v>2441770</v>
      </c>
      <c r="I464" s="19">
        <v>172</v>
      </c>
      <c r="J464" s="150" t="s">
        <v>14</v>
      </c>
      <c r="K464" s="150" t="s">
        <v>12</v>
      </c>
      <c r="L464" s="9">
        <v>133</v>
      </c>
      <c r="M464" s="9"/>
      <c r="N464" s="21">
        <v>0.99809999999999999</v>
      </c>
      <c r="O464" s="10"/>
      <c r="P464" s="39">
        <v>0.16120000000000001</v>
      </c>
      <c r="Q464" s="7"/>
      <c r="R464" s="158">
        <v>113.5718</v>
      </c>
      <c r="S464" s="1"/>
      <c r="T464" s="23">
        <v>18.342199999999998</v>
      </c>
      <c r="V464" s="20">
        <v>6.1917999999999997</v>
      </c>
      <c r="X464" s="20">
        <v>1.0286</v>
      </c>
      <c r="AA464" s="25">
        <v>11564189</v>
      </c>
      <c r="AB464" s="9"/>
      <c r="AC464" s="25">
        <v>71740564</v>
      </c>
      <c r="AD464" s="9"/>
      <c r="AE464" s="27">
        <v>11586334</v>
      </c>
      <c r="AF464" s="9"/>
      <c r="AG464" s="26">
        <v>631676</v>
      </c>
      <c r="AI464" s="26">
        <v>69745753</v>
      </c>
      <c r="AK464" s="26">
        <v>7727207</v>
      </c>
      <c r="AM464" s="2" t="str">
        <f t="shared" si="7"/>
        <v>No</v>
      </c>
    </row>
    <row r="465" spans="1:39">
      <c r="A465" s="6" t="s">
        <v>4074</v>
      </c>
      <c r="B465" s="6" t="s">
        <v>5925</v>
      </c>
      <c r="C465" s="4" t="s">
        <v>103</v>
      </c>
      <c r="D465" s="213" t="s">
        <v>4075</v>
      </c>
      <c r="E465" s="210" t="s">
        <v>4076</v>
      </c>
      <c r="F465" s="17" t="s">
        <v>405</v>
      </c>
      <c r="G465" s="36" t="s">
        <v>400</v>
      </c>
      <c r="H465" s="157">
        <v>0</v>
      </c>
      <c r="I465" s="19">
        <v>167</v>
      </c>
      <c r="J465" s="150" t="s">
        <v>13</v>
      </c>
      <c r="K465" s="150" t="s">
        <v>12</v>
      </c>
      <c r="L465" s="9">
        <v>167</v>
      </c>
      <c r="M465" s="9"/>
      <c r="N465" s="21">
        <v>0.39140000000000003</v>
      </c>
      <c r="O465" s="10"/>
      <c r="P465" s="39">
        <v>1.5599999999999999E-2</v>
      </c>
      <c r="Q465" s="7"/>
      <c r="R465" s="158">
        <v>39.8384</v>
      </c>
      <c r="S465" s="1"/>
      <c r="T465" s="23">
        <v>1.5874999999999999</v>
      </c>
      <c r="V465" s="20">
        <v>25.095199999999998</v>
      </c>
      <c r="X465" s="20">
        <v>0</v>
      </c>
      <c r="AA465" s="25">
        <v>122949</v>
      </c>
      <c r="AB465" s="9"/>
      <c r="AC465" s="25">
        <v>7882301</v>
      </c>
      <c r="AD465" s="9"/>
      <c r="AE465" s="27">
        <v>314096</v>
      </c>
      <c r="AF465" s="9"/>
      <c r="AG465" s="26">
        <v>197857</v>
      </c>
      <c r="AI465" s="26">
        <v>0</v>
      </c>
      <c r="AK465" s="26">
        <v>3628970</v>
      </c>
      <c r="AM465" s="2" t="str">
        <f t="shared" si="7"/>
        <v>No</v>
      </c>
    </row>
    <row r="466" spans="1:39">
      <c r="A466" s="6" t="s">
        <v>3299</v>
      </c>
      <c r="B466" s="6" t="s">
        <v>3300</v>
      </c>
      <c r="C466" s="4" t="s">
        <v>52</v>
      </c>
      <c r="D466" s="213">
        <v>6032</v>
      </c>
      <c r="E466" s="210">
        <v>60032</v>
      </c>
      <c r="F466" s="17" t="s">
        <v>275</v>
      </c>
      <c r="G466" s="36" t="s">
        <v>218</v>
      </c>
      <c r="H466" s="157">
        <v>899703</v>
      </c>
      <c r="I466" s="19">
        <v>165</v>
      </c>
      <c r="J466" s="150" t="s">
        <v>14</v>
      </c>
      <c r="K466" s="150" t="s">
        <v>15</v>
      </c>
      <c r="L466" s="9">
        <v>90</v>
      </c>
      <c r="M466" s="9"/>
      <c r="N466" s="21">
        <v>1.1225000000000001</v>
      </c>
      <c r="O466" s="10"/>
      <c r="P466" s="39">
        <v>0.19359999999999999</v>
      </c>
      <c r="Q466" s="7"/>
      <c r="R466" s="158">
        <v>127.5331</v>
      </c>
      <c r="S466" s="1"/>
      <c r="T466" s="23">
        <v>21.9907</v>
      </c>
      <c r="V466" s="20">
        <v>5.7994000000000003</v>
      </c>
      <c r="X466" s="20">
        <v>1.5063</v>
      </c>
      <c r="Y466" s="2" t="s">
        <v>128</v>
      </c>
      <c r="AA466" s="25">
        <v>11170255</v>
      </c>
      <c r="AB466" s="9"/>
      <c r="AC466" s="25">
        <v>57710916</v>
      </c>
      <c r="AD466" s="9"/>
      <c r="AE466" s="27">
        <v>9951144</v>
      </c>
      <c r="AF466" s="9"/>
      <c r="AG466" s="26">
        <v>452517</v>
      </c>
      <c r="AI466" s="26">
        <v>38311904</v>
      </c>
      <c r="AJ466" s="2" t="s">
        <v>128</v>
      </c>
      <c r="AK466" s="26">
        <v>5627473</v>
      </c>
      <c r="AM466" s="2" t="str">
        <f t="shared" si="7"/>
        <v>Yes</v>
      </c>
    </row>
    <row r="467" spans="1:39">
      <c r="A467" s="6" t="s">
        <v>3299</v>
      </c>
      <c r="B467" s="6" t="s">
        <v>3300</v>
      </c>
      <c r="C467" s="4" t="s">
        <v>52</v>
      </c>
      <c r="D467" s="213">
        <v>6032</v>
      </c>
      <c r="E467" s="210">
        <v>60032</v>
      </c>
      <c r="F467" s="17" t="s">
        <v>275</v>
      </c>
      <c r="G467" s="36" t="s">
        <v>218</v>
      </c>
      <c r="H467" s="157">
        <v>899703</v>
      </c>
      <c r="I467" s="19">
        <v>165</v>
      </c>
      <c r="J467" s="150" t="s">
        <v>13</v>
      </c>
      <c r="K467" s="150" t="s">
        <v>15</v>
      </c>
      <c r="L467" s="9">
        <v>42</v>
      </c>
      <c r="M467" s="9"/>
      <c r="N467" s="21">
        <v>1.837</v>
      </c>
      <c r="O467" s="10"/>
      <c r="P467" s="39">
        <v>3.2500000000000001E-2</v>
      </c>
      <c r="Q467" s="7"/>
      <c r="R467" s="158">
        <v>111.3967</v>
      </c>
      <c r="S467" s="1"/>
      <c r="T467" s="23">
        <v>1.9706999999999999</v>
      </c>
      <c r="V467" s="20">
        <v>56.524999999999999</v>
      </c>
      <c r="X467" s="20">
        <v>7.5072999999999999</v>
      </c>
      <c r="AA467" s="25">
        <v>420197</v>
      </c>
      <c r="AB467" s="9"/>
      <c r="AC467" s="25">
        <v>12929254</v>
      </c>
      <c r="AD467" s="9"/>
      <c r="AE467" s="27">
        <v>228735</v>
      </c>
      <c r="AF467" s="9"/>
      <c r="AG467" s="26">
        <v>116065</v>
      </c>
      <c r="AI467" s="26">
        <v>1722218</v>
      </c>
      <c r="AK467" s="26">
        <v>1157336</v>
      </c>
      <c r="AM467" s="2" t="str">
        <f t="shared" si="7"/>
        <v>No</v>
      </c>
    </row>
    <row r="468" spans="1:39">
      <c r="A468" s="6" t="s">
        <v>3299</v>
      </c>
      <c r="B468" s="6" t="s">
        <v>3300</v>
      </c>
      <c r="C468" s="4" t="s">
        <v>52</v>
      </c>
      <c r="D468" s="213">
        <v>6032</v>
      </c>
      <c r="E468" s="210">
        <v>60032</v>
      </c>
      <c r="F468" s="17" t="s">
        <v>275</v>
      </c>
      <c r="G468" s="36" t="s">
        <v>218</v>
      </c>
      <c r="H468" s="157">
        <v>899703</v>
      </c>
      <c r="I468" s="19">
        <v>165</v>
      </c>
      <c r="J468" s="150" t="s">
        <v>19</v>
      </c>
      <c r="K468" s="150" t="s">
        <v>15</v>
      </c>
      <c r="L468" s="9">
        <v>31</v>
      </c>
      <c r="M468" s="9"/>
      <c r="N468" s="21">
        <v>0.85329999999999995</v>
      </c>
      <c r="O468" s="10"/>
      <c r="P468" s="39">
        <v>0.23669999999999999</v>
      </c>
      <c r="Q468" s="7"/>
      <c r="R468" s="158">
        <v>139.68360000000001</v>
      </c>
      <c r="S468" s="1"/>
      <c r="T468" s="23">
        <v>38.742100000000001</v>
      </c>
      <c r="V468" s="20">
        <v>3.6055000000000001</v>
      </c>
      <c r="X468" s="20">
        <v>1.7938000000000001</v>
      </c>
      <c r="Y468" s="2" t="s">
        <v>128</v>
      </c>
      <c r="AA468" s="25">
        <v>6611262</v>
      </c>
      <c r="AB468" s="9"/>
      <c r="AC468" s="25">
        <v>27933362</v>
      </c>
      <c r="AD468" s="9"/>
      <c r="AE468" s="27">
        <v>7747491</v>
      </c>
      <c r="AF468" s="9"/>
      <c r="AG468" s="26">
        <v>199976</v>
      </c>
      <c r="AI468" s="26">
        <v>15572457</v>
      </c>
      <c r="AJ468" s="2" t="s">
        <v>128</v>
      </c>
      <c r="AK468" s="26">
        <v>1219212</v>
      </c>
      <c r="AM468" s="2" t="str">
        <f t="shared" si="7"/>
        <v>Yes</v>
      </c>
    </row>
    <row r="469" spans="1:39">
      <c r="A469" s="6" t="s">
        <v>3299</v>
      </c>
      <c r="B469" s="6" t="s">
        <v>3300</v>
      </c>
      <c r="C469" s="4" t="s">
        <v>52</v>
      </c>
      <c r="D469" s="213">
        <v>6032</v>
      </c>
      <c r="E469" s="210">
        <v>60032</v>
      </c>
      <c r="F469" s="17" t="s">
        <v>275</v>
      </c>
      <c r="G469" s="36" t="s">
        <v>218</v>
      </c>
      <c r="H469" s="157">
        <v>899703</v>
      </c>
      <c r="I469" s="19">
        <v>165</v>
      </c>
      <c r="J469" s="150" t="s">
        <v>25</v>
      </c>
      <c r="K469" s="150" t="s">
        <v>15</v>
      </c>
      <c r="L469" s="9">
        <v>2</v>
      </c>
      <c r="M469" s="9"/>
      <c r="N469" s="21">
        <v>1.8030999999999999</v>
      </c>
      <c r="O469" s="10"/>
      <c r="P469" s="39">
        <v>0.25740000000000002</v>
      </c>
      <c r="Q469" s="7"/>
      <c r="R469" s="158">
        <v>697.26120000000003</v>
      </c>
      <c r="S469" s="1"/>
      <c r="T469" s="23">
        <v>99.545900000000003</v>
      </c>
      <c r="V469" s="20">
        <v>7.0044000000000004</v>
      </c>
      <c r="X469" s="20">
        <v>14.008800000000001</v>
      </c>
      <c r="AA469" s="25">
        <v>1901002</v>
      </c>
      <c r="AB469" s="9"/>
      <c r="AC469" s="25">
        <v>7384693</v>
      </c>
      <c r="AD469" s="9"/>
      <c r="AE469" s="27">
        <v>1054291</v>
      </c>
      <c r="AF469" s="9"/>
      <c r="AG469" s="26">
        <v>10591</v>
      </c>
      <c r="AI469" s="26">
        <v>527146</v>
      </c>
      <c r="AK469" s="26">
        <v>21178</v>
      </c>
      <c r="AM469" s="2" t="str">
        <f t="shared" si="7"/>
        <v>No</v>
      </c>
    </row>
    <row r="470" spans="1:39">
      <c r="A470" s="6" t="s">
        <v>5926</v>
      </c>
      <c r="B470" s="6" t="s">
        <v>295</v>
      </c>
      <c r="C470" s="4" t="s">
        <v>10</v>
      </c>
      <c r="D470" s="213">
        <v>12</v>
      </c>
      <c r="E470" s="210">
        <v>12</v>
      </c>
      <c r="F470" s="17" t="s">
        <v>272</v>
      </c>
      <c r="G470" s="36" t="s">
        <v>218</v>
      </c>
      <c r="H470" s="157">
        <v>251243</v>
      </c>
      <c r="I470" s="19">
        <v>162</v>
      </c>
      <c r="J470" s="150" t="s">
        <v>16</v>
      </c>
      <c r="K470" s="150" t="s">
        <v>15</v>
      </c>
      <c r="L470" s="9">
        <v>73</v>
      </c>
      <c r="M470" s="9"/>
      <c r="N470" s="21">
        <v>5.2317</v>
      </c>
      <c r="O470" s="10" t="s">
        <v>50</v>
      </c>
      <c r="P470" s="39">
        <v>1.0610999999999999</v>
      </c>
      <c r="Q470" s="7"/>
      <c r="R470" s="158">
        <v>29.895099999999999</v>
      </c>
      <c r="S470" s="1" t="s">
        <v>50</v>
      </c>
      <c r="T470" s="23">
        <v>6.0635000000000003</v>
      </c>
      <c r="U470" s="2" t="s">
        <v>50</v>
      </c>
      <c r="V470" s="20">
        <v>4.9302999999999999</v>
      </c>
      <c r="W470" s="2" t="s">
        <v>50</v>
      </c>
      <c r="X470" s="20">
        <v>0.12540000000000001</v>
      </c>
      <c r="Y470" s="2" t="s">
        <v>50</v>
      </c>
      <c r="AA470" s="25">
        <v>1079448</v>
      </c>
      <c r="AB470" s="9"/>
      <c r="AC470" s="25">
        <v>1017269</v>
      </c>
      <c r="AD470" s="9"/>
      <c r="AE470" s="27">
        <v>206330</v>
      </c>
      <c r="AF470" s="9" t="s">
        <v>50</v>
      </c>
      <c r="AG470" s="26">
        <v>34028</v>
      </c>
      <c r="AH470" s="2" t="s">
        <v>50</v>
      </c>
      <c r="AI470" s="26">
        <v>8110732</v>
      </c>
      <c r="AJ470" s="2" t="s">
        <v>50</v>
      </c>
      <c r="AK470" s="26">
        <v>1469214</v>
      </c>
      <c r="AL470" s="2" t="s">
        <v>50</v>
      </c>
      <c r="AM470" s="2" t="str">
        <f t="shared" si="7"/>
        <v>Yes</v>
      </c>
    </row>
    <row r="471" spans="1:39">
      <c r="A471" s="6" t="s">
        <v>5926</v>
      </c>
      <c r="B471" s="6" t="s">
        <v>295</v>
      </c>
      <c r="C471" s="4" t="s">
        <v>10</v>
      </c>
      <c r="D471" s="213">
        <v>12</v>
      </c>
      <c r="E471" s="210">
        <v>12</v>
      </c>
      <c r="F471" s="17" t="s">
        <v>272</v>
      </c>
      <c r="G471" s="36" t="s">
        <v>218</v>
      </c>
      <c r="H471" s="157">
        <v>251243</v>
      </c>
      <c r="I471" s="19">
        <v>162</v>
      </c>
      <c r="J471" s="150" t="s">
        <v>13</v>
      </c>
      <c r="K471" s="150" t="s">
        <v>15</v>
      </c>
      <c r="L471" s="9">
        <v>43</v>
      </c>
      <c r="M471" s="9"/>
      <c r="N471" s="21">
        <v>5.2610000000000001</v>
      </c>
      <c r="O471" s="10" t="s">
        <v>50</v>
      </c>
      <c r="P471" s="39">
        <v>0.13250000000000001</v>
      </c>
      <c r="Q471" s="7"/>
      <c r="R471" s="158">
        <v>83.402299999999997</v>
      </c>
      <c r="S471" s="1" t="s">
        <v>50</v>
      </c>
      <c r="T471" s="23">
        <v>2.1002999999999998</v>
      </c>
      <c r="U471" s="2" t="s">
        <v>50</v>
      </c>
      <c r="V471" s="20">
        <v>39.709200000000003</v>
      </c>
      <c r="W471" s="2" t="s">
        <v>50</v>
      </c>
      <c r="X471" s="20">
        <v>5.6849999999999996</v>
      </c>
      <c r="Y471" s="2" t="s">
        <v>50</v>
      </c>
      <c r="AA471" s="25">
        <v>699280</v>
      </c>
      <c r="AB471" s="9"/>
      <c r="AC471" s="25">
        <v>5278030</v>
      </c>
      <c r="AD471" s="9"/>
      <c r="AE471" s="27">
        <v>132917</v>
      </c>
      <c r="AF471" s="9" t="s">
        <v>50</v>
      </c>
      <c r="AG471" s="26">
        <v>63284</v>
      </c>
      <c r="AH471" s="2" t="s">
        <v>50</v>
      </c>
      <c r="AI471" s="26">
        <v>928407</v>
      </c>
      <c r="AJ471" s="2" t="s">
        <v>50</v>
      </c>
      <c r="AK471" s="26">
        <v>812240</v>
      </c>
      <c r="AL471" s="2" t="s">
        <v>50</v>
      </c>
      <c r="AM471" s="2" t="str">
        <f t="shared" si="7"/>
        <v>Yes</v>
      </c>
    </row>
    <row r="472" spans="1:39">
      <c r="A472" s="6" t="s">
        <v>5926</v>
      </c>
      <c r="B472" s="6" t="s">
        <v>295</v>
      </c>
      <c r="C472" s="4" t="s">
        <v>10</v>
      </c>
      <c r="D472" s="213">
        <v>12</v>
      </c>
      <c r="E472" s="210">
        <v>12</v>
      </c>
      <c r="F472" s="17" t="s">
        <v>272</v>
      </c>
      <c r="G472" s="36" t="s">
        <v>218</v>
      </c>
      <c r="H472" s="157">
        <v>251243</v>
      </c>
      <c r="I472" s="19">
        <v>162</v>
      </c>
      <c r="J472" s="150" t="s">
        <v>14</v>
      </c>
      <c r="K472" s="150" t="s">
        <v>12</v>
      </c>
      <c r="L472" s="9">
        <v>36</v>
      </c>
      <c r="M472" s="9"/>
      <c r="N472" s="21">
        <v>1.0730999999999999</v>
      </c>
      <c r="O472" s="10" t="s">
        <v>50</v>
      </c>
      <c r="P472" s="39">
        <v>0.1396</v>
      </c>
      <c r="Q472" s="7"/>
      <c r="R472" s="158">
        <v>159.38570000000001</v>
      </c>
      <c r="S472" s="1" t="s">
        <v>50</v>
      </c>
      <c r="T472" s="23">
        <v>20.7333</v>
      </c>
      <c r="U472" s="2" t="s">
        <v>50</v>
      </c>
      <c r="V472" s="20">
        <v>7.6874000000000002</v>
      </c>
      <c r="W472" s="2" t="s">
        <v>50</v>
      </c>
      <c r="X472" s="20">
        <v>1.7701</v>
      </c>
      <c r="Y472" s="2" t="s">
        <v>50</v>
      </c>
      <c r="AA472" s="25">
        <v>3157075</v>
      </c>
      <c r="AB472" s="9"/>
      <c r="AC472" s="25">
        <v>22615875</v>
      </c>
      <c r="AD472" s="9"/>
      <c r="AE472" s="27">
        <v>2941924</v>
      </c>
      <c r="AF472" s="9" t="s">
        <v>50</v>
      </c>
      <c r="AG472" s="26">
        <v>141894</v>
      </c>
      <c r="AH472" s="2" t="s">
        <v>50</v>
      </c>
      <c r="AI472" s="26">
        <v>12776968</v>
      </c>
      <c r="AJ472" s="2" t="s">
        <v>50</v>
      </c>
      <c r="AK472" s="26">
        <v>1824652</v>
      </c>
      <c r="AL472" s="2" t="s">
        <v>50</v>
      </c>
      <c r="AM472" s="2" t="str">
        <f t="shared" si="7"/>
        <v>Yes</v>
      </c>
    </row>
    <row r="473" spans="1:39">
      <c r="A473" s="6" t="s">
        <v>5926</v>
      </c>
      <c r="B473" s="6" t="s">
        <v>295</v>
      </c>
      <c r="C473" s="4" t="s">
        <v>10</v>
      </c>
      <c r="D473" s="213">
        <v>12</v>
      </c>
      <c r="E473" s="210">
        <v>12</v>
      </c>
      <c r="F473" s="17" t="s">
        <v>272</v>
      </c>
      <c r="G473" s="36" t="s">
        <v>218</v>
      </c>
      <c r="H473" s="157">
        <v>251243</v>
      </c>
      <c r="I473" s="19">
        <v>162</v>
      </c>
      <c r="J473" s="150" t="s">
        <v>14</v>
      </c>
      <c r="K473" s="150" t="s">
        <v>15</v>
      </c>
      <c r="L473" s="9">
        <v>10</v>
      </c>
      <c r="M473" s="9"/>
      <c r="N473" s="21">
        <v>1.0733999999999999</v>
      </c>
      <c r="O473" s="10" t="s">
        <v>50</v>
      </c>
      <c r="P473" s="39">
        <v>0.12239999999999999</v>
      </c>
      <c r="Q473" s="7"/>
      <c r="R473" s="158">
        <v>82.9024</v>
      </c>
      <c r="S473" s="1" t="s">
        <v>50</v>
      </c>
      <c r="T473" s="23">
        <v>9.4571000000000005</v>
      </c>
      <c r="U473" s="2" t="s">
        <v>50</v>
      </c>
      <c r="V473" s="20">
        <v>8.7661999999999995</v>
      </c>
      <c r="W473" s="2" t="s">
        <v>50</v>
      </c>
      <c r="X473" s="20">
        <v>1.2383</v>
      </c>
      <c r="Y473" s="2" t="s">
        <v>50</v>
      </c>
      <c r="AA473" s="25">
        <v>306529</v>
      </c>
      <c r="AB473" s="9"/>
      <c r="AC473" s="25">
        <v>2503404</v>
      </c>
      <c r="AD473" s="9"/>
      <c r="AE473" s="27">
        <v>285576</v>
      </c>
      <c r="AF473" s="9" t="s">
        <v>50</v>
      </c>
      <c r="AG473" s="26">
        <v>30197</v>
      </c>
      <c r="AH473" s="2" t="s">
        <v>50</v>
      </c>
      <c r="AI473" s="26">
        <v>2021577</v>
      </c>
      <c r="AJ473" s="2" t="s">
        <v>50</v>
      </c>
      <c r="AK473" s="26">
        <v>371156</v>
      </c>
      <c r="AL473" s="2" t="s">
        <v>50</v>
      </c>
      <c r="AM473" s="2" t="str">
        <f t="shared" si="7"/>
        <v>Yes</v>
      </c>
    </row>
    <row r="474" spans="1:39">
      <c r="A474" s="6" t="s">
        <v>5927</v>
      </c>
      <c r="B474" s="6" t="s">
        <v>1296</v>
      </c>
      <c r="C474" s="4" t="s">
        <v>39</v>
      </c>
      <c r="D474" s="213">
        <v>4030</v>
      </c>
      <c r="E474" s="210">
        <v>40030</v>
      </c>
      <c r="F474" s="17" t="s">
        <v>272</v>
      </c>
      <c r="G474" s="36" t="s">
        <v>218</v>
      </c>
      <c r="H474" s="157">
        <v>187781</v>
      </c>
      <c r="I474" s="19">
        <v>158</v>
      </c>
      <c r="J474" s="150" t="s">
        <v>13</v>
      </c>
      <c r="K474" s="150" t="s">
        <v>15</v>
      </c>
      <c r="L474" s="9">
        <v>35</v>
      </c>
      <c r="M474" s="9"/>
      <c r="N474" s="21">
        <v>2.9735</v>
      </c>
      <c r="O474" s="10"/>
      <c r="P474" s="39">
        <v>8.3599999999999994E-2</v>
      </c>
      <c r="Q474" s="7"/>
      <c r="R474" s="158">
        <v>51.635100000000001</v>
      </c>
      <c r="S474" s="1"/>
      <c r="T474" s="23">
        <v>1.4521999999999999</v>
      </c>
      <c r="V474" s="20">
        <v>35.556399999999996</v>
      </c>
      <c r="X474" s="20">
        <v>3.8982999999999999</v>
      </c>
      <c r="AA474" s="25">
        <v>182953</v>
      </c>
      <c r="AB474" s="9"/>
      <c r="AC474" s="25">
        <v>2187676</v>
      </c>
      <c r="AD474" s="9"/>
      <c r="AE474" s="27">
        <v>61527</v>
      </c>
      <c r="AF474" s="9"/>
      <c r="AG474" s="26">
        <v>42368</v>
      </c>
      <c r="AI474" s="26">
        <v>561187</v>
      </c>
      <c r="AK474" s="26">
        <v>642067</v>
      </c>
      <c r="AM474" s="2" t="str">
        <f t="shared" si="7"/>
        <v>No</v>
      </c>
    </row>
    <row r="475" spans="1:39">
      <c r="A475" s="6" t="s">
        <v>5927</v>
      </c>
      <c r="B475" s="6" t="s">
        <v>1296</v>
      </c>
      <c r="C475" s="4" t="s">
        <v>39</v>
      </c>
      <c r="D475" s="213">
        <v>4030</v>
      </c>
      <c r="E475" s="210">
        <v>40030</v>
      </c>
      <c r="F475" s="17" t="s">
        <v>272</v>
      </c>
      <c r="G475" s="36" t="s">
        <v>218</v>
      </c>
      <c r="H475" s="157">
        <v>187781</v>
      </c>
      <c r="I475" s="19">
        <v>158</v>
      </c>
      <c r="J475" s="150" t="s">
        <v>14</v>
      </c>
      <c r="K475" s="150" t="s">
        <v>12</v>
      </c>
      <c r="L475" s="9">
        <v>112</v>
      </c>
      <c r="M475" s="9"/>
      <c r="N475" s="21">
        <v>1.6775</v>
      </c>
      <c r="O475" s="10"/>
      <c r="P475" s="39">
        <v>0.64959999999999996</v>
      </c>
      <c r="Q475" s="7"/>
      <c r="R475" s="158">
        <v>75.990700000000004</v>
      </c>
      <c r="S475" s="1"/>
      <c r="T475" s="23">
        <v>29.4284</v>
      </c>
      <c r="V475" s="20">
        <v>2.5821999999999998</v>
      </c>
      <c r="X475" s="20">
        <v>0.91239999999999999</v>
      </c>
      <c r="AA475" s="25">
        <v>15599637</v>
      </c>
      <c r="AB475" s="9"/>
      <c r="AC475" s="25">
        <v>24013605</v>
      </c>
      <c r="AD475" s="9"/>
      <c r="AE475" s="27">
        <v>9299593</v>
      </c>
      <c r="AF475" s="9"/>
      <c r="AG475" s="26">
        <v>316007</v>
      </c>
      <c r="AI475" s="26">
        <v>26317774</v>
      </c>
      <c r="AK475" s="26">
        <v>3707757</v>
      </c>
      <c r="AM475" s="2" t="str">
        <f t="shared" si="7"/>
        <v>No</v>
      </c>
    </row>
    <row r="476" spans="1:39">
      <c r="A476" s="6" t="s">
        <v>5927</v>
      </c>
      <c r="B476" s="6" t="s">
        <v>1296</v>
      </c>
      <c r="C476" s="4" t="s">
        <v>39</v>
      </c>
      <c r="D476" s="213">
        <v>4030</v>
      </c>
      <c r="E476" s="210">
        <v>40030</v>
      </c>
      <c r="F476" s="17" t="s">
        <v>272</v>
      </c>
      <c r="G476" s="36" t="s">
        <v>218</v>
      </c>
      <c r="H476" s="157">
        <v>187781</v>
      </c>
      <c r="I476" s="19">
        <v>158</v>
      </c>
      <c r="J476" s="150" t="s">
        <v>16</v>
      </c>
      <c r="K476" s="150" t="s">
        <v>15</v>
      </c>
      <c r="L476" s="9">
        <v>11</v>
      </c>
      <c r="M476" s="9"/>
      <c r="N476" s="21">
        <v>2.7223000000000002</v>
      </c>
      <c r="O476" s="10"/>
      <c r="P476" s="39">
        <v>0.72819999999999996</v>
      </c>
      <c r="Q476" s="7"/>
      <c r="R476" s="158">
        <v>35.191299999999998</v>
      </c>
      <c r="S476" s="1"/>
      <c r="T476" s="23">
        <v>9.4131</v>
      </c>
      <c r="V476" s="20">
        <v>3.7385000000000002</v>
      </c>
      <c r="X476" s="20">
        <v>8.6499999999999994E-2</v>
      </c>
      <c r="AA476" s="25">
        <v>121769</v>
      </c>
      <c r="AB476" s="9"/>
      <c r="AC476" s="25">
        <v>167229</v>
      </c>
      <c r="AD476" s="9"/>
      <c r="AE476" s="27">
        <v>44731</v>
      </c>
      <c r="AF476" s="9"/>
      <c r="AG476" s="26">
        <v>4752</v>
      </c>
      <c r="AI476" s="26">
        <v>1933305</v>
      </c>
      <c r="AK476" s="26">
        <v>219148</v>
      </c>
      <c r="AM476" s="2" t="str">
        <f t="shared" si="7"/>
        <v>No</v>
      </c>
    </row>
    <row r="477" spans="1:39">
      <c r="A477" s="6" t="s">
        <v>1298</v>
      </c>
      <c r="B477" s="6" t="s">
        <v>1299</v>
      </c>
      <c r="C477" s="4" t="s">
        <v>39</v>
      </c>
      <c r="D477" s="213">
        <v>4032</v>
      </c>
      <c r="E477" s="210">
        <v>40032</v>
      </c>
      <c r="F477" s="17" t="s">
        <v>272</v>
      </c>
      <c r="G477" s="36" t="s">
        <v>218</v>
      </c>
      <c r="H477" s="157">
        <v>349064</v>
      </c>
      <c r="I477" s="19">
        <v>156</v>
      </c>
      <c r="J477" s="150" t="s">
        <v>16</v>
      </c>
      <c r="K477" s="150" t="s">
        <v>15</v>
      </c>
      <c r="L477" s="9">
        <v>9</v>
      </c>
      <c r="M477" s="9"/>
      <c r="N477" s="21">
        <v>4.4509999999999996</v>
      </c>
      <c r="O477" s="10"/>
      <c r="P477" s="39">
        <v>0.59440000000000004</v>
      </c>
      <c r="Q477" s="7"/>
      <c r="R477" s="158">
        <v>31.7803</v>
      </c>
      <c r="S477" s="1"/>
      <c r="T477" s="23">
        <v>4.2441000000000004</v>
      </c>
      <c r="V477" s="20">
        <v>7.4881000000000002</v>
      </c>
      <c r="X477" s="20">
        <v>0.154</v>
      </c>
      <c r="AA477" s="25">
        <v>54329</v>
      </c>
      <c r="AB477" s="9"/>
      <c r="AC477" s="25">
        <v>91400</v>
      </c>
      <c r="AD477" s="9"/>
      <c r="AE477" s="27">
        <v>12206</v>
      </c>
      <c r="AF477" s="9"/>
      <c r="AG477" s="26">
        <v>2876</v>
      </c>
      <c r="AI477" s="26">
        <v>593376</v>
      </c>
      <c r="AK477" s="26">
        <v>132527</v>
      </c>
      <c r="AM477" s="2" t="str">
        <f t="shared" si="7"/>
        <v>No</v>
      </c>
    </row>
    <row r="478" spans="1:39">
      <c r="A478" s="6" t="s">
        <v>1298</v>
      </c>
      <c r="B478" s="6" t="s">
        <v>1299</v>
      </c>
      <c r="C478" s="4" t="s">
        <v>39</v>
      </c>
      <c r="D478" s="213">
        <v>4032</v>
      </c>
      <c r="E478" s="210">
        <v>40032</v>
      </c>
      <c r="F478" s="17" t="s">
        <v>272</v>
      </c>
      <c r="G478" s="36" t="s">
        <v>218</v>
      </c>
      <c r="H478" s="157">
        <v>349064</v>
      </c>
      <c r="I478" s="19">
        <v>156</v>
      </c>
      <c r="J478" s="150" t="s">
        <v>14</v>
      </c>
      <c r="K478" s="150" t="s">
        <v>12</v>
      </c>
      <c r="L478" s="9">
        <v>60</v>
      </c>
      <c r="M478" s="9"/>
      <c r="N478" s="21">
        <v>0.84209999999999996</v>
      </c>
      <c r="O478" s="10"/>
      <c r="P478" s="39">
        <v>0.16550000000000001</v>
      </c>
      <c r="Q478" s="7"/>
      <c r="R478" s="158">
        <v>83.644499999999994</v>
      </c>
      <c r="S478" s="1"/>
      <c r="T478" s="23">
        <v>16.439399999999999</v>
      </c>
      <c r="V478" s="20">
        <v>5.0880999999999998</v>
      </c>
      <c r="X478" s="20">
        <v>1.2114</v>
      </c>
      <c r="AA478" s="25">
        <v>2697137</v>
      </c>
      <c r="AB478" s="9"/>
      <c r="AC478" s="25">
        <v>16295796</v>
      </c>
      <c r="AD478" s="9"/>
      <c r="AE478" s="27">
        <v>3202754</v>
      </c>
      <c r="AF478" s="9"/>
      <c r="AG478" s="26">
        <v>194822</v>
      </c>
      <c r="AI478" s="26">
        <v>13451566</v>
      </c>
      <c r="AK478" s="26">
        <v>3014556</v>
      </c>
      <c r="AM478" s="2" t="str">
        <f t="shared" si="7"/>
        <v>No</v>
      </c>
    </row>
    <row r="479" spans="1:39">
      <c r="A479" s="6" t="s">
        <v>1298</v>
      </c>
      <c r="B479" s="6" t="s">
        <v>1299</v>
      </c>
      <c r="C479" s="4" t="s">
        <v>39</v>
      </c>
      <c r="D479" s="213">
        <v>4032</v>
      </c>
      <c r="E479" s="210">
        <v>40032</v>
      </c>
      <c r="F479" s="17" t="s">
        <v>272</v>
      </c>
      <c r="G479" s="36" t="s">
        <v>218</v>
      </c>
      <c r="H479" s="157">
        <v>349064</v>
      </c>
      <c r="I479" s="19">
        <v>156</v>
      </c>
      <c r="J479" s="150" t="s">
        <v>13</v>
      </c>
      <c r="K479" s="150" t="s">
        <v>12</v>
      </c>
      <c r="L479" s="9">
        <v>60</v>
      </c>
      <c r="M479" s="9"/>
      <c r="N479" s="21">
        <v>3</v>
      </c>
      <c r="O479" s="10"/>
      <c r="P479" s="39">
        <v>0.10680000000000001</v>
      </c>
      <c r="Q479" s="7"/>
      <c r="R479" s="158">
        <v>53.159199999999998</v>
      </c>
      <c r="S479" s="1"/>
      <c r="T479" s="23">
        <v>1.8916999999999999</v>
      </c>
      <c r="V479" s="20">
        <v>28.101900000000001</v>
      </c>
      <c r="X479" s="20">
        <v>2.9839000000000002</v>
      </c>
      <c r="AA479" s="25">
        <v>672372</v>
      </c>
      <c r="AB479" s="9"/>
      <c r="AC479" s="25">
        <v>6298301</v>
      </c>
      <c r="AD479" s="9"/>
      <c r="AE479" s="27">
        <v>224124</v>
      </c>
      <c r="AF479" s="9"/>
      <c r="AG479" s="26">
        <v>118480</v>
      </c>
      <c r="AI479" s="26">
        <v>2110756</v>
      </c>
      <c r="AK479" s="26">
        <v>1729019</v>
      </c>
      <c r="AM479" s="2" t="str">
        <f t="shared" si="7"/>
        <v>No</v>
      </c>
    </row>
    <row r="480" spans="1:39">
      <c r="A480" s="6" t="s">
        <v>1298</v>
      </c>
      <c r="B480" s="6" t="s">
        <v>1299</v>
      </c>
      <c r="C480" s="4" t="s">
        <v>39</v>
      </c>
      <c r="D480" s="213">
        <v>4032</v>
      </c>
      <c r="E480" s="210">
        <v>40032</v>
      </c>
      <c r="F480" s="17" t="s">
        <v>272</v>
      </c>
      <c r="G480" s="36" t="s">
        <v>218</v>
      </c>
      <c r="H480" s="157">
        <v>349064</v>
      </c>
      <c r="I480" s="19">
        <v>156</v>
      </c>
      <c r="J480" s="150" t="s">
        <v>18</v>
      </c>
      <c r="K480" s="150" t="s">
        <v>15</v>
      </c>
      <c r="L480" s="9">
        <v>4</v>
      </c>
      <c r="M480" s="9"/>
      <c r="N480" s="21">
        <v>3</v>
      </c>
      <c r="O480" s="10"/>
      <c r="P480" s="39">
        <v>0.106</v>
      </c>
      <c r="Q480" s="7"/>
      <c r="R480" s="158">
        <v>72.644000000000005</v>
      </c>
      <c r="S480" s="1"/>
      <c r="T480" s="23">
        <v>2.5680000000000001</v>
      </c>
      <c r="V480" s="20">
        <v>28.288599999999999</v>
      </c>
      <c r="X480" s="20">
        <v>3.3269000000000002</v>
      </c>
      <c r="AA480" s="25">
        <v>38373</v>
      </c>
      <c r="AB480" s="9"/>
      <c r="AC480" s="25">
        <v>361840</v>
      </c>
      <c r="AD480" s="9"/>
      <c r="AE480" s="27">
        <v>12791</v>
      </c>
      <c r="AF480" s="9"/>
      <c r="AG480" s="26">
        <v>4981</v>
      </c>
      <c r="AI480" s="26">
        <v>108762</v>
      </c>
      <c r="AK480" s="26">
        <v>84536</v>
      </c>
      <c r="AM480" s="2" t="str">
        <f t="shared" si="7"/>
        <v>No</v>
      </c>
    </row>
    <row r="481" spans="1:39">
      <c r="A481" s="6" t="s">
        <v>1298</v>
      </c>
      <c r="B481" s="6" t="s">
        <v>1299</v>
      </c>
      <c r="C481" s="4" t="s">
        <v>39</v>
      </c>
      <c r="D481" s="213">
        <v>4032</v>
      </c>
      <c r="E481" s="210">
        <v>40032</v>
      </c>
      <c r="F481" s="17" t="s">
        <v>272</v>
      </c>
      <c r="G481" s="36" t="s">
        <v>218</v>
      </c>
      <c r="H481" s="157">
        <v>349064</v>
      </c>
      <c r="I481" s="19">
        <v>156</v>
      </c>
      <c r="J481" s="150" t="s">
        <v>13</v>
      </c>
      <c r="K481" s="150" t="s">
        <v>15</v>
      </c>
      <c r="L481" s="9">
        <v>23</v>
      </c>
      <c r="M481" s="9"/>
      <c r="N481" s="21">
        <v>2.9085999999999999</v>
      </c>
      <c r="O481" s="10"/>
      <c r="P481" s="39">
        <v>0.13980000000000001</v>
      </c>
      <c r="Q481" s="7"/>
      <c r="R481" s="158">
        <v>40.165700000000001</v>
      </c>
      <c r="S481" s="1"/>
      <c r="T481" s="23">
        <v>1.9307000000000001</v>
      </c>
      <c r="V481" s="20">
        <v>20.803799999999999</v>
      </c>
      <c r="X481" s="20">
        <v>2.8077999999999999</v>
      </c>
      <c r="AA481" s="25">
        <v>261470</v>
      </c>
      <c r="AB481" s="9"/>
      <c r="AC481" s="25">
        <v>1870156</v>
      </c>
      <c r="AD481" s="9"/>
      <c r="AE481" s="27">
        <v>89895</v>
      </c>
      <c r="AF481" s="9"/>
      <c r="AG481" s="26">
        <v>46561</v>
      </c>
      <c r="AI481" s="26">
        <v>666066</v>
      </c>
      <c r="AK481" s="26">
        <v>636018</v>
      </c>
      <c r="AM481" s="2" t="str">
        <f t="shared" si="7"/>
        <v>No</v>
      </c>
    </row>
    <row r="482" spans="1:39">
      <c r="A482" s="6" t="s">
        <v>4789</v>
      </c>
      <c r="B482" s="6" t="s">
        <v>4788</v>
      </c>
      <c r="C482" s="4" t="s">
        <v>22</v>
      </c>
      <c r="D482" s="213">
        <v>9016</v>
      </c>
      <c r="E482" s="210">
        <v>90016</v>
      </c>
      <c r="F482" s="17" t="s">
        <v>275</v>
      </c>
      <c r="G482" s="36" t="s">
        <v>218</v>
      </c>
      <c r="H482" s="157">
        <v>3281212</v>
      </c>
      <c r="I482" s="19">
        <v>154</v>
      </c>
      <c r="J482" s="150" t="s">
        <v>25</v>
      </c>
      <c r="K482" s="150" t="s">
        <v>12</v>
      </c>
      <c r="L482" s="9">
        <v>7</v>
      </c>
      <c r="M482" s="9"/>
      <c r="N482" s="21">
        <v>8.2446000000000002</v>
      </c>
      <c r="O482" s="10"/>
      <c r="P482" s="39">
        <v>0.63890000000000002</v>
      </c>
      <c r="Q482" s="7"/>
      <c r="R482" s="158">
        <v>2206.0535</v>
      </c>
      <c r="S482" s="1"/>
      <c r="T482" s="23">
        <v>170.95269999999999</v>
      </c>
      <c r="V482" s="20">
        <v>12.904500000000001</v>
      </c>
      <c r="X482" s="20">
        <v>1.2082999999999999</v>
      </c>
      <c r="AA482" s="25">
        <v>21255591</v>
      </c>
      <c r="AB482" s="9"/>
      <c r="AC482" s="25">
        <v>33269493</v>
      </c>
      <c r="AD482" s="9"/>
      <c r="AE482" s="27">
        <v>2578137</v>
      </c>
      <c r="AF482" s="9"/>
      <c r="AG482" s="26">
        <v>15081</v>
      </c>
      <c r="AI482" s="26">
        <v>27534409</v>
      </c>
      <c r="AK482" s="26">
        <v>209210</v>
      </c>
      <c r="AM482" s="2" t="str">
        <f t="shared" si="7"/>
        <v>No</v>
      </c>
    </row>
    <row r="483" spans="1:39">
      <c r="A483" s="6" t="s">
        <v>4789</v>
      </c>
      <c r="B483" s="6" t="s">
        <v>4788</v>
      </c>
      <c r="C483" s="4" t="s">
        <v>22</v>
      </c>
      <c r="D483" s="213">
        <v>9016</v>
      </c>
      <c r="E483" s="210">
        <v>90016</v>
      </c>
      <c r="F483" s="17" t="s">
        <v>275</v>
      </c>
      <c r="G483" s="36" t="s">
        <v>218</v>
      </c>
      <c r="H483" s="157">
        <v>3281212</v>
      </c>
      <c r="I483" s="19">
        <v>154</v>
      </c>
      <c r="J483" s="150" t="s">
        <v>13</v>
      </c>
      <c r="K483" s="150" t="s">
        <v>15</v>
      </c>
      <c r="L483" s="9">
        <v>15</v>
      </c>
      <c r="M483" s="9"/>
      <c r="N483" s="21">
        <v>3.948</v>
      </c>
      <c r="O483" s="10"/>
      <c r="P483" s="39">
        <v>7.4499999999999997E-2</v>
      </c>
      <c r="Q483" s="7"/>
      <c r="R483" s="158">
        <v>87.51</v>
      </c>
      <c r="S483" s="1"/>
      <c r="T483" s="23">
        <v>1.6508</v>
      </c>
      <c r="V483" s="20">
        <v>53.010800000000003</v>
      </c>
      <c r="X483" s="20">
        <v>4.9226000000000001</v>
      </c>
      <c r="AA483" s="25">
        <v>149084</v>
      </c>
      <c r="AB483" s="9"/>
      <c r="AC483" s="25">
        <v>2001792</v>
      </c>
      <c r="AD483" s="9"/>
      <c r="AE483" s="27">
        <v>37762</v>
      </c>
      <c r="AF483" s="9"/>
      <c r="AG483" s="26">
        <v>22875</v>
      </c>
      <c r="AI483" s="26">
        <v>406656</v>
      </c>
      <c r="AK483" s="26">
        <v>389273</v>
      </c>
      <c r="AM483" s="2" t="str">
        <f t="shared" si="7"/>
        <v>No</v>
      </c>
    </row>
    <row r="484" spans="1:39">
      <c r="A484" s="6" t="s">
        <v>4789</v>
      </c>
      <c r="B484" s="6" t="s">
        <v>4788</v>
      </c>
      <c r="C484" s="4" t="s">
        <v>22</v>
      </c>
      <c r="D484" s="213">
        <v>9016</v>
      </c>
      <c r="E484" s="210">
        <v>90016</v>
      </c>
      <c r="F484" s="17" t="s">
        <v>275</v>
      </c>
      <c r="G484" s="36" t="s">
        <v>218</v>
      </c>
      <c r="H484" s="157">
        <v>3281212</v>
      </c>
      <c r="I484" s="19">
        <v>154</v>
      </c>
      <c r="J484" s="150" t="s">
        <v>14</v>
      </c>
      <c r="K484" s="150" t="s">
        <v>12</v>
      </c>
      <c r="L484" s="9">
        <v>132</v>
      </c>
      <c r="M484" s="9"/>
      <c r="N484" s="21">
        <v>4.2340999999999998</v>
      </c>
      <c r="O484" s="10"/>
      <c r="P484" s="39">
        <v>0.18959999999999999</v>
      </c>
      <c r="Q484" s="7"/>
      <c r="R484" s="158">
        <v>283.00740000000002</v>
      </c>
      <c r="S484" s="1"/>
      <c r="T484" s="23">
        <v>12.6701</v>
      </c>
      <c r="V484" s="20">
        <v>22.3367</v>
      </c>
      <c r="X484" s="20">
        <v>1.2063999999999999</v>
      </c>
      <c r="AA484" s="25">
        <v>13375796</v>
      </c>
      <c r="AB484" s="9"/>
      <c r="AC484" s="25">
        <v>70563355</v>
      </c>
      <c r="AD484" s="9"/>
      <c r="AE484" s="27">
        <v>3159082</v>
      </c>
      <c r="AF484" s="9"/>
      <c r="AG484" s="26">
        <v>249334</v>
      </c>
      <c r="AI484" s="26">
        <v>58490893</v>
      </c>
      <c r="AK484" s="26">
        <v>4228479</v>
      </c>
      <c r="AM484" s="2" t="str">
        <f t="shared" si="7"/>
        <v>No</v>
      </c>
    </row>
    <row r="485" spans="1:39">
      <c r="A485" s="6" t="s">
        <v>5928</v>
      </c>
      <c r="B485" s="6" t="s">
        <v>4800</v>
      </c>
      <c r="C485" s="4" t="s">
        <v>22</v>
      </c>
      <c r="D485" s="213">
        <v>9027</v>
      </c>
      <c r="E485" s="210">
        <v>90027</v>
      </c>
      <c r="F485" s="17" t="s">
        <v>272</v>
      </c>
      <c r="G485" s="36" t="s">
        <v>218</v>
      </c>
      <c r="H485" s="157">
        <v>654628</v>
      </c>
      <c r="I485" s="19">
        <v>150</v>
      </c>
      <c r="J485" s="150" t="s">
        <v>14</v>
      </c>
      <c r="K485" s="150" t="s">
        <v>12</v>
      </c>
      <c r="L485" s="9">
        <v>98</v>
      </c>
      <c r="M485" s="9"/>
      <c r="N485" s="21">
        <v>0.62229999999999996</v>
      </c>
      <c r="O485" s="10"/>
      <c r="P485" s="39">
        <v>0.14460000000000001</v>
      </c>
      <c r="Q485" s="7"/>
      <c r="R485" s="158">
        <v>112.0155</v>
      </c>
      <c r="S485" s="1"/>
      <c r="T485" s="23">
        <v>26.0185</v>
      </c>
      <c r="V485" s="20">
        <v>4.3052000000000001</v>
      </c>
      <c r="X485" s="20">
        <v>1.6209</v>
      </c>
      <c r="AA485" s="25">
        <v>6068176</v>
      </c>
      <c r="AB485" s="9"/>
      <c r="AC485" s="25">
        <v>41979373</v>
      </c>
      <c r="AD485" s="9"/>
      <c r="AE485" s="27">
        <v>9750802</v>
      </c>
      <c r="AF485" s="9"/>
      <c r="AG485" s="26">
        <v>374764</v>
      </c>
      <c r="AI485" s="26">
        <v>25898642</v>
      </c>
      <c r="AK485" s="26">
        <v>4337684</v>
      </c>
      <c r="AM485" s="2" t="str">
        <f t="shared" si="7"/>
        <v>No</v>
      </c>
    </row>
    <row r="486" spans="1:39">
      <c r="A486" s="6" t="s">
        <v>5928</v>
      </c>
      <c r="B486" s="6" t="s">
        <v>4800</v>
      </c>
      <c r="C486" s="4" t="s">
        <v>22</v>
      </c>
      <c r="D486" s="213">
        <v>9027</v>
      </c>
      <c r="E486" s="210">
        <v>90027</v>
      </c>
      <c r="F486" s="17" t="s">
        <v>272</v>
      </c>
      <c r="G486" s="36" t="s">
        <v>218</v>
      </c>
      <c r="H486" s="157">
        <v>654628</v>
      </c>
      <c r="I486" s="19">
        <v>150</v>
      </c>
      <c r="J486" s="150" t="s">
        <v>13</v>
      </c>
      <c r="K486" s="150" t="s">
        <v>15</v>
      </c>
      <c r="L486" s="9">
        <v>52</v>
      </c>
      <c r="M486" s="9"/>
      <c r="N486" s="21">
        <v>1.3838999999999999</v>
      </c>
      <c r="O486" s="10"/>
      <c r="P486" s="39">
        <v>4.0899999999999999E-2</v>
      </c>
      <c r="Q486" s="7"/>
      <c r="R486" s="158">
        <v>69.177000000000007</v>
      </c>
      <c r="S486" s="1"/>
      <c r="T486" s="23">
        <v>2.0453999999999999</v>
      </c>
      <c r="V486" s="20">
        <v>33.8202</v>
      </c>
      <c r="X486" s="20">
        <v>4.7259000000000002</v>
      </c>
      <c r="AA486" s="25">
        <v>294817</v>
      </c>
      <c r="AB486" s="9"/>
      <c r="AC486" s="25">
        <v>7204580</v>
      </c>
      <c r="AD486" s="9"/>
      <c r="AE486" s="27">
        <v>213026</v>
      </c>
      <c r="AF486" s="9"/>
      <c r="AG486" s="26">
        <v>104147</v>
      </c>
      <c r="AI486" s="26">
        <v>1524485</v>
      </c>
      <c r="AK486" s="26">
        <v>1212603</v>
      </c>
      <c r="AM486" s="2" t="str">
        <f t="shared" si="7"/>
        <v>No</v>
      </c>
    </row>
    <row r="487" spans="1:39">
      <c r="A487" s="6" t="s">
        <v>672</v>
      </c>
      <c r="B487" s="6" t="s">
        <v>673</v>
      </c>
      <c r="C487" s="4" t="s">
        <v>34</v>
      </c>
      <c r="D487" s="213">
        <v>1017</v>
      </c>
      <c r="E487" s="210">
        <v>10017</v>
      </c>
      <c r="F487" s="17" t="s">
        <v>275</v>
      </c>
      <c r="G487" s="36" t="s">
        <v>218</v>
      </c>
      <c r="H487" s="157">
        <v>924859</v>
      </c>
      <c r="I487" s="19">
        <v>147</v>
      </c>
      <c r="J487" s="150" t="s">
        <v>13</v>
      </c>
      <c r="K487" s="150" t="s">
        <v>15</v>
      </c>
      <c r="L487" s="9">
        <v>147</v>
      </c>
      <c r="M487" s="9"/>
      <c r="N487" s="21">
        <v>2.6322999999999999</v>
      </c>
      <c r="O487" s="10"/>
      <c r="P487" s="39">
        <v>7.8399999999999997E-2</v>
      </c>
      <c r="Q487" s="7"/>
      <c r="R487" s="158">
        <v>61.567799999999998</v>
      </c>
      <c r="S487" s="1"/>
      <c r="T487" s="23">
        <v>1.8326</v>
      </c>
      <c r="V487" s="20">
        <v>33.595100000000002</v>
      </c>
      <c r="X487" s="20">
        <v>3.7778</v>
      </c>
      <c r="AA487" s="25">
        <v>1314045</v>
      </c>
      <c r="AB487" s="9"/>
      <c r="AC487" s="25">
        <v>16770636</v>
      </c>
      <c r="AD487" s="9"/>
      <c r="AE487" s="27">
        <v>499199</v>
      </c>
      <c r="AF487" s="9"/>
      <c r="AG487" s="26">
        <v>272393</v>
      </c>
      <c r="AI487" s="26">
        <v>4439221</v>
      </c>
      <c r="AK487" s="26">
        <v>4021176</v>
      </c>
      <c r="AM487" s="2" t="str">
        <f t="shared" si="7"/>
        <v>No</v>
      </c>
    </row>
    <row r="488" spans="1:39">
      <c r="A488" s="6" t="s">
        <v>5929</v>
      </c>
      <c r="B488" s="6" t="s">
        <v>1265</v>
      </c>
      <c r="C488" s="4" t="s">
        <v>102</v>
      </c>
      <c r="D488" s="213">
        <v>4003</v>
      </c>
      <c r="E488" s="210">
        <v>40003</v>
      </c>
      <c r="F488" s="17" t="s">
        <v>272</v>
      </c>
      <c r="G488" s="36" t="s">
        <v>218</v>
      </c>
      <c r="H488" s="157">
        <v>1060061</v>
      </c>
      <c r="I488" s="19">
        <v>145</v>
      </c>
      <c r="J488" s="150" t="s">
        <v>13</v>
      </c>
      <c r="K488" s="150" t="s">
        <v>12</v>
      </c>
      <c r="L488" s="9">
        <v>40</v>
      </c>
      <c r="M488" s="9"/>
      <c r="N488" s="21">
        <v>2.1292</v>
      </c>
      <c r="O488" s="10"/>
      <c r="P488" s="39">
        <v>6.1699999999999998E-2</v>
      </c>
      <c r="Q488" s="7"/>
      <c r="R488" s="158">
        <v>65.297600000000003</v>
      </c>
      <c r="S488" s="1"/>
      <c r="T488" s="23">
        <v>1.8934</v>
      </c>
      <c r="V488" s="20">
        <v>34.486699999999999</v>
      </c>
      <c r="X488" s="20">
        <v>3.0857000000000001</v>
      </c>
      <c r="AA488" s="25">
        <v>414533</v>
      </c>
      <c r="AB488" s="9"/>
      <c r="AC488" s="25">
        <v>6714355</v>
      </c>
      <c r="AD488" s="9"/>
      <c r="AE488" s="27">
        <v>194694</v>
      </c>
      <c r="AF488" s="9"/>
      <c r="AG488" s="26">
        <v>102827</v>
      </c>
      <c r="AI488" s="26">
        <v>2175990</v>
      </c>
      <c r="AK488" s="26">
        <v>1635922</v>
      </c>
      <c r="AM488" s="2" t="str">
        <f t="shared" si="7"/>
        <v>No</v>
      </c>
    </row>
    <row r="489" spans="1:39">
      <c r="A489" s="6" t="s">
        <v>5929</v>
      </c>
      <c r="B489" s="6" t="s">
        <v>1265</v>
      </c>
      <c r="C489" s="4" t="s">
        <v>102</v>
      </c>
      <c r="D489" s="213">
        <v>4003</v>
      </c>
      <c r="E489" s="210">
        <v>40003</v>
      </c>
      <c r="F489" s="17" t="s">
        <v>272</v>
      </c>
      <c r="G489" s="36" t="s">
        <v>218</v>
      </c>
      <c r="H489" s="157">
        <v>1060061</v>
      </c>
      <c r="I489" s="19">
        <v>145</v>
      </c>
      <c r="J489" s="150" t="s">
        <v>19</v>
      </c>
      <c r="K489" s="150" t="s">
        <v>12</v>
      </c>
      <c r="L489" s="9">
        <v>3</v>
      </c>
      <c r="M489" s="9"/>
      <c r="N489" s="21">
        <v>0.95860000000000001</v>
      </c>
      <c r="O489" s="10"/>
      <c r="P489" s="39">
        <v>3.8199999999999998E-2</v>
      </c>
      <c r="Q489" s="7"/>
      <c r="R489" s="158">
        <v>1589.3690999999999</v>
      </c>
      <c r="S489" s="1"/>
      <c r="T489" s="23">
        <v>63.290300000000002</v>
      </c>
      <c r="V489" s="20">
        <v>25.112400000000001</v>
      </c>
      <c r="X489" s="20">
        <v>30.6296</v>
      </c>
      <c r="Y489" s="2" t="s">
        <v>128</v>
      </c>
      <c r="AA489" s="25">
        <v>104718</v>
      </c>
      <c r="AB489" s="9"/>
      <c r="AC489" s="25">
        <v>2743251</v>
      </c>
      <c r="AD489" s="9"/>
      <c r="AE489" s="27">
        <v>109239</v>
      </c>
      <c r="AF489" s="9"/>
      <c r="AG489" s="26">
        <v>1726</v>
      </c>
      <c r="AI489" s="26">
        <v>89562</v>
      </c>
      <c r="AJ489" s="2" t="s">
        <v>128</v>
      </c>
      <c r="AK489" s="26">
        <v>11912</v>
      </c>
      <c r="AM489" s="2" t="str">
        <f t="shared" si="7"/>
        <v>Yes</v>
      </c>
    </row>
    <row r="490" spans="1:39">
      <c r="A490" s="6" t="s">
        <v>5929</v>
      </c>
      <c r="B490" s="6" t="s">
        <v>1265</v>
      </c>
      <c r="C490" s="4" t="s">
        <v>102</v>
      </c>
      <c r="D490" s="213">
        <v>4003</v>
      </c>
      <c r="E490" s="210">
        <v>40003</v>
      </c>
      <c r="F490" s="17" t="s">
        <v>272</v>
      </c>
      <c r="G490" s="36" t="s">
        <v>218</v>
      </c>
      <c r="H490" s="157">
        <v>1060061</v>
      </c>
      <c r="I490" s="19">
        <v>145</v>
      </c>
      <c r="J490" s="150" t="s">
        <v>14</v>
      </c>
      <c r="K490" s="150" t="s">
        <v>12</v>
      </c>
      <c r="L490" s="9">
        <v>102</v>
      </c>
      <c r="M490" s="9"/>
      <c r="N490" s="21">
        <v>0.92479999999999996</v>
      </c>
      <c r="O490" s="10"/>
      <c r="P490" s="39">
        <v>0.12659999999999999</v>
      </c>
      <c r="Q490" s="7"/>
      <c r="R490" s="158">
        <v>144.26410000000001</v>
      </c>
      <c r="S490" s="1"/>
      <c r="T490" s="23">
        <v>19.7438</v>
      </c>
      <c r="V490" s="20">
        <v>7.3068</v>
      </c>
      <c r="X490" s="20">
        <v>1.4086000000000001</v>
      </c>
      <c r="AA490" s="25">
        <v>5894105</v>
      </c>
      <c r="AB490" s="9"/>
      <c r="AC490" s="25">
        <v>46566868</v>
      </c>
      <c r="AD490" s="9"/>
      <c r="AE490" s="27">
        <v>6373091</v>
      </c>
      <c r="AF490" s="9"/>
      <c r="AG490" s="26">
        <v>322789</v>
      </c>
      <c r="AI490" s="26">
        <v>33059281</v>
      </c>
      <c r="AK490" s="26">
        <v>5274179</v>
      </c>
      <c r="AM490" s="2" t="str">
        <f t="shared" si="7"/>
        <v>No</v>
      </c>
    </row>
    <row r="491" spans="1:39">
      <c r="A491" s="6" t="s">
        <v>2378</v>
      </c>
      <c r="B491" s="6" t="s">
        <v>2379</v>
      </c>
      <c r="C491" s="4" t="s">
        <v>45</v>
      </c>
      <c r="D491" s="213">
        <v>5146</v>
      </c>
      <c r="E491" s="210">
        <v>50146</v>
      </c>
      <c r="F491" s="17" t="s">
        <v>275</v>
      </c>
      <c r="G491" s="36" t="s">
        <v>218</v>
      </c>
      <c r="H491" s="157">
        <v>2150706</v>
      </c>
      <c r="I491" s="19">
        <v>144</v>
      </c>
      <c r="J491" s="150" t="s">
        <v>14</v>
      </c>
      <c r="K491" s="150" t="s">
        <v>15</v>
      </c>
      <c r="L491" s="9">
        <v>74</v>
      </c>
      <c r="M491" s="9"/>
      <c r="N491" s="21">
        <v>1.1489</v>
      </c>
      <c r="O491" s="10"/>
      <c r="P491" s="39">
        <v>0.1084</v>
      </c>
      <c r="Q491" s="7"/>
      <c r="R491" s="158">
        <v>95.760499999999993</v>
      </c>
      <c r="S491" s="1"/>
      <c r="T491" s="23">
        <v>9.0382999999999996</v>
      </c>
      <c r="V491" s="20">
        <v>10.595000000000001</v>
      </c>
      <c r="X491" s="20">
        <v>1.5081</v>
      </c>
      <c r="AA491" s="25">
        <v>2346133</v>
      </c>
      <c r="AB491" s="9"/>
      <c r="AC491" s="25">
        <v>21636510</v>
      </c>
      <c r="AD491" s="9"/>
      <c r="AE491" s="27">
        <v>2042147</v>
      </c>
      <c r="AF491" s="9"/>
      <c r="AG491" s="26">
        <v>225944</v>
      </c>
      <c r="AI491" s="26">
        <v>14346800</v>
      </c>
      <c r="AK491" s="26">
        <v>3821785</v>
      </c>
      <c r="AM491" s="2" t="str">
        <f t="shared" si="7"/>
        <v>No</v>
      </c>
    </row>
    <row r="492" spans="1:39">
      <c r="A492" s="6" t="s">
        <v>2378</v>
      </c>
      <c r="B492" s="6" t="s">
        <v>2379</v>
      </c>
      <c r="C492" s="4" t="s">
        <v>45</v>
      </c>
      <c r="D492" s="213">
        <v>5146</v>
      </c>
      <c r="E492" s="210">
        <v>50146</v>
      </c>
      <c r="F492" s="17" t="s">
        <v>275</v>
      </c>
      <c r="G492" s="36" t="s">
        <v>218</v>
      </c>
      <c r="H492" s="157">
        <v>2150706</v>
      </c>
      <c r="I492" s="19">
        <v>144</v>
      </c>
      <c r="J492" s="150" t="s">
        <v>16</v>
      </c>
      <c r="K492" s="150" t="s">
        <v>12</v>
      </c>
      <c r="L492" s="9">
        <v>54</v>
      </c>
      <c r="M492" s="9"/>
      <c r="N492" s="21">
        <v>1.4510000000000001</v>
      </c>
      <c r="O492" s="10"/>
      <c r="P492" s="39">
        <v>0.1479</v>
      </c>
      <c r="Q492" s="7"/>
      <c r="R492" s="158">
        <v>49.7346</v>
      </c>
      <c r="S492" s="1"/>
      <c r="T492" s="23">
        <v>5.0675999999999997</v>
      </c>
      <c r="V492" s="20">
        <v>9.8141999999999996</v>
      </c>
      <c r="X492" s="20">
        <v>0.26319999999999999</v>
      </c>
      <c r="AA492" s="25">
        <v>164588</v>
      </c>
      <c r="AB492" s="9"/>
      <c r="AC492" s="25">
        <v>1113209</v>
      </c>
      <c r="AD492" s="9"/>
      <c r="AE492" s="27">
        <v>113428</v>
      </c>
      <c r="AF492" s="9"/>
      <c r="AG492" s="26">
        <v>22383</v>
      </c>
      <c r="AI492" s="26">
        <v>4230120</v>
      </c>
      <c r="AK492" s="26">
        <v>863253</v>
      </c>
      <c r="AM492" s="2" t="str">
        <f t="shared" si="7"/>
        <v>No</v>
      </c>
    </row>
    <row r="493" spans="1:39">
      <c r="A493" s="6" t="s">
        <v>2378</v>
      </c>
      <c r="B493" s="6" t="s">
        <v>2379</v>
      </c>
      <c r="C493" s="4" t="s">
        <v>45</v>
      </c>
      <c r="D493" s="213">
        <v>5146</v>
      </c>
      <c r="E493" s="210">
        <v>50146</v>
      </c>
      <c r="F493" s="17" t="s">
        <v>275</v>
      </c>
      <c r="G493" s="36" t="s">
        <v>218</v>
      </c>
      <c r="H493" s="157">
        <v>2150706</v>
      </c>
      <c r="I493" s="19">
        <v>144</v>
      </c>
      <c r="J493" s="150" t="s">
        <v>13</v>
      </c>
      <c r="K493" s="150" t="s">
        <v>15</v>
      </c>
      <c r="L493" s="9">
        <v>16</v>
      </c>
      <c r="M493" s="9"/>
      <c r="N493" s="21">
        <v>3.4487999999999999</v>
      </c>
      <c r="O493" s="10"/>
      <c r="P493" s="39">
        <v>6.4899999999999999E-2</v>
      </c>
      <c r="Q493" s="7"/>
      <c r="R493" s="158">
        <v>108.24509999999999</v>
      </c>
      <c r="S493" s="1"/>
      <c r="T493" s="23">
        <v>2.0358000000000001</v>
      </c>
      <c r="V493" s="20">
        <v>53.169800000000002</v>
      </c>
      <c r="X493" s="20">
        <v>4.3044000000000002</v>
      </c>
      <c r="AA493" s="25">
        <v>207271</v>
      </c>
      <c r="AB493" s="9"/>
      <c r="AC493" s="25">
        <v>3195503</v>
      </c>
      <c r="AD493" s="9"/>
      <c r="AE493" s="27">
        <v>60100</v>
      </c>
      <c r="AF493" s="9"/>
      <c r="AG493" s="26">
        <v>29521</v>
      </c>
      <c r="AI493" s="26">
        <v>742378</v>
      </c>
      <c r="AK493" s="26">
        <v>594721</v>
      </c>
      <c r="AM493" s="2" t="str">
        <f t="shared" si="7"/>
        <v>No</v>
      </c>
    </row>
    <row r="494" spans="1:39">
      <c r="A494" s="6" t="s">
        <v>5930</v>
      </c>
      <c r="B494" s="6" t="s">
        <v>4780</v>
      </c>
      <c r="C494" s="4" t="s">
        <v>22</v>
      </c>
      <c r="D494" s="213">
        <v>9134</v>
      </c>
      <c r="E494" s="210">
        <v>90134</v>
      </c>
      <c r="F494" s="17" t="s">
        <v>275</v>
      </c>
      <c r="G494" s="36" t="s">
        <v>218</v>
      </c>
      <c r="H494" s="157">
        <v>3281212</v>
      </c>
      <c r="I494" s="19">
        <v>141</v>
      </c>
      <c r="J494" s="150" t="s">
        <v>14</v>
      </c>
      <c r="K494" s="150" t="s">
        <v>15</v>
      </c>
      <c r="L494" s="9">
        <v>33</v>
      </c>
      <c r="M494" s="9"/>
      <c r="N494" s="21">
        <v>0</v>
      </c>
      <c r="O494" s="10"/>
      <c r="P494" s="39">
        <v>0</v>
      </c>
      <c r="Q494" s="7"/>
      <c r="R494" s="158">
        <v>81.083299999999994</v>
      </c>
      <c r="S494" s="1"/>
      <c r="T494" s="23">
        <v>10.9848</v>
      </c>
      <c r="V494" s="20">
        <v>7.3814000000000002</v>
      </c>
      <c r="X494" s="20">
        <v>2.2271999999999998</v>
      </c>
      <c r="AA494" s="25">
        <v>0</v>
      </c>
      <c r="AB494" s="9"/>
      <c r="AC494" s="25">
        <v>4307954</v>
      </c>
      <c r="AD494" s="9"/>
      <c r="AE494" s="27">
        <v>583624</v>
      </c>
      <c r="AF494" s="9"/>
      <c r="AG494" s="26">
        <v>53130</v>
      </c>
      <c r="AI494" s="26">
        <v>1934267</v>
      </c>
      <c r="AK494" s="26">
        <v>562506</v>
      </c>
      <c r="AM494" s="2" t="str">
        <f t="shared" si="7"/>
        <v>No</v>
      </c>
    </row>
    <row r="495" spans="1:39">
      <c r="A495" s="6" t="s">
        <v>5930</v>
      </c>
      <c r="B495" s="6" t="s">
        <v>4780</v>
      </c>
      <c r="C495" s="4" t="s">
        <v>22</v>
      </c>
      <c r="D495" s="213">
        <v>9134</v>
      </c>
      <c r="E495" s="210">
        <v>90134</v>
      </c>
      <c r="F495" s="17" t="s">
        <v>275</v>
      </c>
      <c r="G495" s="36" t="s">
        <v>218</v>
      </c>
      <c r="H495" s="157">
        <v>3281212</v>
      </c>
      <c r="I495" s="19">
        <v>141</v>
      </c>
      <c r="J495" s="150" t="s">
        <v>23</v>
      </c>
      <c r="K495" s="150" t="s">
        <v>15</v>
      </c>
      <c r="L495" s="9">
        <v>108</v>
      </c>
      <c r="M495" s="9"/>
      <c r="N495" s="21">
        <v>5.2446000000000002</v>
      </c>
      <c r="O495" s="10"/>
      <c r="P495" s="39">
        <v>0.76160000000000005</v>
      </c>
      <c r="Q495" s="7"/>
      <c r="R495" s="158">
        <v>591.0942</v>
      </c>
      <c r="S495" s="1"/>
      <c r="T495" s="23">
        <v>85.835300000000004</v>
      </c>
      <c r="V495" s="20">
        <v>6.8864000000000001</v>
      </c>
      <c r="X495" s="20">
        <v>0.31130000000000002</v>
      </c>
      <c r="AA495" s="25">
        <v>97050195</v>
      </c>
      <c r="AB495" s="9"/>
      <c r="AC495" s="25">
        <v>127431635</v>
      </c>
      <c r="AD495" s="9"/>
      <c r="AE495" s="27">
        <v>18504880</v>
      </c>
      <c r="AF495" s="9"/>
      <c r="AG495" s="26">
        <v>215586</v>
      </c>
      <c r="AI495" s="26">
        <v>409333703</v>
      </c>
      <c r="AK495" s="26">
        <v>7202308</v>
      </c>
      <c r="AM495" s="2" t="str">
        <f t="shared" si="7"/>
        <v>No</v>
      </c>
    </row>
    <row r="496" spans="1:39">
      <c r="A496" s="6" t="s">
        <v>5931</v>
      </c>
      <c r="B496" s="6" t="s">
        <v>726</v>
      </c>
      <c r="C496" s="4" t="s">
        <v>22</v>
      </c>
      <c r="D496" s="213">
        <v>9078</v>
      </c>
      <c r="E496" s="210">
        <v>90078</v>
      </c>
      <c r="F496" s="17" t="s">
        <v>275</v>
      </c>
      <c r="G496" s="36" t="s">
        <v>218</v>
      </c>
      <c r="H496" s="157">
        <v>615968</v>
      </c>
      <c r="I496" s="19">
        <v>140</v>
      </c>
      <c r="J496" s="150" t="s">
        <v>14</v>
      </c>
      <c r="K496" s="150" t="s">
        <v>12</v>
      </c>
      <c r="L496" s="9">
        <v>92</v>
      </c>
      <c r="M496" s="9"/>
      <c r="N496" s="21">
        <v>1.1711</v>
      </c>
      <c r="O496" s="10"/>
      <c r="P496" s="39">
        <v>0.1336</v>
      </c>
      <c r="Q496" s="7"/>
      <c r="R496" s="158">
        <v>131.07740000000001</v>
      </c>
      <c r="S496" s="1"/>
      <c r="T496" s="23">
        <v>14.957100000000001</v>
      </c>
      <c r="V496" s="20">
        <v>8.7636000000000003</v>
      </c>
      <c r="X496" s="20">
        <v>1.9014</v>
      </c>
      <c r="AA496" s="25">
        <v>3998920</v>
      </c>
      <c r="AB496" s="9"/>
      <c r="AC496" s="25">
        <v>29924176</v>
      </c>
      <c r="AD496" s="9"/>
      <c r="AE496" s="27">
        <v>3414611</v>
      </c>
      <c r="AF496" s="9"/>
      <c r="AG496" s="26">
        <v>228294</v>
      </c>
      <c r="AI496" s="26">
        <v>15738196</v>
      </c>
      <c r="AK496" s="26">
        <v>2468673</v>
      </c>
      <c r="AM496" s="2" t="str">
        <f t="shared" si="7"/>
        <v>No</v>
      </c>
    </row>
    <row r="497" spans="1:39">
      <c r="A497" s="6" t="s">
        <v>5932</v>
      </c>
      <c r="B497" s="6" t="s">
        <v>1356</v>
      </c>
      <c r="C497" s="4" t="s">
        <v>64</v>
      </c>
      <c r="D497" s="213">
        <v>4108</v>
      </c>
      <c r="E497" s="210">
        <v>40108</v>
      </c>
      <c r="F497" s="17" t="s">
        <v>275</v>
      </c>
      <c r="G497" s="36" t="s">
        <v>218</v>
      </c>
      <c r="H497" s="157">
        <v>347602</v>
      </c>
      <c r="I497" s="19">
        <v>140</v>
      </c>
      <c r="J497" s="150" t="s">
        <v>14</v>
      </c>
      <c r="K497" s="150" t="s">
        <v>12</v>
      </c>
      <c r="L497" s="9">
        <v>57</v>
      </c>
      <c r="M497" s="9"/>
      <c r="N497" s="21">
        <v>1.2038</v>
      </c>
      <c r="O497" s="10"/>
      <c r="P497" s="39">
        <v>9.3700000000000006E-2</v>
      </c>
      <c r="Q497" s="7"/>
      <c r="R497" s="158">
        <v>153.66589999999999</v>
      </c>
      <c r="S497" s="1"/>
      <c r="T497" s="23">
        <v>11.9556</v>
      </c>
      <c r="V497" s="20">
        <v>12.853</v>
      </c>
      <c r="X497" s="20">
        <v>1.1339999999999999</v>
      </c>
      <c r="AA497" s="25">
        <v>1785121</v>
      </c>
      <c r="AB497" s="9"/>
      <c r="AC497" s="25">
        <v>19059955</v>
      </c>
      <c r="AD497" s="9"/>
      <c r="AE497" s="27">
        <v>1482918</v>
      </c>
      <c r="AF497" s="9"/>
      <c r="AG497" s="26">
        <v>124035</v>
      </c>
      <c r="AI497" s="26">
        <v>16807962</v>
      </c>
      <c r="AK497" s="26">
        <v>2404274</v>
      </c>
      <c r="AM497" s="2" t="str">
        <f t="shared" si="7"/>
        <v>No</v>
      </c>
    </row>
    <row r="498" spans="1:39">
      <c r="A498" s="6" t="s">
        <v>5932</v>
      </c>
      <c r="B498" s="6" t="s">
        <v>1356</v>
      </c>
      <c r="C498" s="4" t="s">
        <v>64</v>
      </c>
      <c r="D498" s="213">
        <v>4108</v>
      </c>
      <c r="E498" s="210">
        <v>40108</v>
      </c>
      <c r="F498" s="17" t="s">
        <v>275</v>
      </c>
      <c r="G498" s="36" t="s">
        <v>218</v>
      </c>
      <c r="H498" s="157">
        <v>347602</v>
      </c>
      <c r="I498" s="19">
        <v>140</v>
      </c>
      <c r="J498" s="150" t="s">
        <v>16</v>
      </c>
      <c r="K498" s="150" t="s">
        <v>12</v>
      </c>
      <c r="L498" s="9">
        <v>51</v>
      </c>
      <c r="M498" s="9"/>
      <c r="N498" s="21">
        <v>2.4981</v>
      </c>
      <c r="O498" s="10"/>
      <c r="P498" s="39">
        <v>0.1517</v>
      </c>
      <c r="Q498" s="7"/>
      <c r="R498" s="158">
        <v>151.0624</v>
      </c>
      <c r="S498" s="1"/>
      <c r="T498" s="23">
        <v>9.1734000000000009</v>
      </c>
      <c r="V498" s="20">
        <v>16.467400000000001</v>
      </c>
      <c r="X498" s="20">
        <v>0.60240000000000005</v>
      </c>
      <c r="AA498" s="25">
        <v>493307</v>
      </c>
      <c r="AB498" s="9"/>
      <c r="AC498" s="25">
        <v>3251921</v>
      </c>
      <c r="AD498" s="9"/>
      <c r="AE498" s="27">
        <v>197476</v>
      </c>
      <c r="AF498" s="9"/>
      <c r="AG498" s="26">
        <v>21527</v>
      </c>
      <c r="AI498" s="26">
        <v>5398318</v>
      </c>
      <c r="AK498" s="26">
        <v>733708</v>
      </c>
      <c r="AM498" s="2" t="str">
        <f t="shared" si="7"/>
        <v>No</v>
      </c>
    </row>
    <row r="499" spans="1:39">
      <c r="A499" s="6" t="s">
        <v>5931</v>
      </c>
      <c r="B499" s="6" t="s">
        <v>726</v>
      </c>
      <c r="C499" s="4" t="s">
        <v>22</v>
      </c>
      <c r="D499" s="213">
        <v>9078</v>
      </c>
      <c r="E499" s="210">
        <v>90078</v>
      </c>
      <c r="F499" s="17" t="s">
        <v>275</v>
      </c>
      <c r="G499" s="36" t="s">
        <v>218</v>
      </c>
      <c r="H499" s="157">
        <v>615968</v>
      </c>
      <c r="I499" s="19">
        <v>140</v>
      </c>
      <c r="J499" s="150" t="s">
        <v>13</v>
      </c>
      <c r="K499" s="150" t="s">
        <v>15</v>
      </c>
      <c r="L499" s="9">
        <v>48</v>
      </c>
      <c r="M499" s="9"/>
      <c r="N499" s="21">
        <v>3.3664000000000001</v>
      </c>
      <c r="O499" s="10"/>
      <c r="P499" s="39">
        <v>9.1200000000000003E-2</v>
      </c>
      <c r="Q499" s="7"/>
      <c r="R499" s="158">
        <v>78.7821</v>
      </c>
      <c r="S499" s="1"/>
      <c r="T499" s="23">
        <v>2.1339999999999999</v>
      </c>
      <c r="V499" s="20">
        <v>36.916899999999998</v>
      </c>
      <c r="X499" s="20">
        <v>3.948</v>
      </c>
      <c r="AA499" s="25">
        <v>504028</v>
      </c>
      <c r="AB499" s="9"/>
      <c r="AC499" s="25">
        <v>5527275</v>
      </c>
      <c r="AD499" s="9"/>
      <c r="AE499" s="27">
        <v>149722</v>
      </c>
      <c r="AF499" s="9"/>
      <c r="AG499" s="26">
        <v>70159</v>
      </c>
      <c r="AI499" s="26">
        <v>1400020</v>
      </c>
      <c r="AK499" s="26">
        <v>1054542</v>
      </c>
      <c r="AM499" s="2" t="str">
        <f t="shared" si="7"/>
        <v>No</v>
      </c>
    </row>
    <row r="500" spans="1:39">
      <c r="A500" s="6" t="s">
        <v>5932</v>
      </c>
      <c r="B500" s="6" t="s">
        <v>1356</v>
      </c>
      <c r="C500" s="4" t="s">
        <v>64</v>
      </c>
      <c r="D500" s="213">
        <v>4108</v>
      </c>
      <c r="E500" s="210">
        <v>40108</v>
      </c>
      <c r="F500" s="17" t="s">
        <v>275</v>
      </c>
      <c r="G500" s="36" t="s">
        <v>218</v>
      </c>
      <c r="H500" s="157">
        <v>347602</v>
      </c>
      <c r="I500" s="19">
        <v>140</v>
      </c>
      <c r="J500" s="150" t="s">
        <v>13</v>
      </c>
      <c r="K500" s="150" t="s">
        <v>12</v>
      </c>
      <c r="L500" s="9">
        <v>19</v>
      </c>
      <c r="M500" s="9"/>
      <c r="N500" s="21">
        <v>1.5669999999999999</v>
      </c>
      <c r="O500" s="10"/>
      <c r="P500" s="39">
        <v>2.63E-2</v>
      </c>
      <c r="Q500" s="7"/>
      <c r="R500" s="158">
        <v>121.7521</v>
      </c>
      <c r="S500" s="1"/>
      <c r="T500" s="23">
        <v>2.0442999999999998</v>
      </c>
      <c r="V500" s="20">
        <v>59.558199999999999</v>
      </c>
      <c r="X500" s="20">
        <v>3.3666999999999998</v>
      </c>
      <c r="AA500" s="25">
        <v>89105</v>
      </c>
      <c r="AB500" s="9"/>
      <c r="AC500" s="25">
        <v>3386657</v>
      </c>
      <c r="AD500" s="9"/>
      <c r="AE500" s="27">
        <v>56863</v>
      </c>
      <c r="AF500" s="9"/>
      <c r="AG500" s="26">
        <v>27816</v>
      </c>
      <c r="AI500" s="26">
        <v>1005916</v>
      </c>
      <c r="AK500" s="26">
        <v>599411</v>
      </c>
      <c r="AM500" s="2" t="str">
        <f t="shared" si="7"/>
        <v>No</v>
      </c>
    </row>
    <row r="501" spans="1:39">
      <c r="A501" s="6" t="s">
        <v>5422</v>
      </c>
      <c r="B501" s="6" t="s">
        <v>2167</v>
      </c>
      <c r="C501" s="4" t="s">
        <v>58</v>
      </c>
      <c r="D501" s="213">
        <v>5222</v>
      </c>
      <c r="E501" s="210">
        <v>50519</v>
      </c>
      <c r="F501" s="17" t="s">
        <v>275</v>
      </c>
      <c r="G501" s="36" t="s">
        <v>218</v>
      </c>
      <c r="H501" s="157">
        <v>2650890</v>
      </c>
      <c r="I501" s="19">
        <v>140</v>
      </c>
      <c r="J501" s="150" t="s">
        <v>14</v>
      </c>
      <c r="K501" s="150" t="s">
        <v>15</v>
      </c>
      <c r="L501" s="9">
        <v>140</v>
      </c>
      <c r="M501" s="9"/>
      <c r="N501" s="21">
        <v>2.1495000000000002</v>
      </c>
      <c r="O501" s="10"/>
      <c r="P501" s="39">
        <v>0.20130000000000001</v>
      </c>
      <c r="Q501" s="7"/>
      <c r="R501" s="158">
        <v>154.80760000000001</v>
      </c>
      <c r="S501" s="1"/>
      <c r="T501" s="23">
        <v>14.4963</v>
      </c>
      <c r="V501" s="20">
        <v>10.6791</v>
      </c>
      <c r="X501" s="20">
        <v>0.97699999999999998</v>
      </c>
      <c r="AA501" s="25">
        <v>5631279</v>
      </c>
      <c r="AB501" s="9"/>
      <c r="AC501" s="25">
        <v>27976988</v>
      </c>
      <c r="AD501" s="9"/>
      <c r="AE501" s="27">
        <v>2619791</v>
      </c>
      <c r="AF501" s="9"/>
      <c r="AG501" s="26">
        <v>180721</v>
      </c>
      <c r="AI501" s="26">
        <v>28634507</v>
      </c>
      <c r="AK501" s="26">
        <v>3652964</v>
      </c>
      <c r="AM501" s="2" t="str">
        <f t="shared" si="7"/>
        <v>No</v>
      </c>
    </row>
    <row r="502" spans="1:39">
      <c r="A502" s="6" t="s">
        <v>5932</v>
      </c>
      <c r="B502" s="6" t="s">
        <v>1356</v>
      </c>
      <c r="C502" s="4" t="s">
        <v>64</v>
      </c>
      <c r="D502" s="213">
        <v>4108</v>
      </c>
      <c r="E502" s="210">
        <v>40108</v>
      </c>
      <c r="F502" s="17" t="s">
        <v>275</v>
      </c>
      <c r="G502" s="36" t="s">
        <v>218</v>
      </c>
      <c r="H502" s="157">
        <v>347602</v>
      </c>
      <c r="I502" s="19">
        <v>140</v>
      </c>
      <c r="J502" s="150" t="s">
        <v>14</v>
      </c>
      <c r="K502" s="150" t="s">
        <v>15</v>
      </c>
      <c r="L502" s="9">
        <v>13</v>
      </c>
      <c r="M502" s="9"/>
      <c r="N502" s="21">
        <v>0.47339999999999999</v>
      </c>
      <c r="O502" s="10"/>
      <c r="P502" s="39">
        <v>3.5299999999999998E-2</v>
      </c>
      <c r="Q502" s="7"/>
      <c r="R502" s="158">
        <v>107.92189999999999</v>
      </c>
      <c r="S502" s="1"/>
      <c r="T502" s="23">
        <v>8.0510000000000002</v>
      </c>
      <c r="V502" s="20">
        <v>13.4048</v>
      </c>
      <c r="X502" s="20">
        <v>1.1088</v>
      </c>
      <c r="AA502" s="25">
        <v>72500</v>
      </c>
      <c r="AB502" s="9"/>
      <c r="AC502" s="25">
        <v>2052998</v>
      </c>
      <c r="AD502" s="9"/>
      <c r="AE502" s="27">
        <v>153154</v>
      </c>
      <c r="AF502" s="9"/>
      <c r="AG502" s="26">
        <v>19023</v>
      </c>
      <c r="AI502" s="26">
        <v>1851533</v>
      </c>
      <c r="AK502" s="26">
        <v>405541</v>
      </c>
      <c r="AM502" s="2" t="str">
        <f t="shared" si="7"/>
        <v>No</v>
      </c>
    </row>
    <row r="503" spans="1:39">
      <c r="A503" s="6" t="s">
        <v>30</v>
      </c>
      <c r="B503" s="6" t="s">
        <v>4793</v>
      </c>
      <c r="C503" s="4" t="s">
        <v>22</v>
      </c>
      <c r="D503" s="213">
        <v>9223</v>
      </c>
      <c r="E503" s="210">
        <v>90223</v>
      </c>
      <c r="F503" s="17" t="s">
        <v>275</v>
      </c>
      <c r="G503" s="36" t="s">
        <v>218</v>
      </c>
      <c r="H503" s="157">
        <v>1723634</v>
      </c>
      <c r="I503" s="19">
        <v>137</v>
      </c>
      <c r="J503" s="150" t="s">
        <v>13</v>
      </c>
      <c r="K503" s="150" t="s">
        <v>15</v>
      </c>
      <c r="L503" s="9">
        <v>19</v>
      </c>
      <c r="M503" s="9"/>
      <c r="N503" s="21">
        <v>4.8933999999999997</v>
      </c>
      <c r="O503" s="10"/>
      <c r="P503" s="39">
        <v>6.4100000000000004E-2</v>
      </c>
      <c r="Q503" s="7"/>
      <c r="R503" s="158">
        <v>106.7685</v>
      </c>
      <c r="S503" s="1"/>
      <c r="T503" s="23">
        <v>1.3978999999999999</v>
      </c>
      <c r="V503" s="20">
        <v>76.376800000000003</v>
      </c>
      <c r="X503" s="20">
        <v>7.3818000000000001</v>
      </c>
      <c r="AA503" s="25">
        <v>158347</v>
      </c>
      <c r="AB503" s="9"/>
      <c r="AC503" s="25">
        <v>2471477</v>
      </c>
      <c r="AD503" s="9"/>
      <c r="AE503" s="27">
        <v>32359</v>
      </c>
      <c r="AF503" s="9"/>
      <c r="AG503" s="26">
        <v>23148</v>
      </c>
      <c r="AI503" s="26">
        <v>334809</v>
      </c>
      <c r="AK503" s="26">
        <v>367909</v>
      </c>
      <c r="AM503" s="2" t="str">
        <f t="shared" si="7"/>
        <v>No</v>
      </c>
    </row>
    <row r="504" spans="1:39">
      <c r="A504" s="6" t="s">
        <v>30</v>
      </c>
      <c r="B504" s="6" t="s">
        <v>4793</v>
      </c>
      <c r="C504" s="4" t="s">
        <v>22</v>
      </c>
      <c r="D504" s="213">
        <v>9223</v>
      </c>
      <c r="E504" s="210">
        <v>90223</v>
      </c>
      <c r="F504" s="17" t="s">
        <v>275</v>
      </c>
      <c r="G504" s="36" t="s">
        <v>218</v>
      </c>
      <c r="H504" s="157">
        <v>1723634</v>
      </c>
      <c r="I504" s="19">
        <v>137</v>
      </c>
      <c r="J504" s="150" t="s">
        <v>18</v>
      </c>
      <c r="K504" s="150" t="s">
        <v>15</v>
      </c>
      <c r="L504" s="9">
        <v>18</v>
      </c>
      <c r="M504" s="9"/>
      <c r="N504" s="21">
        <v>5.0061999999999998</v>
      </c>
      <c r="O504" s="10"/>
      <c r="P504" s="39">
        <v>0.12180000000000001</v>
      </c>
      <c r="Q504" s="7"/>
      <c r="R504" s="158">
        <v>117.95229999999999</v>
      </c>
      <c r="S504" s="1"/>
      <c r="T504" s="23">
        <v>2.8685999999999998</v>
      </c>
      <c r="V504" s="20">
        <v>41.117899999999999</v>
      </c>
      <c r="X504" s="20">
        <v>5.2831999999999999</v>
      </c>
      <c r="AA504" s="25">
        <v>240732</v>
      </c>
      <c r="AB504" s="9"/>
      <c r="AC504" s="25">
        <v>1977235</v>
      </c>
      <c r="AD504" s="9"/>
      <c r="AE504" s="27">
        <v>48087</v>
      </c>
      <c r="AF504" s="9"/>
      <c r="AG504" s="26">
        <v>16763</v>
      </c>
      <c r="AI504" s="26">
        <v>374246</v>
      </c>
      <c r="AK504" s="26">
        <v>328368</v>
      </c>
      <c r="AM504" s="2" t="str">
        <f t="shared" si="7"/>
        <v>No</v>
      </c>
    </row>
    <row r="505" spans="1:39">
      <c r="A505" s="6" t="s">
        <v>30</v>
      </c>
      <c r="B505" s="6" t="s">
        <v>4793</v>
      </c>
      <c r="C505" s="4" t="s">
        <v>22</v>
      </c>
      <c r="D505" s="213">
        <v>9223</v>
      </c>
      <c r="E505" s="210">
        <v>90223</v>
      </c>
      <c r="F505" s="17" t="s">
        <v>275</v>
      </c>
      <c r="G505" s="36" t="s">
        <v>218</v>
      </c>
      <c r="H505" s="157">
        <v>1723634</v>
      </c>
      <c r="I505" s="19">
        <v>137</v>
      </c>
      <c r="J505" s="150" t="s">
        <v>13</v>
      </c>
      <c r="K505" s="150" t="s">
        <v>12</v>
      </c>
      <c r="L505" s="9">
        <v>100</v>
      </c>
      <c r="M505" s="9"/>
      <c r="N505" s="21">
        <v>4.3841999999999999</v>
      </c>
      <c r="O505" s="10"/>
      <c r="P505" s="39">
        <v>9.7000000000000003E-2</v>
      </c>
      <c r="Q505" s="7"/>
      <c r="R505" s="158">
        <v>75.708699999999993</v>
      </c>
      <c r="S505" s="1"/>
      <c r="T505" s="23">
        <v>1.6742999999999999</v>
      </c>
      <c r="V505" s="20">
        <v>45.218899999999998</v>
      </c>
      <c r="X505" s="20">
        <v>4.7009999999999996</v>
      </c>
      <c r="AA505" s="25">
        <v>1459689</v>
      </c>
      <c r="AB505" s="9"/>
      <c r="AC505" s="25">
        <v>15055196</v>
      </c>
      <c r="AD505" s="9"/>
      <c r="AE505" s="27">
        <v>332940</v>
      </c>
      <c r="AF505" s="9"/>
      <c r="AG505" s="26">
        <v>198857</v>
      </c>
      <c r="AI505" s="26">
        <v>3202528</v>
      </c>
      <c r="AK505" s="26">
        <v>2841053</v>
      </c>
      <c r="AM505" s="2" t="str">
        <f t="shared" si="7"/>
        <v>No</v>
      </c>
    </row>
    <row r="506" spans="1:39">
      <c r="A506" s="6" t="s">
        <v>800</v>
      </c>
      <c r="B506" s="6" t="s">
        <v>5528</v>
      </c>
      <c r="C506" s="4" t="s">
        <v>108</v>
      </c>
      <c r="D506" s="213" t="s">
        <v>801</v>
      </c>
      <c r="E506" s="210" t="s">
        <v>802</v>
      </c>
      <c r="F506" s="17" t="s">
        <v>405</v>
      </c>
      <c r="G506" s="36" t="s">
        <v>400</v>
      </c>
      <c r="H506" s="157">
        <v>0</v>
      </c>
      <c r="I506" s="19">
        <v>135</v>
      </c>
      <c r="J506" s="150" t="s">
        <v>14</v>
      </c>
      <c r="K506" s="150" t="s">
        <v>12</v>
      </c>
      <c r="L506" s="9">
        <v>4</v>
      </c>
      <c r="M506" s="9"/>
      <c r="N506" s="21">
        <v>0</v>
      </c>
      <c r="O506" s="10"/>
      <c r="P506" s="39">
        <v>0</v>
      </c>
      <c r="Q506" s="7"/>
      <c r="R506" s="158">
        <v>42.656500000000001</v>
      </c>
      <c r="S506" s="1"/>
      <c r="T506" s="23">
        <v>6.7252000000000001</v>
      </c>
      <c r="V506" s="20">
        <v>6.3428000000000004</v>
      </c>
      <c r="X506" s="20">
        <v>0</v>
      </c>
      <c r="AA506" s="25">
        <v>0</v>
      </c>
      <c r="AB506" s="9"/>
      <c r="AC506" s="25">
        <v>297700</v>
      </c>
      <c r="AD506" s="9"/>
      <c r="AE506" s="27">
        <v>46935</v>
      </c>
      <c r="AF506" s="9"/>
      <c r="AG506" s="26">
        <v>6979</v>
      </c>
      <c r="AI506" s="26">
        <v>0</v>
      </c>
      <c r="AK506" s="26">
        <v>101043</v>
      </c>
      <c r="AM506" s="2" t="str">
        <f t="shared" si="7"/>
        <v>No</v>
      </c>
    </row>
    <row r="507" spans="1:39">
      <c r="A507" s="6" t="s">
        <v>5933</v>
      </c>
      <c r="B507" s="6" t="s">
        <v>1325</v>
      </c>
      <c r="C507" s="4" t="s">
        <v>39</v>
      </c>
      <c r="D507" s="213">
        <v>4063</v>
      </c>
      <c r="E507" s="210">
        <v>40063</v>
      </c>
      <c r="F507" s="17" t="s">
        <v>272</v>
      </c>
      <c r="G507" s="36" t="s">
        <v>218</v>
      </c>
      <c r="H507" s="157">
        <v>452791</v>
      </c>
      <c r="I507" s="19">
        <v>135</v>
      </c>
      <c r="J507" s="150" t="s">
        <v>16</v>
      </c>
      <c r="K507" s="150" t="s">
        <v>15</v>
      </c>
      <c r="L507" s="9">
        <v>38</v>
      </c>
      <c r="M507" s="9"/>
      <c r="N507" s="21">
        <v>4.9097999999999997</v>
      </c>
      <c r="O507" s="10"/>
      <c r="P507" s="39">
        <v>0.93289999999999995</v>
      </c>
      <c r="Q507" s="7"/>
      <c r="R507" s="158">
        <v>28.086300000000001</v>
      </c>
      <c r="S507" s="1"/>
      <c r="T507" s="23">
        <v>5.3364000000000003</v>
      </c>
      <c r="V507" s="20">
        <v>5.2632000000000003</v>
      </c>
      <c r="X507" s="20">
        <v>0.12529999999999999</v>
      </c>
      <c r="AA507" s="25">
        <v>424918</v>
      </c>
      <c r="AB507" s="9"/>
      <c r="AC507" s="25">
        <v>455503</v>
      </c>
      <c r="AD507" s="9"/>
      <c r="AE507" s="27">
        <v>86545</v>
      </c>
      <c r="AF507" s="9"/>
      <c r="AG507" s="26">
        <v>16218</v>
      </c>
      <c r="AI507" s="26">
        <v>3634438</v>
      </c>
      <c r="AK507" s="26">
        <v>662064</v>
      </c>
      <c r="AM507" s="2" t="str">
        <f t="shared" si="7"/>
        <v>No</v>
      </c>
    </row>
    <row r="508" spans="1:39">
      <c r="A508" s="6" t="s">
        <v>5933</v>
      </c>
      <c r="B508" s="6" t="s">
        <v>1325</v>
      </c>
      <c r="C508" s="4" t="s">
        <v>39</v>
      </c>
      <c r="D508" s="213">
        <v>4063</v>
      </c>
      <c r="E508" s="210">
        <v>40063</v>
      </c>
      <c r="F508" s="17" t="s">
        <v>272</v>
      </c>
      <c r="G508" s="36" t="s">
        <v>218</v>
      </c>
      <c r="H508" s="157">
        <v>452791</v>
      </c>
      <c r="I508" s="19">
        <v>135</v>
      </c>
      <c r="J508" s="150" t="s">
        <v>13</v>
      </c>
      <c r="K508" s="150" t="s">
        <v>15</v>
      </c>
      <c r="L508" s="9">
        <v>38</v>
      </c>
      <c r="M508" s="9"/>
      <c r="N508" s="21">
        <v>1.2361</v>
      </c>
      <c r="O508" s="10"/>
      <c r="P508" s="39">
        <v>0.90859999999999996</v>
      </c>
      <c r="Q508" s="7"/>
      <c r="R508" s="158">
        <v>11.8538</v>
      </c>
      <c r="S508" s="1"/>
      <c r="T508" s="23">
        <v>8.7128999999999994</v>
      </c>
      <c r="V508" s="20">
        <v>1.3605</v>
      </c>
      <c r="X508" s="20">
        <v>0.30309999999999998</v>
      </c>
      <c r="AA508" s="25">
        <v>367114</v>
      </c>
      <c r="AB508" s="9"/>
      <c r="AC508" s="25">
        <v>404059</v>
      </c>
      <c r="AD508" s="9"/>
      <c r="AE508" s="27">
        <v>296998</v>
      </c>
      <c r="AF508" s="9"/>
      <c r="AG508" s="26">
        <v>34087</v>
      </c>
      <c r="AI508" s="26">
        <v>1333133</v>
      </c>
      <c r="AK508" s="26">
        <v>511233</v>
      </c>
      <c r="AM508" s="2" t="str">
        <f t="shared" si="7"/>
        <v>No</v>
      </c>
    </row>
    <row r="509" spans="1:39">
      <c r="A509" s="6" t="s">
        <v>5933</v>
      </c>
      <c r="B509" s="6" t="s">
        <v>1325</v>
      </c>
      <c r="C509" s="4" t="s">
        <v>39</v>
      </c>
      <c r="D509" s="213">
        <v>4063</v>
      </c>
      <c r="E509" s="210">
        <v>40063</v>
      </c>
      <c r="F509" s="17" t="s">
        <v>272</v>
      </c>
      <c r="G509" s="36" t="s">
        <v>218</v>
      </c>
      <c r="H509" s="157">
        <v>452791</v>
      </c>
      <c r="I509" s="19">
        <v>135</v>
      </c>
      <c r="J509" s="150" t="s">
        <v>14</v>
      </c>
      <c r="K509" s="150" t="s">
        <v>12</v>
      </c>
      <c r="L509" s="9">
        <v>32</v>
      </c>
      <c r="M509" s="9"/>
      <c r="N509" s="21">
        <v>0.39329999999999998</v>
      </c>
      <c r="O509" s="10"/>
      <c r="P509" s="39">
        <v>0.11269999999999999</v>
      </c>
      <c r="Q509" s="7"/>
      <c r="R509" s="158">
        <v>74.384100000000004</v>
      </c>
      <c r="S509" s="1"/>
      <c r="T509" s="23">
        <v>21.3201</v>
      </c>
      <c r="V509" s="20">
        <v>3.4889000000000001</v>
      </c>
      <c r="X509" s="20">
        <v>0.60260000000000002</v>
      </c>
      <c r="AA509" s="25">
        <v>833258</v>
      </c>
      <c r="AB509" s="9"/>
      <c r="AC509" s="25">
        <v>7391175</v>
      </c>
      <c r="AD509" s="9"/>
      <c r="AE509" s="27">
        <v>2118469</v>
      </c>
      <c r="AF509" s="9"/>
      <c r="AG509" s="26">
        <v>99365</v>
      </c>
      <c r="AI509" s="26">
        <v>12265934</v>
      </c>
      <c r="AK509" s="26">
        <v>1843319</v>
      </c>
      <c r="AM509" s="2" t="str">
        <f t="shared" si="7"/>
        <v>No</v>
      </c>
    </row>
    <row r="510" spans="1:39">
      <c r="A510" s="6" t="s">
        <v>800</v>
      </c>
      <c r="B510" s="6" t="s">
        <v>5528</v>
      </c>
      <c r="C510" s="4" t="s">
        <v>108</v>
      </c>
      <c r="D510" s="213" t="s">
        <v>801</v>
      </c>
      <c r="E510" s="210" t="s">
        <v>802</v>
      </c>
      <c r="F510" s="17" t="s">
        <v>405</v>
      </c>
      <c r="G510" s="36" t="s">
        <v>400</v>
      </c>
      <c r="H510" s="157">
        <v>0</v>
      </c>
      <c r="I510" s="19">
        <v>135</v>
      </c>
      <c r="J510" s="150" t="s">
        <v>18</v>
      </c>
      <c r="K510" s="150" t="s">
        <v>15</v>
      </c>
      <c r="L510" s="9">
        <v>3</v>
      </c>
      <c r="M510" s="9"/>
      <c r="N510" s="21">
        <v>0</v>
      </c>
      <c r="O510" s="10"/>
      <c r="P510" s="39">
        <v>0</v>
      </c>
      <c r="Q510" s="7"/>
      <c r="R510" s="158">
        <v>53.218699999999998</v>
      </c>
      <c r="S510" s="1"/>
      <c r="T510" s="23">
        <v>2.9836</v>
      </c>
      <c r="V510" s="20">
        <v>17.8368</v>
      </c>
      <c r="X510" s="20">
        <v>0</v>
      </c>
      <c r="AA510" s="25">
        <v>0</v>
      </c>
      <c r="AB510" s="9"/>
      <c r="AC510" s="25">
        <v>211491</v>
      </c>
      <c r="AD510" s="9"/>
      <c r="AE510" s="27">
        <v>11857</v>
      </c>
      <c r="AF510" s="9"/>
      <c r="AG510" s="26">
        <v>3974</v>
      </c>
      <c r="AI510" s="26">
        <v>0</v>
      </c>
      <c r="AK510" s="26">
        <v>86332</v>
      </c>
      <c r="AM510" s="2" t="str">
        <f t="shared" si="7"/>
        <v>No</v>
      </c>
    </row>
    <row r="511" spans="1:39">
      <c r="A511" s="6" t="s">
        <v>800</v>
      </c>
      <c r="B511" s="6" t="s">
        <v>5528</v>
      </c>
      <c r="C511" s="4" t="s">
        <v>108</v>
      </c>
      <c r="D511" s="213" t="s">
        <v>801</v>
      </c>
      <c r="E511" s="210" t="s">
        <v>802</v>
      </c>
      <c r="F511" s="17" t="s">
        <v>405</v>
      </c>
      <c r="G511" s="36" t="s">
        <v>400</v>
      </c>
      <c r="H511" s="157">
        <v>0</v>
      </c>
      <c r="I511" s="19">
        <v>135</v>
      </c>
      <c r="J511" s="150" t="s">
        <v>24</v>
      </c>
      <c r="K511" s="150" t="s">
        <v>12</v>
      </c>
      <c r="L511" s="9">
        <v>3</v>
      </c>
      <c r="M511" s="9"/>
      <c r="N511" s="21">
        <v>0</v>
      </c>
      <c r="O511" s="10"/>
      <c r="P511" s="39">
        <v>0</v>
      </c>
      <c r="Q511" s="7"/>
      <c r="R511" s="158">
        <v>50.786299999999997</v>
      </c>
      <c r="S511" s="1"/>
      <c r="T511" s="23">
        <v>5.2986000000000004</v>
      </c>
      <c r="V511" s="20">
        <v>9.5847999999999995</v>
      </c>
      <c r="X511" s="20">
        <v>0</v>
      </c>
      <c r="AA511" s="25">
        <v>0</v>
      </c>
      <c r="AB511" s="9"/>
      <c r="AC511" s="25">
        <v>247431</v>
      </c>
      <c r="AD511" s="9"/>
      <c r="AE511" s="27">
        <v>25815</v>
      </c>
      <c r="AF511" s="9"/>
      <c r="AG511" s="26">
        <v>4872</v>
      </c>
      <c r="AI511" s="26">
        <v>0</v>
      </c>
      <c r="AK511" s="26">
        <v>105811</v>
      </c>
      <c r="AM511" s="2" t="str">
        <f t="shared" si="7"/>
        <v>No</v>
      </c>
    </row>
    <row r="512" spans="1:39">
      <c r="A512" s="6" t="s">
        <v>5933</v>
      </c>
      <c r="B512" s="6" t="s">
        <v>1325</v>
      </c>
      <c r="C512" s="4" t="s">
        <v>39</v>
      </c>
      <c r="D512" s="213">
        <v>4063</v>
      </c>
      <c r="E512" s="210">
        <v>40063</v>
      </c>
      <c r="F512" s="17" t="s">
        <v>272</v>
      </c>
      <c r="G512" s="36" t="s">
        <v>218</v>
      </c>
      <c r="H512" s="157">
        <v>452791</v>
      </c>
      <c r="I512" s="19">
        <v>135</v>
      </c>
      <c r="J512" s="150" t="s">
        <v>13</v>
      </c>
      <c r="K512" s="150" t="s">
        <v>12</v>
      </c>
      <c r="L512" s="9">
        <v>27</v>
      </c>
      <c r="M512" s="9"/>
      <c r="N512" s="21">
        <v>5.0777999999999999</v>
      </c>
      <c r="O512" s="10"/>
      <c r="P512" s="39">
        <v>0.11940000000000001</v>
      </c>
      <c r="Q512" s="7"/>
      <c r="R512" s="158">
        <v>109.8013</v>
      </c>
      <c r="S512" s="1"/>
      <c r="T512" s="23">
        <v>2.5811999999999999</v>
      </c>
      <c r="V512" s="20">
        <v>42.539499999999997</v>
      </c>
      <c r="X512" s="20">
        <v>2.7444999999999999</v>
      </c>
      <c r="AA512" s="25">
        <v>640869</v>
      </c>
      <c r="AB512" s="9"/>
      <c r="AC512" s="25">
        <v>5368955</v>
      </c>
      <c r="AD512" s="9"/>
      <c r="AE512" s="27">
        <v>126211</v>
      </c>
      <c r="AF512" s="9"/>
      <c r="AG512" s="26">
        <v>48897</v>
      </c>
      <c r="AI512" s="26">
        <v>1956271</v>
      </c>
      <c r="AK512" s="26">
        <v>751842</v>
      </c>
      <c r="AM512" s="2" t="str">
        <f t="shared" si="7"/>
        <v>No</v>
      </c>
    </row>
    <row r="513" spans="1:39">
      <c r="A513" s="6" t="s">
        <v>800</v>
      </c>
      <c r="B513" s="6" t="s">
        <v>5528</v>
      </c>
      <c r="C513" s="4" t="s">
        <v>108</v>
      </c>
      <c r="D513" s="213" t="s">
        <v>801</v>
      </c>
      <c r="E513" s="210" t="s">
        <v>802</v>
      </c>
      <c r="F513" s="17" t="s">
        <v>405</v>
      </c>
      <c r="G513" s="36" t="s">
        <v>400</v>
      </c>
      <c r="H513" s="157">
        <v>0</v>
      </c>
      <c r="I513" s="19">
        <v>135</v>
      </c>
      <c r="J513" s="150" t="s">
        <v>13</v>
      </c>
      <c r="K513" s="150" t="s">
        <v>12</v>
      </c>
      <c r="L513" s="9">
        <v>125</v>
      </c>
      <c r="M513" s="9"/>
      <c r="N513" s="21">
        <v>0</v>
      </c>
      <c r="O513" s="10"/>
      <c r="P513" s="39">
        <v>0</v>
      </c>
      <c r="Q513" s="7"/>
      <c r="R513" s="158">
        <v>35.392299999999999</v>
      </c>
      <c r="S513" s="1"/>
      <c r="T513" s="23">
        <v>1.3902000000000001</v>
      </c>
      <c r="V513" s="20">
        <v>25.459299999999999</v>
      </c>
      <c r="X513" s="20">
        <v>0</v>
      </c>
      <c r="AA513" s="25">
        <v>0</v>
      </c>
      <c r="AB513" s="9"/>
      <c r="AC513" s="25">
        <v>3879099</v>
      </c>
      <c r="AD513" s="9"/>
      <c r="AE513" s="27">
        <v>152365</v>
      </c>
      <c r="AF513" s="9"/>
      <c r="AG513" s="26">
        <v>109603</v>
      </c>
      <c r="AI513" s="26">
        <v>0</v>
      </c>
      <c r="AK513" s="26">
        <v>3675085</v>
      </c>
      <c r="AM513" s="2" t="str">
        <f t="shared" si="7"/>
        <v>No</v>
      </c>
    </row>
    <row r="514" spans="1:39">
      <c r="A514" s="6" t="s">
        <v>1435</v>
      </c>
      <c r="B514" s="6" t="s">
        <v>1267</v>
      </c>
      <c r="C514" s="4" t="s">
        <v>102</v>
      </c>
      <c r="D514" s="213">
        <v>4204</v>
      </c>
      <c r="E514" s="210">
        <v>40204</v>
      </c>
      <c r="F514" s="17" t="s">
        <v>275</v>
      </c>
      <c r="G514" s="36" t="s">
        <v>220</v>
      </c>
      <c r="H514" s="157">
        <v>133228</v>
      </c>
      <c r="I514" s="19">
        <v>128</v>
      </c>
      <c r="J514" s="150" t="s">
        <v>13</v>
      </c>
      <c r="K514" s="150" t="s">
        <v>15</v>
      </c>
      <c r="L514" s="9">
        <v>2</v>
      </c>
      <c r="M514" s="9"/>
      <c r="N514" s="21">
        <v>0</v>
      </c>
      <c r="O514" s="10"/>
      <c r="P514" s="39">
        <v>0</v>
      </c>
      <c r="Q514" s="7"/>
      <c r="R514" s="158">
        <v>26.098600000000001</v>
      </c>
      <c r="S514" s="1"/>
      <c r="T514" s="23">
        <v>2.5724999999999998</v>
      </c>
      <c r="V514" s="20">
        <v>10.145099999999999</v>
      </c>
      <c r="X514" s="20">
        <v>0</v>
      </c>
      <c r="AA514" s="25">
        <v>0</v>
      </c>
      <c r="AB514" s="9"/>
      <c r="AC514" s="25">
        <v>13493</v>
      </c>
      <c r="AD514" s="9"/>
      <c r="AE514" s="27">
        <v>1330</v>
      </c>
      <c r="AF514" s="9"/>
      <c r="AG514" s="26">
        <v>517</v>
      </c>
      <c r="AI514" s="26">
        <v>0</v>
      </c>
      <c r="AK514" s="26">
        <v>19440</v>
      </c>
      <c r="AM514" s="2" t="str">
        <f t="shared" ref="AM514:AM577" si="8">IF(AL514&amp;AJ514&amp;AH514&amp;AF514&amp;AD514&amp;AB514&amp;Y514&amp;W514&amp;U514&amp;S514&amp;S514&amp;Q514&amp;O514&lt;&gt;"","Yes","No")</f>
        <v>No</v>
      </c>
    </row>
    <row r="515" spans="1:39">
      <c r="A515" s="6" t="s">
        <v>1435</v>
      </c>
      <c r="B515" s="6" t="s">
        <v>1267</v>
      </c>
      <c r="C515" s="4" t="s">
        <v>102</v>
      </c>
      <c r="D515" s="213">
        <v>4204</v>
      </c>
      <c r="E515" s="210">
        <v>40204</v>
      </c>
      <c r="F515" s="17" t="s">
        <v>275</v>
      </c>
      <c r="G515" s="36" t="s">
        <v>220</v>
      </c>
      <c r="H515" s="157">
        <v>133228</v>
      </c>
      <c r="I515" s="19">
        <v>128</v>
      </c>
      <c r="J515" s="150" t="s">
        <v>13</v>
      </c>
      <c r="K515" s="150" t="s">
        <v>12</v>
      </c>
      <c r="L515" s="9">
        <v>126</v>
      </c>
      <c r="M515" s="9"/>
      <c r="N515" s="21">
        <v>1.2267999999999999</v>
      </c>
      <c r="O515" s="10"/>
      <c r="P515" s="39">
        <v>3.8399999999999997E-2</v>
      </c>
      <c r="Q515" s="7"/>
      <c r="R515" s="158">
        <v>41.206499999999998</v>
      </c>
      <c r="S515" s="1"/>
      <c r="T515" s="23">
        <v>1.2887999999999999</v>
      </c>
      <c r="V515" s="20">
        <v>31.973199999999999</v>
      </c>
      <c r="X515" s="20">
        <v>0</v>
      </c>
      <c r="AA515" s="25">
        <v>290296</v>
      </c>
      <c r="AB515" s="9"/>
      <c r="AC515" s="25">
        <v>7565587</v>
      </c>
      <c r="AD515" s="9"/>
      <c r="AE515" s="27">
        <v>236623</v>
      </c>
      <c r="AF515" s="9"/>
      <c r="AG515" s="26">
        <v>183602</v>
      </c>
      <c r="AI515" s="26">
        <v>0</v>
      </c>
      <c r="AK515" s="26">
        <v>3576525</v>
      </c>
      <c r="AM515" s="2" t="str">
        <f t="shared" si="8"/>
        <v>No</v>
      </c>
    </row>
    <row r="516" spans="1:39">
      <c r="A516" s="6" t="s">
        <v>5934</v>
      </c>
      <c r="B516" s="6" t="s">
        <v>1046</v>
      </c>
      <c r="C516" s="4" t="s">
        <v>88</v>
      </c>
      <c r="D516" s="213">
        <v>3014</v>
      </c>
      <c r="E516" s="210">
        <v>30014</v>
      </c>
      <c r="F516" s="17" t="s">
        <v>275</v>
      </c>
      <c r="G516" s="36" t="s">
        <v>218</v>
      </c>
      <c r="H516" s="157">
        <v>444474</v>
      </c>
      <c r="I516" s="19">
        <v>125</v>
      </c>
      <c r="J516" s="150" t="s">
        <v>14</v>
      </c>
      <c r="K516" s="150" t="s">
        <v>12</v>
      </c>
      <c r="L516" s="9">
        <v>68</v>
      </c>
      <c r="M516" s="9"/>
      <c r="N516" s="21">
        <v>1.2805</v>
      </c>
      <c r="O516" s="10"/>
      <c r="P516" s="39">
        <v>0.1595</v>
      </c>
      <c r="Q516" s="7"/>
      <c r="R516" s="158">
        <v>141.4</v>
      </c>
      <c r="S516" s="1"/>
      <c r="T516" s="23">
        <v>17.614599999999999</v>
      </c>
      <c r="V516" s="20">
        <v>8.0274000000000001</v>
      </c>
      <c r="X516" s="20">
        <v>1.5437000000000001</v>
      </c>
      <c r="AA516" s="25">
        <v>2598748</v>
      </c>
      <c r="AB516" s="9"/>
      <c r="AC516" s="25">
        <v>16291969</v>
      </c>
      <c r="AD516" s="9"/>
      <c r="AE516" s="27">
        <v>2029537</v>
      </c>
      <c r="AF516" s="9"/>
      <c r="AG516" s="26">
        <v>115219</v>
      </c>
      <c r="AI516" s="26">
        <v>10553592</v>
      </c>
      <c r="AK516" s="26">
        <v>1743123</v>
      </c>
      <c r="AM516" s="2" t="str">
        <f t="shared" si="8"/>
        <v>No</v>
      </c>
    </row>
    <row r="517" spans="1:39">
      <c r="A517" s="6" t="s">
        <v>5934</v>
      </c>
      <c r="B517" s="6" t="s">
        <v>1046</v>
      </c>
      <c r="C517" s="4" t="s">
        <v>88</v>
      </c>
      <c r="D517" s="213">
        <v>3014</v>
      </c>
      <c r="E517" s="210">
        <v>30014</v>
      </c>
      <c r="F517" s="17" t="s">
        <v>275</v>
      </c>
      <c r="G517" s="36" t="s">
        <v>218</v>
      </c>
      <c r="H517" s="157">
        <v>444474</v>
      </c>
      <c r="I517" s="19">
        <v>125</v>
      </c>
      <c r="J517" s="150" t="s">
        <v>14</v>
      </c>
      <c r="K517" s="150" t="s">
        <v>15</v>
      </c>
      <c r="L517" s="9">
        <v>4</v>
      </c>
      <c r="M517" s="9"/>
      <c r="N517" s="21">
        <v>10.2646</v>
      </c>
      <c r="O517" s="10"/>
      <c r="P517" s="39">
        <v>0.48849999999999999</v>
      </c>
      <c r="Q517" s="7"/>
      <c r="R517" s="158">
        <v>79.927499999999995</v>
      </c>
      <c r="S517" s="1"/>
      <c r="T517" s="23">
        <v>3.8039000000000001</v>
      </c>
      <c r="V517" s="20">
        <v>21.0121</v>
      </c>
      <c r="X517" s="20">
        <v>4.8977000000000004</v>
      </c>
      <c r="AA517" s="25">
        <v>132988</v>
      </c>
      <c r="AB517" s="9"/>
      <c r="AC517" s="25">
        <v>272233</v>
      </c>
      <c r="AD517" s="9"/>
      <c r="AE517" s="27">
        <v>12956</v>
      </c>
      <c r="AF517" s="9"/>
      <c r="AG517" s="26">
        <v>3406</v>
      </c>
      <c r="AI517" s="26">
        <v>55584</v>
      </c>
      <c r="AK517" s="26">
        <v>39803</v>
      </c>
      <c r="AM517" s="2" t="str">
        <f t="shared" si="8"/>
        <v>No</v>
      </c>
    </row>
    <row r="518" spans="1:39">
      <c r="A518" s="6" t="s">
        <v>5934</v>
      </c>
      <c r="B518" s="6" t="s">
        <v>1046</v>
      </c>
      <c r="C518" s="4" t="s">
        <v>88</v>
      </c>
      <c r="D518" s="213">
        <v>3014</v>
      </c>
      <c r="E518" s="210">
        <v>30014</v>
      </c>
      <c r="F518" s="17" t="s">
        <v>275</v>
      </c>
      <c r="G518" s="36" t="s">
        <v>218</v>
      </c>
      <c r="H518" s="157">
        <v>444474</v>
      </c>
      <c r="I518" s="19">
        <v>125</v>
      </c>
      <c r="J518" s="150" t="s">
        <v>13</v>
      </c>
      <c r="K518" s="150" t="s">
        <v>12</v>
      </c>
      <c r="L518" s="9">
        <v>34</v>
      </c>
      <c r="M518" s="9"/>
      <c r="N518" s="21">
        <v>1.0920000000000001</v>
      </c>
      <c r="O518" s="10"/>
      <c r="P518" s="39">
        <v>3.8399999999999997E-2</v>
      </c>
      <c r="Q518" s="7"/>
      <c r="R518" s="158">
        <v>74.529300000000006</v>
      </c>
      <c r="S518" s="1"/>
      <c r="T518" s="23">
        <v>2.6231</v>
      </c>
      <c r="V518" s="20">
        <v>28.412800000000001</v>
      </c>
      <c r="X518" s="20">
        <v>3.2368000000000001</v>
      </c>
      <c r="AA518" s="25">
        <v>125952</v>
      </c>
      <c r="AB518" s="9"/>
      <c r="AC518" s="25">
        <v>3277277</v>
      </c>
      <c r="AD518" s="9"/>
      <c r="AE518" s="27">
        <v>115345</v>
      </c>
      <c r="AF518" s="9"/>
      <c r="AG518" s="26">
        <v>43973</v>
      </c>
      <c r="AI518" s="26">
        <v>1012490</v>
      </c>
      <c r="AK518" s="26">
        <v>767941</v>
      </c>
      <c r="AM518" s="2" t="str">
        <f t="shared" si="8"/>
        <v>No</v>
      </c>
    </row>
    <row r="519" spans="1:39">
      <c r="A519" s="6" t="s">
        <v>5934</v>
      </c>
      <c r="B519" s="6" t="s">
        <v>1046</v>
      </c>
      <c r="C519" s="4" t="s">
        <v>88</v>
      </c>
      <c r="D519" s="213">
        <v>3014</v>
      </c>
      <c r="E519" s="210">
        <v>30014</v>
      </c>
      <c r="F519" s="17" t="s">
        <v>275</v>
      </c>
      <c r="G519" s="36" t="s">
        <v>218</v>
      </c>
      <c r="H519" s="157">
        <v>444474</v>
      </c>
      <c r="I519" s="19">
        <v>125</v>
      </c>
      <c r="J519" s="150" t="s">
        <v>13</v>
      </c>
      <c r="K519" s="150" t="s">
        <v>15</v>
      </c>
      <c r="L519" s="9">
        <v>19</v>
      </c>
      <c r="M519" s="9"/>
      <c r="N519" s="21">
        <v>0.88160000000000005</v>
      </c>
      <c r="O519" s="10"/>
      <c r="P519" s="39">
        <v>4.58E-2</v>
      </c>
      <c r="Q519" s="7"/>
      <c r="R519" s="158">
        <v>43.757899999999999</v>
      </c>
      <c r="S519" s="1"/>
      <c r="T519" s="23">
        <v>2.2730000000000001</v>
      </c>
      <c r="V519" s="20">
        <v>19.2514</v>
      </c>
      <c r="X519" s="20">
        <v>2.5863</v>
      </c>
      <c r="AA519" s="25">
        <v>79858</v>
      </c>
      <c r="AB519" s="9"/>
      <c r="AC519" s="25">
        <v>1743795</v>
      </c>
      <c r="AD519" s="9"/>
      <c r="AE519" s="27">
        <v>90580</v>
      </c>
      <c r="AF519" s="9"/>
      <c r="AG519" s="26">
        <v>39851</v>
      </c>
      <c r="AI519" s="26">
        <v>674236</v>
      </c>
      <c r="AK519" s="26">
        <v>620783</v>
      </c>
      <c r="AM519" s="2" t="str">
        <f t="shared" si="8"/>
        <v>No</v>
      </c>
    </row>
    <row r="520" spans="1:39">
      <c r="A520" s="6" t="s">
        <v>2419</v>
      </c>
      <c r="B520" s="6" t="s">
        <v>1046</v>
      </c>
      <c r="C520" s="4" t="s">
        <v>45</v>
      </c>
      <c r="D520" s="213">
        <v>5211</v>
      </c>
      <c r="E520" s="210">
        <v>50211</v>
      </c>
      <c r="F520" s="17" t="s">
        <v>275</v>
      </c>
      <c r="G520" s="36" t="s">
        <v>218</v>
      </c>
      <c r="H520" s="157">
        <v>67821</v>
      </c>
      <c r="I520" s="19">
        <v>125</v>
      </c>
      <c r="J520" s="150" t="s">
        <v>14</v>
      </c>
      <c r="K520" s="150" t="s">
        <v>12</v>
      </c>
      <c r="L520" s="9">
        <v>125</v>
      </c>
      <c r="M520" s="9"/>
      <c r="N520" s="21">
        <v>0.40239999999999998</v>
      </c>
      <c r="O520" s="10"/>
      <c r="P520" s="39">
        <v>1.9300000000000001E-2</v>
      </c>
      <c r="Q520" s="7"/>
      <c r="R520" s="158">
        <v>67.681700000000006</v>
      </c>
      <c r="S520" s="1"/>
      <c r="T520" s="23">
        <v>3.2402000000000002</v>
      </c>
      <c r="V520" s="20">
        <v>20.887799999999999</v>
      </c>
      <c r="X520" s="20">
        <v>1.4124000000000001</v>
      </c>
      <c r="AA520" s="25">
        <v>289065</v>
      </c>
      <c r="AB520" s="9"/>
      <c r="AC520" s="25">
        <v>15003678</v>
      </c>
      <c r="AD520" s="9"/>
      <c r="AE520" s="27">
        <v>718297</v>
      </c>
      <c r="AF520" s="9"/>
      <c r="AG520" s="26">
        <v>221680</v>
      </c>
      <c r="AI520" s="26">
        <v>10622485</v>
      </c>
      <c r="AK520" s="26">
        <v>4515650</v>
      </c>
      <c r="AM520" s="2" t="str">
        <f t="shared" si="8"/>
        <v>No</v>
      </c>
    </row>
    <row r="521" spans="1:39">
      <c r="A521" s="6" t="s">
        <v>1339</v>
      </c>
      <c r="B521" s="6" t="s">
        <v>1340</v>
      </c>
      <c r="C521" s="4" t="s">
        <v>90</v>
      </c>
      <c r="D521" s="213">
        <v>4086</v>
      </c>
      <c r="E521" s="210">
        <v>40086</v>
      </c>
      <c r="F521" s="17" t="s">
        <v>275</v>
      </c>
      <c r="G521" s="36" t="s">
        <v>218</v>
      </c>
      <c r="H521" s="157">
        <v>2148346</v>
      </c>
      <c r="I521" s="19">
        <v>124</v>
      </c>
      <c r="J521" s="150" t="s">
        <v>14</v>
      </c>
      <c r="K521" s="150" t="s">
        <v>12</v>
      </c>
      <c r="L521" s="9">
        <v>87</v>
      </c>
      <c r="M521" s="9"/>
      <c r="N521" s="21">
        <v>0.56699999999999995</v>
      </c>
      <c r="O521" s="10"/>
      <c r="P521" s="39">
        <v>4.3499999999999997E-2</v>
      </c>
      <c r="Q521" s="7"/>
      <c r="R521" s="158">
        <v>146.42140000000001</v>
      </c>
      <c r="S521" s="1"/>
      <c r="T521" s="23">
        <v>11.233599999999999</v>
      </c>
      <c r="V521" s="20">
        <v>13.0343</v>
      </c>
      <c r="X521" s="20">
        <v>2.0506000000000002</v>
      </c>
      <c r="AA521" s="25">
        <v>1820184</v>
      </c>
      <c r="AB521" s="9"/>
      <c r="AC521" s="25">
        <v>41842564</v>
      </c>
      <c r="AD521" s="9"/>
      <c r="AE521" s="27">
        <v>3210200</v>
      </c>
      <c r="AF521" s="9"/>
      <c r="AG521" s="26">
        <v>285768</v>
      </c>
      <c r="AI521" s="26">
        <v>20404979</v>
      </c>
      <c r="AK521" s="26">
        <v>1997850</v>
      </c>
      <c r="AM521" s="2" t="str">
        <f t="shared" si="8"/>
        <v>No</v>
      </c>
    </row>
    <row r="522" spans="1:39">
      <c r="A522" s="6" t="s">
        <v>1339</v>
      </c>
      <c r="B522" s="6" t="s">
        <v>1340</v>
      </c>
      <c r="C522" s="4" t="s">
        <v>90</v>
      </c>
      <c r="D522" s="213">
        <v>4086</v>
      </c>
      <c r="E522" s="210">
        <v>40086</v>
      </c>
      <c r="F522" s="17" t="s">
        <v>275</v>
      </c>
      <c r="G522" s="36" t="s">
        <v>218</v>
      </c>
      <c r="H522" s="157">
        <v>2148346</v>
      </c>
      <c r="I522" s="19">
        <v>124</v>
      </c>
      <c r="J522" s="150" t="s">
        <v>13</v>
      </c>
      <c r="K522" s="150" t="s">
        <v>12</v>
      </c>
      <c r="L522" s="9">
        <v>37</v>
      </c>
      <c r="M522" s="9"/>
      <c r="N522" s="21">
        <v>1</v>
      </c>
      <c r="O522" s="10"/>
      <c r="P522" s="39">
        <v>1.4800000000000001E-2</v>
      </c>
      <c r="Q522" s="7"/>
      <c r="R522" s="158">
        <v>69.795400000000001</v>
      </c>
      <c r="S522" s="1" t="s">
        <v>128</v>
      </c>
      <c r="T522" s="23">
        <v>1.0358000000000001</v>
      </c>
      <c r="U522" s="2" t="s">
        <v>128</v>
      </c>
      <c r="V522" s="20">
        <v>67.382300000000001</v>
      </c>
      <c r="X522" s="20">
        <v>10.4946</v>
      </c>
      <c r="Y522" s="2" t="s">
        <v>128</v>
      </c>
      <c r="AA522" s="25">
        <v>75954</v>
      </c>
      <c r="AB522" s="9"/>
      <c r="AC522" s="25">
        <v>5117957</v>
      </c>
      <c r="AD522" s="9"/>
      <c r="AE522" s="27">
        <v>75954</v>
      </c>
      <c r="AF522" s="9"/>
      <c r="AG522" s="26">
        <v>73328</v>
      </c>
      <c r="AH522" s="2" t="s">
        <v>128</v>
      </c>
      <c r="AI522" s="26">
        <v>487673</v>
      </c>
      <c r="AJ522" s="2" t="s">
        <v>128</v>
      </c>
      <c r="AK522" s="26">
        <v>549224</v>
      </c>
      <c r="AL522" s="2" t="s">
        <v>128</v>
      </c>
      <c r="AM522" s="2" t="str">
        <f t="shared" si="8"/>
        <v>Yes</v>
      </c>
    </row>
    <row r="523" spans="1:39">
      <c r="A523" s="6" t="s">
        <v>1282</v>
      </c>
      <c r="B523" s="6" t="s">
        <v>1283</v>
      </c>
      <c r="C523" s="4" t="s">
        <v>51</v>
      </c>
      <c r="D523" s="213">
        <v>4019</v>
      </c>
      <c r="E523" s="210">
        <v>40019</v>
      </c>
      <c r="F523" s="17" t="s">
        <v>275</v>
      </c>
      <c r="G523" s="36" t="s">
        <v>218</v>
      </c>
      <c r="H523" s="157">
        <v>1624827</v>
      </c>
      <c r="I523" s="19">
        <v>123</v>
      </c>
      <c r="J523" s="150" t="s">
        <v>14</v>
      </c>
      <c r="K523" s="150" t="s">
        <v>12</v>
      </c>
      <c r="L523" s="9">
        <v>97</v>
      </c>
      <c r="M523" s="9"/>
      <c r="N523" s="21">
        <v>1.1908000000000001</v>
      </c>
      <c r="O523" s="10"/>
      <c r="P523" s="39">
        <v>0.1845</v>
      </c>
      <c r="Q523" s="7"/>
      <c r="R523" s="158">
        <v>89.605199999999996</v>
      </c>
      <c r="S523" s="1"/>
      <c r="T523" s="23">
        <v>13.8856</v>
      </c>
      <c r="V523" s="20">
        <v>6.4531000000000001</v>
      </c>
      <c r="X523" s="20">
        <v>0.9546</v>
      </c>
      <c r="AA523" s="25">
        <v>3569987</v>
      </c>
      <c r="AB523" s="9"/>
      <c r="AC523" s="25">
        <v>19345399</v>
      </c>
      <c r="AD523" s="9"/>
      <c r="AE523" s="27">
        <v>2997854</v>
      </c>
      <c r="AF523" s="9"/>
      <c r="AG523" s="26">
        <v>215896</v>
      </c>
      <c r="AI523" s="26">
        <v>20265177</v>
      </c>
      <c r="AK523" s="26">
        <v>3164090</v>
      </c>
      <c r="AM523" s="2" t="str">
        <f t="shared" si="8"/>
        <v>No</v>
      </c>
    </row>
    <row r="524" spans="1:39">
      <c r="A524" s="6" t="s">
        <v>1282</v>
      </c>
      <c r="B524" s="6" t="s">
        <v>1283</v>
      </c>
      <c r="C524" s="4" t="s">
        <v>51</v>
      </c>
      <c r="D524" s="213">
        <v>4019</v>
      </c>
      <c r="E524" s="210">
        <v>40019</v>
      </c>
      <c r="F524" s="17" t="s">
        <v>275</v>
      </c>
      <c r="G524" s="36" t="s">
        <v>218</v>
      </c>
      <c r="H524" s="157">
        <v>1624827</v>
      </c>
      <c r="I524" s="19">
        <v>123</v>
      </c>
      <c r="J524" s="150" t="s">
        <v>13</v>
      </c>
      <c r="K524" s="150" t="s">
        <v>12</v>
      </c>
      <c r="L524" s="9">
        <v>26</v>
      </c>
      <c r="M524" s="9"/>
      <c r="N524" s="21">
        <v>3.3767999999999998</v>
      </c>
      <c r="O524" s="10"/>
      <c r="P524" s="39">
        <v>7.9399999999999998E-2</v>
      </c>
      <c r="Q524" s="7"/>
      <c r="R524" s="158">
        <v>71.173900000000003</v>
      </c>
      <c r="S524" s="1"/>
      <c r="T524" s="23">
        <v>1.6728000000000001</v>
      </c>
      <c r="V524" s="20">
        <v>42.548000000000002</v>
      </c>
      <c r="X524" s="20">
        <v>4.3821000000000003</v>
      </c>
      <c r="AA524" s="25">
        <v>313071</v>
      </c>
      <c r="AB524" s="9"/>
      <c r="AC524" s="25">
        <v>3944669</v>
      </c>
      <c r="AD524" s="9"/>
      <c r="AE524" s="27">
        <v>92711</v>
      </c>
      <c r="AF524" s="9"/>
      <c r="AG524" s="26">
        <v>55423</v>
      </c>
      <c r="AI524" s="26">
        <v>900183</v>
      </c>
      <c r="AK524" s="26">
        <v>949544</v>
      </c>
      <c r="AM524" s="2" t="str">
        <f t="shared" si="8"/>
        <v>No</v>
      </c>
    </row>
    <row r="525" spans="1:39">
      <c r="A525" s="6" t="s">
        <v>5935</v>
      </c>
      <c r="B525" s="6" t="s">
        <v>1309</v>
      </c>
      <c r="C525" s="4" t="s">
        <v>39</v>
      </c>
      <c r="D525" s="213">
        <v>4200</v>
      </c>
      <c r="E525" s="210">
        <v>40200</v>
      </c>
      <c r="F525" s="17" t="s">
        <v>275</v>
      </c>
      <c r="G525" s="36" t="s">
        <v>218</v>
      </c>
      <c r="H525" s="157">
        <v>2441770</v>
      </c>
      <c r="I525" s="19">
        <v>123</v>
      </c>
      <c r="J525" s="150" t="s">
        <v>16</v>
      </c>
      <c r="K525" s="150" t="s">
        <v>15</v>
      </c>
      <c r="L525" s="9">
        <v>123</v>
      </c>
      <c r="M525" s="9"/>
      <c r="N525" s="21">
        <v>5.1036999999999999</v>
      </c>
      <c r="O525" s="10"/>
      <c r="P525" s="39">
        <v>0.98350000000000004</v>
      </c>
      <c r="Q525" s="7"/>
      <c r="R525" s="158">
        <v>22.078600000000002</v>
      </c>
      <c r="S525" s="1"/>
      <c r="T525" s="23">
        <v>4.2546999999999997</v>
      </c>
      <c r="V525" s="20">
        <v>5.1891999999999996</v>
      </c>
      <c r="X525" s="20">
        <v>0.15920000000000001</v>
      </c>
      <c r="AA525" s="25">
        <v>1141189</v>
      </c>
      <c r="AB525" s="9"/>
      <c r="AC525" s="25">
        <v>1160319</v>
      </c>
      <c r="AD525" s="9"/>
      <c r="AE525" s="27">
        <v>223601</v>
      </c>
      <c r="AF525" s="9"/>
      <c r="AG525" s="26">
        <v>52554</v>
      </c>
      <c r="AI525" s="26">
        <v>7290643</v>
      </c>
      <c r="AK525" s="26">
        <v>1714695</v>
      </c>
      <c r="AM525" s="2" t="str">
        <f t="shared" si="8"/>
        <v>No</v>
      </c>
    </row>
    <row r="526" spans="1:39">
      <c r="A526" s="6" t="s">
        <v>5936</v>
      </c>
      <c r="B526" s="6" t="s">
        <v>1286</v>
      </c>
      <c r="C526" s="4" t="s">
        <v>42</v>
      </c>
      <c r="D526" s="213"/>
      <c r="E526" s="210">
        <v>40264</v>
      </c>
      <c r="F526" s="17" t="s">
        <v>324</v>
      </c>
      <c r="G526" s="36" t="s">
        <v>218</v>
      </c>
      <c r="H526" s="157">
        <v>4515419</v>
      </c>
      <c r="I526" s="19">
        <v>121</v>
      </c>
      <c r="J526" s="150" t="s">
        <v>24</v>
      </c>
      <c r="K526" s="150" t="s">
        <v>15</v>
      </c>
      <c r="L526" s="9">
        <v>121</v>
      </c>
      <c r="M526" s="9"/>
      <c r="N526" s="21">
        <v>2.4323999999999999</v>
      </c>
      <c r="O526" s="10"/>
      <c r="P526" s="39">
        <v>0.1988</v>
      </c>
      <c r="Q526" s="7"/>
      <c r="R526" s="158">
        <v>183.78540000000001</v>
      </c>
      <c r="S526" s="1"/>
      <c r="T526" s="23">
        <v>15.017799999999999</v>
      </c>
      <c r="V526" s="20">
        <v>12.2378</v>
      </c>
      <c r="X526" s="20">
        <v>0.45750000000000002</v>
      </c>
      <c r="AA526" s="25">
        <v>4103472</v>
      </c>
      <c r="AB526" s="9"/>
      <c r="AC526" s="25">
        <v>20197003</v>
      </c>
      <c r="AD526" s="9"/>
      <c r="AE526" s="27">
        <v>1687030</v>
      </c>
      <c r="AF526" s="9"/>
      <c r="AG526" s="26">
        <v>112335</v>
      </c>
      <c r="AI526" s="26">
        <v>45122110</v>
      </c>
      <c r="AK526" s="26">
        <v>2311808</v>
      </c>
      <c r="AM526" s="2" t="str">
        <f t="shared" si="8"/>
        <v>No</v>
      </c>
    </row>
    <row r="527" spans="1:39">
      <c r="A527" s="6" t="s">
        <v>4823</v>
      </c>
      <c r="B527" s="6" t="s">
        <v>4824</v>
      </c>
      <c r="C527" s="4" t="s">
        <v>22</v>
      </c>
      <c r="D527" s="213">
        <v>9062</v>
      </c>
      <c r="E527" s="210">
        <v>90062</v>
      </c>
      <c r="F527" s="17" t="s">
        <v>275</v>
      </c>
      <c r="G527" s="36" t="s">
        <v>218</v>
      </c>
      <c r="H527" s="157">
        <v>114237</v>
      </c>
      <c r="I527" s="19">
        <v>120</v>
      </c>
      <c r="J527" s="150" t="s">
        <v>24</v>
      </c>
      <c r="K527" s="150" t="s">
        <v>12</v>
      </c>
      <c r="L527" s="9">
        <v>6</v>
      </c>
      <c r="M527" s="9"/>
      <c r="N527" s="21">
        <v>16.228899999999999</v>
      </c>
      <c r="O527" s="10"/>
      <c r="P527" s="39">
        <v>0.29289999999999999</v>
      </c>
      <c r="Q527" s="7"/>
      <c r="R527" s="158">
        <v>175.4376</v>
      </c>
      <c r="S527" s="1"/>
      <c r="T527" s="23">
        <v>3.1663000000000001</v>
      </c>
      <c r="V527" s="20">
        <v>55.4084</v>
      </c>
      <c r="X527" s="20">
        <v>1.3685</v>
      </c>
      <c r="AA527" s="25">
        <v>1228508</v>
      </c>
      <c r="AB527" s="9"/>
      <c r="AC527" s="25">
        <v>4194362</v>
      </c>
      <c r="AD527" s="9"/>
      <c r="AE527" s="27">
        <v>75699</v>
      </c>
      <c r="AF527" s="9"/>
      <c r="AG527" s="26">
        <v>23908</v>
      </c>
      <c r="AI527" s="26">
        <v>3064901</v>
      </c>
      <c r="AK527" s="26">
        <v>768473</v>
      </c>
      <c r="AM527" s="2" t="str">
        <f t="shared" si="8"/>
        <v>No</v>
      </c>
    </row>
    <row r="528" spans="1:39">
      <c r="A528" s="6" t="s">
        <v>4823</v>
      </c>
      <c r="B528" s="6" t="s">
        <v>4824</v>
      </c>
      <c r="C528" s="4" t="s">
        <v>22</v>
      </c>
      <c r="D528" s="213">
        <v>9062</v>
      </c>
      <c r="E528" s="210">
        <v>90062</v>
      </c>
      <c r="F528" s="17" t="s">
        <v>275</v>
      </c>
      <c r="G528" s="36" t="s">
        <v>218</v>
      </c>
      <c r="H528" s="157">
        <v>114237</v>
      </c>
      <c r="I528" s="19">
        <v>120</v>
      </c>
      <c r="J528" s="150" t="s">
        <v>14</v>
      </c>
      <c r="K528" s="150" t="s">
        <v>12</v>
      </c>
      <c r="L528" s="9">
        <v>54</v>
      </c>
      <c r="M528" s="9"/>
      <c r="N528" s="21">
        <v>2.2071999999999998</v>
      </c>
      <c r="O528" s="10"/>
      <c r="P528" s="39">
        <v>0.29289999999999999</v>
      </c>
      <c r="Q528" s="7"/>
      <c r="R528" s="158">
        <v>152.72380000000001</v>
      </c>
      <c r="S528" s="1"/>
      <c r="T528" s="23">
        <v>20.266100000000002</v>
      </c>
      <c r="V528" s="20">
        <v>7.5358999999999998</v>
      </c>
      <c r="X528" s="20">
        <v>1.2139</v>
      </c>
      <c r="AA528" s="25">
        <v>8137389</v>
      </c>
      <c r="AB528" s="9"/>
      <c r="AC528" s="25">
        <v>27782596</v>
      </c>
      <c r="AD528" s="9"/>
      <c r="AE528" s="27">
        <v>3686694</v>
      </c>
      <c r="AF528" s="9"/>
      <c r="AG528" s="26">
        <v>181914</v>
      </c>
      <c r="AI528" s="26">
        <v>22886996</v>
      </c>
      <c r="AK528" s="26">
        <v>2750297</v>
      </c>
      <c r="AM528" s="2" t="str">
        <f t="shared" si="8"/>
        <v>No</v>
      </c>
    </row>
    <row r="529" spans="1:39">
      <c r="A529" s="6" t="s">
        <v>4823</v>
      </c>
      <c r="B529" s="6" t="s">
        <v>4824</v>
      </c>
      <c r="C529" s="4" t="s">
        <v>22</v>
      </c>
      <c r="D529" s="213">
        <v>9062</v>
      </c>
      <c r="E529" s="210">
        <v>90062</v>
      </c>
      <c r="F529" s="17" t="s">
        <v>275</v>
      </c>
      <c r="G529" s="36" t="s">
        <v>218</v>
      </c>
      <c r="H529" s="157">
        <v>114237</v>
      </c>
      <c r="I529" s="19">
        <v>120</v>
      </c>
      <c r="J529" s="150" t="s">
        <v>13</v>
      </c>
      <c r="K529" s="150" t="s">
        <v>15</v>
      </c>
      <c r="L529" s="9">
        <v>38</v>
      </c>
      <c r="M529" s="9"/>
      <c r="N529" s="21">
        <v>1.5873999999999999</v>
      </c>
      <c r="O529" s="10"/>
      <c r="P529" s="39">
        <v>5.6500000000000002E-2</v>
      </c>
      <c r="Q529" s="7"/>
      <c r="R529" s="158">
        <v>49.709099999999999</v>
      </c>
      <c r="S529" s="1"/>
      <c r="T529" s="23">
        <v>1.7678</v>
      </c>
      <c r="V529" s="20">
        <v>28.1187</v>
      </c>
      <c r="X529" s="20">
        <v>3.2791000000000001</v>
      </c>
      <c r="AA529" s="25">
        <v>319767</v>
      </c>
      <c r="AB529" s="9"/>
      <c r="AC529" s="25">
        <v>5664307</v>
      </c>
      <c r="AD529" s="9"/>
      <c r="AE529" s="27">
        <v>201443</v>
      </c>
      <c r="AF529" s="9"/>
      <c r="AG529" s="26">
        <v>113949</v>
      </c>
      <c r="AI529" s="26">
        <v>1727374</v>
      </c>
      <c r="AK529" s="26">
        <v>1307664</v>
      </c>
      <c r="AM529" s="2" t="str">
        <f t="shared" si="8"/>
        <v>No</v>
      </c>
    </row>
    <row r="530" spans="1:39">
      <c r="A530" s="6" t="s">
        <v>4823</v>
      </c>
      <c r="B530" s="6" t="s">
        <v>4824</v>
      </c>
      <c r="C530" s="4" t="s">
        <v>22</v>
      </c>
      <c r="D530" s="213">
        <v>9062</v>
      </c>
      <c r="E530" s="210">
        <v>90062</v>
      </c>
      <c r="F530" s="17" t="s">
        <v>275</v>
      </c>
      <c r="G530" s="36" t="s">
        <v>218</v>
      </c>
      <c r="H530" s="157">
        <v>114237</v>
      </c>
      <c r="I530" s="19">
        <v>120</v>
      </c>
      <c r="J530" s="150" t="s">
        <v>14</v>
      </c>
      <c r="K530" s="150" t="s">
        <v>15</v>
      </c>
      <c r="L530" s="9">
        <v>22</v>
      </c>
      <c r="M530" s="9"/>
      <c r="N530" s="21">
        <v>1.7922</v>
      </c>
      <c r="O530" s="10"/>
      <c r="P530" s="39">
        <v>0.23599999999999999</v>
      </c>
      <c r="Q530" s="7"/>
      <c r="R530" s="158">
        <v>73.849999999999994</v>
      </c>
      <c r="S530" s="1"/>
      <c r="T530" s="23">
        <v>9.7247000000000003</v>
      </c>
      <c r="V530" s="20">
        <v>7.5940000000000003</v>
      </c>
      <c r="X530" s="20">
        <v>2.0497000000000001</v>
      </c>
      <c r="AA530" s="25">
        <v>1131499</v>
      </c>
      <c r="AB530" s="9"/>
      <c r="AC530" s="25">
        <v>4794339</v>
      </c>
      <c r="AD530" s="9"/>
      <c r="AE530" s="27">
        <v>631329</v>
      </c>
      <c r="AF530" s="9"/>
      <c r="AG530" s="26">
        <v>64920</v>
      </c>
      <c r="AI530" s="26">
        <v>2339074</v>
      </c>
      <c r="AK530" s="26">
        <v>995414</v>
      </c>
      <c r="AM530" s="2" t="str">
        <f t="shared" si="8"/>
        <v>No</v>
      </c>
    </row>
    <row r="531" spans="1:39">
      <c r="A531" s="6" t="s">
        <v>1907</v>
      </c>
      <c r="B531" s="6" t="s">
        <v>651</v>
      </c>
      <c r="C531" s="4" t="s">
        <v>51</v>
      </c>
      <c r="D531" s="213" t="s">
        <v>1908</v>
      </c>
      <c r="E531" s="210" t="s">
        <v>1909</v>
      </c>
      <c r="F531" s="17" t="s">
        <v>405</v>
      </c>
      <c r="G531" s="36" t="s">
        <v>400</v>
      </c>
      <c r="H531" s="157">
        <v>0</v>
      </c>
      <c r="I531" s="19">
        <v>120</v>
      </c>
      <c r="J531" s="150" t="s">
        <v>13</v>
      </c>
      <c r="K531" s="150" t="s">
        <v>12</v>
      </c>
      <c r="L531" s="9">
        <v>120</v>
      </c>
      <c r="M531" s="9"/>
      <c r="N531" s="21">
        <v>0.63849999999999996</v>
      </c>
      <c r="O531" s="10"/>
      <c r="P531" s="39">
        <v>2.41E-2</v>
      </c>
      <c r="Q531" s="7"/>
      <c r="R531" s="158">
        <v>29.967600000000001</v>
      </c>
      <c r="S531" s="1"/>
      <c r="T531" s="23">
        <v>1.1305000000000001</v>
      </c>
      <c r="V531" s="20">
        <v>26.5092</v>
      </c>
      <c r="X531" s="20">
        <v>0</v>
      </c>
      <c r="AA531" s="25">
        <v>103475</v>
      </c>
      <c r="AB531" s="9"/>
      <c r="AC531" s="25">
        <v>4295850</v>
      </c>
      <c r="AD531" s="9"/>
      <c r="AE531" s="27">
        <v>162051</v>
      </c>
      <c r="AF531" s="9"/>
      <c r="AG531" s="26">
        <v>143350</v>
      </c>
      <c r="AI531" s="26">
        <v>0</v>
      </c>
      <c r="AK531" s="26">
        <v>2220894</v>
      </c>
      <c r="AM531" s="2" t="str">
        <f t="shared" si="8"/>
        <v>No</v>
      </c>
    </row>
    <row r="532" spans="1:39">
      <c r="A532" s="6" t="s">
        <v>1044</v>
      </c>
      <c r="B532" s="6" t="s">
        <v>1045</v>
      </c>
      <c r="C532" s="4" t="s">
        <v>88</v>
      </c>
      <c r="D532" s="213">
        <v>3013</v>
      </c>
      <c r="E532" s="210">
        <v>30013</v>
      </c>
      <c r="F532" s="17" t="s">
        <v>275</v>
      </c>
      <c r="G532" s="36" t="s">
        <v>218</v>
      </c>
      <c r="H532" s="157">
        <v>196611</v>
      </c>
      <c r="I532" s="19">
        <v>117</v>
      </c>
      <c r="J532" s="150" t="s">
        <v>14</v>
      </c>
      <c r="K532" s="150" t="s">
        <v>12</v>
      </c>
      <c r="L532" s="9">
        <v>70</v>
      </c>
      <c r="M532" s="9"/>
      <c r="N532" s="21">
        <v>1.1611</v>
      </c>
      <c r="O532" s="10"/>
      <c r="P532" s="39">
        <v>0.18959999999999999</v>
      </c>
      <c r="Q532" s="7"/>
      <c r="R532" s="158">
        <v>98.337999999999994</v>
      </c>
      <c r="S532" s="1"/>
      <c r="T532" s="23">
        <v>16.058700000000002</v>
      </c>
      <c r="V532" s="20">
        <v>6.1237000000000004</v>
      </c>
      <c r="X532" s="20">
        <v>1.8632</v>
      </c>
      <c r="AA532" s="25">
        <v>2965421</v>
      </c>
      <c r="AB532" s="9"/>
      <c r="AC532" s="25">
        <v>15639285</v>
      </c>
      <c r="AD532" s="9"/>
      <c r="AE532" s="27">
        <v>2553905</v>
      </c>
      <c r="AF532" s="9"/>
      <c r="AG532" s="26">
        <v>159036</v>
      </c>
      <c r="AI532" s="26">
        <v>8393843</v>
      </c>
      <c r="AK532" s="26">
        <v>2224126</v>
      </c>
      <c r="AM532" s="2" t="str">
        <f t="shared" si="8"/>
        <v>No</v>
      </c>
    </row>
    <row r="533" spans="1:39">
      <c r="A533" s="6" t="s">
        <v>1044</v>
      </c>
      <c r="B533" s="6" t="s">
        <v>1045</v>
      </c>
      <c r="C533" s="4" t="s">
        <v>88</v>
      </c>
      <c r="D533" s="213">
        <v>3013</v>
      </c>
      <c r="E533" s="210">
        <v>30013</v>
      </c>
      <c r="F533" s="17" t="s">
        <v>275</v>
      </c>
      <c r="G533" s="36" t="s">
        <v>218</v>
      </c>
      <c r="H533" s="157">
        <v>196611</v>
      </c>
      <c r="I533" s="19">
        <v>117</v>
      </c>
      <c r="J533" s="150" t="s">
        <v>13</v>
      </c>
      <c r="K533" s="150" t="s">
        <v>12</v>
      </c>
      <c r="L533" s="9">
        <v>47</v>
      </c>
      <c r="M533" s="9"/>
      <c r="N533" s="21">
        <v>20.757000000000001</v>
      </c>
      <c r="O533" s="10"/>
      <c r="P533" s="39">
        <v>0.80779999999999996</v>
      </c>
      <c r="Q533" s="7"/>
      <c r="R533" s="158">
        <v>72.565200000000004</v>
      </c>
      <c r="S533" s="1"/>
      <c r="T533" s="23">
        <v>2.8239999999999998</v>
      </c>
      <c r="V533" s="20">
        <v>25.695699999999999</v>
      </c>
      <c r="X533" s="20">
        <v>3.4561999999999999</v>
      </c>
      <c r="AA533" s="25">
        <v>3934865</v>
      </c>
      <c r="AB533" s="9"/>
      <c r="AC533" s="25">
        <v>4871083</v>
      </c>
      <c r="AD533" s="9"/>
      <c r="AE533" s="27">
        <v>189568</v>
      </c>
      <c r="AF533" s="9"/>
      <c r="AG533" s="26">
        <v>67127</v>
      </c>
      <c r="AI533" s="26">
        <v>1409371</v>
      </c>
      <c r="AK533" s="26">
        <v>907768</v>
      </c>
      <c r="AM533" s="2" t="str">
        <f t="shared" si="8"/>
        <v>No</v>
      </c>
    </row>
    <row r="534" spans="1:39">
      <c r="A534" s="6" t="s">
        <v>309</v>
      </c>
      <c r="B534" s="6" t="s">
        <v>310</v>
      </c>
      <c r="C534" s="4" t="s">
        <v>109</v>
      </c>
      <c r="D534" s="213">
        <v>21</v>
      </c>
      <c r="E534" s="210">
        <v>21</v>
      </c>
      <c r="F534" s="17" t="s">
        <v>275</v>
      </c>
      <c r="G534" s="36" t="s">
        <v>218</v>
      </c>
      <c r="H534" s="157">
        <v>114473</v>
      </c>
      <c r="I534" s="19">
        <v>114</v>
      </c>
      <c r="J534" s="150" t="s">
        <v>14</v>
      </c>
      <c r="K534" s="150" t="s">
        <v>12</v>
      </c>
      <c r="L534" s="9">
        <v>47</v>
      </c>
      <c r="M534" s="9"/>
      <c r="N534" s="21">
        <v>0.55210000000000004</v>
      </c>
      <c r="O534" s="10"/>
      <c r="P534" s="39">
        <v>0.1211</v>
      </c>
      <c r="Q534" s="7"/>
      <c r="R534" s="158">
        <v>139.48230000000001</v>
      </c>
      <c r="S534" s="1"/>
      <c r="T534" s="23">
        <v>30.593</v>
      </c>
      <c r="V534" s="20">
        <v>4.5593000000000004</v>
      </c>
      <c r="X534" s="20">
        <v>1.5915999999999999</v>
      </c>
      <c r="AA534" s="25">
        <v>2507904</v>
      </c>
      <c r="AB534" s="9"/>
      <c r="AC534" s="25">
        <v>20710755</v>
      </c>
      <c r="AD534" s="9"/>
      <c r="AE534" s="27">
        <v>4542536</v>
      </c>
      <c r="AF534" s="9"/>
      <c r="AG534" s="26">
        <v>148483</v>
      </c>
      <c r="AI534" s="26">
        <v>13012492</v>
      </c>
      <c r="AK534" s="26">
        <v>2100487</v>
      </c>
      <c r="AM534" s="2" t="str">
        <f t="shared" si="8"/>
        <v>No</v>
      </c>
    </row>
    <row r="535" spans="1:39">
      <c r="A535" s="6" t="s">
        <v>309</v>
      </c>
      <c r="B535" s="6" t="s">
        <v>310</v>
      </c>
      <c r="C535" s="4" t="s">
        <v>109</v>
      </c>
      <c r="D535" s="213">
        <v>21</v>
      </c>
      <c r="E535" s="210">
        <v>21</v>
      </c>
      <c r="F535" s="17" t="s">
        <v>275</v>
      </c>
      <c r="G535" s="36" t="s">
        <v>218</v>
      </c>
      <c r="H535" s="157">
        <v>114473</v>
      </c>
      <c r="I535" s="19">
        <v>114</v>
      </c>
      <c r="J535" s="150" t="s">
        <v>13</v>
      </c>
      <c r="K535" s="150" t="s">
        <v>12</v>
      </c>
      <c r="L535" s="9">
        <v>41</v>
      </c>
      <c r="M535" s="9"/>
      <c r="N535" s="21">
        <v>0.4471</v>
      </c>
      <c r="O535" s="10"/>
      <c r="P535" s="39">
        <v>1.09E-2</v>
      </c>
      <c r="Q535" s="7"/>
      <c r="R535" s="158">
        <v>121.2471</v>
      </c>
      <c r="S535" s="1"/>
      <c r="T535" s="23">
        <v>2.9632000000000001</v>
      </c>
      <c r="V535" s="20">
        <v>40.918300000000002</v>
      </c>
      <c r="X535" s="20">
        <v>7.4428000000000001</v>
      </c>
      <c r="AA535" s="25">
        <v>95900</v>
      </c>
      <c r="AB535" s="9"/>
      <c r="AC535" s="25">
        <v>8776107</v>
      </c>
      <c r="AD535" s="9"/>
      <c r="AE535" s="27">
        <v>214479</v>
      </c>
      <c r="AF535" s="9"/>
      <c r="AG535" s="26">
        <v>72382</v>
      </c>
      <c r="AI535" s="26">
        <v>1179148</v>
      </c>
      <c r="AK535" s="26">
        <v>933897</v>
      </c>
      <c r="AM535" s="2" t="str">
        <f t="shared" si="8"/>
        <v>No</v>
      </c>
    </row>
    <row r="536" spans="1:39">
      <c r="A536" s="6" t="s">
        <v>309</v>
      </c>
      <c r="B536" s="6" t="s">
        <v>310</v>
      </c>
      <c r="C536" s="4" t="s">
        <v>109</v>
      </c>
      <c r="D536" s="213">
        <v>21</v>
      </c>
      <c r="E536" s="210">
        <v>21</v>
      </c>
      <c r="F536" s="17" t="s">
        <v>275</v>
      </c>
      <c r="G536" s="36" t="s">
        <v>218</v>
      </c>
      <c r="H536" s="157">
        <v>114473</v>
      </c>
      <c r="I536" s="19">
        <v>114</v>
      </c>
      <c r="J536" s="150" t="s">
        <v>16</v>
      </c>
      <c r="K536" s="150" t="s">
        <v>12</v>
      </c>
      <c r="L536" s="9">
        <v>24</v>
      </c>
      <c r="M536" s="9"/>
      <c r="N536" s="21">
        <v>3.8338999999999999</v>
      </c>
      <c r="O536" s="10"/>
      <c r="P536" s="39">
        <v>0.63080000000000003</v>
      </c>
      <c r="Q536" s="7"/>
      <c r="R536" s="158">
        <v>38.636600000000001</v>
      </c>
      <c r="S536" s="1"/>
      <c r="T536" s="23">
        <v>6.3564999999999996</v>
      </c>
      <c r="V536" s="20">
        <v>6.0782999999999996</v>
      </c>
      <c r="X536" s="20">
        <v>0.16170000000000001</v>
      </c>
      <c r="AA536" s="25">
        <v>182460</v>
      </c>
      <c r="AB536" s="9"/>
      <c r="AC536" s="25">
        <v>289272</v>
      </c>
      <c r="AD536" s="9"/>
      <c r="AE536" s="27">
        <v>47591</v>
      </c>
      <c r="AF536" s="9"/>
      <c r="AG536" s="26">
        <v>7487</v>
      </c>
      <c r="AI536" s="26">
        <v>1789205</v>
      </c>
      <c r="AK536" s="26">
        <v>406554</v>
      </c>
      <c r="AM536" s="2" t="str">
        <f t="shared" si="8"/>
        <v>No</v>
      </c>
    </row>
    <row r="537" spans="1:39">
      <c r="A537" s="6" t="s">
        <v>309</v>
      </c>
      <c r="B537" s="6" t="s">
        <v>310</v>
      </c>
      <c r="C537" s="4" t="s">
        <v>109</v>
      </c>
      <c r="D537" s="213">
        <v>21</v>
      </c>
      <c r="E537" s="210">
        <v>21</v>
      </c>
      <c r="F537" s="17" t="s">
        <v>275</v>
      </c>
      <c r="G537" s="36" t="s">
        <v>218</v>
      </c>
      <c r="H537" s="157">
        <v>114473</v>
      </c>
      <c r="I537" s="19">
        <v>114</v>
      </c>
      <c r="J537" s="150" t="s">
        <v>18</v>
      </c>
      <c r="K537" s="150" t="s">
        <v>15</v>
      </c>
      <c r="L537" s="9">
        <v>2</v>
      </c>
      <c r="M537" s="9"/>
      <c r="N537" s="21">
        <v>0.18709999999999999</v>
      </c>
      <c r="O537" s="10"/>
      <c r="P537" s="39">
        <v>6.0000000000000001E-3</v>
      </c>
      <c r="Q537" s="7"/>
      <c r="R537" s="158">
        <v>42.567</v>
      </c>
      <c r="S537" s="1"/>
      <c r="T537" s="23">
        <v>1.3716999999999999</v>
      </c>
      <c r="V537" s="20">
        <v>31.0334</v>
      </c>
      <c r="X537" s="20">
        <v>1.9058999999999999</v>
      </c>
      <c r="AA537" s="25">
        <v>230</v>
      </c>
      <c r="AB537" s="9"/>
      <c r="AC537" s="25">
        <v>38140</v>
      </c>
      <c r="AD537" s="9"/>
      <c r="AE537" s="27">
        <v>1229</v>
      </c>
      <c r="AF537" s="9"/>
      <c r="AG537" s="26">
        <v>896</v>
      </c>
      <c r="AI537" s="26">
        <v>20012</v>
      </c>
      <c r="AK537" s="26">
        <v>19443</v>
      </c>
      <c r="AM537" s="2" t="str">
        <f t="shared" si="8"/>
        <v>No</v>
      </c>
    </row>
    <row r="538" spans="1:39">
      <c r="A538" s="6" t="s">
        <v>2345</v>
      </c>
      <c r="B538" s="6" t="s">
        <v>2346</v>
      </c>
      <c r="C538" s="4" t="s">
        <v>45</v>
      </c>
      <c r="D538" s="213">
        <v>5060</v>
      </c>
      <c r="E538" s="210">
        <v>50060</v>
      </c>
      <c r="F538" s="17" t="s">
        <v>275</v>
      </c>
      <c r="G538" s="36" t="s">
        <v>218</v>
      </c>
      <c r="H538" s="157">
        <v>145361</v>
      </c>
      <c r="I538" s="19">
        <v>113</v>
      </c>
      <c r="J538" s="150" t="s">
        <v>14</v>
      </c>
      <c r="K538" s="150" t="s">
        <v>12</v>
      </c>
      <c r="L538" s="9">
        <v>93</v>
      </c>
      <c r="M538" s="9"/>
      <c r="N538" s="21">
        <v>0.65469999999999995</v>
      </c>
      <c r="O538" s="10"/>
      <c r="P538" s="39">
        <v>0.22800000000000001</v>
      </c>
      <c r="Q538" s="7"/>
      <c r="R538" s="158">
        <v>118.6176</v>
      </c>
      <c r="S538" s="1"/>
      <c r="T538" s="23">
        <v>41.319499999999998</v>
      </c>
      <c r="V538" s="20">
        <v>2.8706999999999998</v>
      </c>
      <c r="X538" s="20">
        <v>1.5602</v>
      </c>
      <c r="AA538" s="25">
        <v>7457926</v>
      </c>
      <c r="AB538" s="9"/>
      <c r="AC538" s="25">
        <v>32704051</v>
      </c>
      <c r="AD538" s="9"/>
      <c r="AE538" s="27">
        <v>11392193</v>
      </c>
      <c r="AF538" s="9"/>
      <c r="AG538" s="26">
        <v>275710</v>
      </c>
      <c r="AI538" s="26">
        <v>20961635</v>
      </c>
      <c r="AK538" s="26">
        <v>3117531</v>
      </c>
      <c r="AM538" s="2" t="str">
        <f t="shared" si="8"/>
        <v>No</v>
      </c>
    </row>
    <row r="539" spans="1:39">
      <c r="A539" s="6" t="s">
        <v>3693</v>
      </c>
      <c r="B539" s="6" t="s">
        <v>3694</v>
      </c>
      <c r="C539" s="4" t="s">
        <v>66</v>
      </c>
      <c r="D539" s="213">
        <v>7002</v>
      </c>
      <c r="E539" s="210">
        <v>70002</v>
      </c>
      <c r="F539" s="17" t="s">
        <v>275</v>
      </c>
      <c r="G539" s="36" t="s">
        <v>218</v>
      </c>
      <c r="H539" s="157">
        <v>725008</v>
      </c>
      <c r="I539" s="19">
        <v>113</v>
      </c>
      <c r="J539" s="150" t="s">
        <v>14</v>
      </c>
      <c r="K539" s="150" t="s">
        <v>12</v>
      </c>
      <c r="L539" s="9">
        <v>88</v>
      </c>
      <c r="M539" s="9"/>
      <c r="N539" s="21">
        <v>1.18</v>
      </c>
      <c r="O539" s="10"/>
      <c r="P539" s="39">
        <v>0.15529999999999999</v>
      </c>
      <c r="Q539" s="7"/>
      <c r="R539" s="158">
        <v>90.093999999999994</v>
      </c>
      <c r="S539" s="1"/>
      <c r="T539" s="23">
        <v>11.859400000000001</v>
      </c>
      <c r="V539" s="20">
        <v>7.5968999999999998</v>
      </c>
      <c r="X539" s="20">
        <v>2.0605000000000002</v>
      </c>
      <c r="AA539" s="25">
        <v>4022743</v>
      </c>
      <c r="AB539" s="9"/>
      <c r="AC539" s="25">
        <v>25899403</v>
      </c>
      <c r="AD539" s="9"/>
      <c r="AE539" s="27">
        <v>3409221</v>
      </c>
      <c r="AF539" s="9"/>
      <c r="AG539" s="26">
        <v>287471</v>
      </c>
      <c r="AI539" s="26">
        <v>12569470</v>
      </c>
      <c r="AK539" s="26">
        <v>4025443</v>
      </c>
      <c r="AM539" s="2" t="str">
        <f t="shared" si="8"/>
        <v>No</v>
      </c>
    </row>
    <row r="540" spans="1:39">
      <c r="A540" s="6" t="s">
        <v>2345</v>
      </c>
      <c r="B540" s="6" t="s">
        <v>2346</v>
      </c>
      <c r="C540" s="4" t="s">
        <v>45</v>
      </c>
      <c r="D540" s="213">
        <v>5060</v>
      </c>
      <c r="E540" s="210">
        <v>50060</v>
      </c>
      <c r="F540" s="17" t="s">
        <v>275</v>
      </c>
      <c r="G540" s="36" t="s">
        <v>218</v>
      </c>
      <c r="H540" s="157">
        <v>145361</v>
      </c>
      <c r="I540" s="19">
        <v>113</v>
      </c>
      <c r="J540" s="150" t="s">
        <v>13</v>
      </c>
      <c r="K540" s="150" t="s">
        <v>12</v>
      </c>
      <c r="L540" s="9">
        <v>8</v>
      </c>
      <c r="M540" s="9"/>
      <c r="N540" s="21">
        <v>0.88300000000000001</v>
      </c>
      <c r="O540" s="10"/>
      <c r="P540" s="39">
        <v>3.85E-2</v>
      </c>
      <c r="Q540" s="7"/>
      <c r="R540" s="158">
        <v>59.941699999999997</v>
      </c>
      <c r="S540" s="1"/>
      <c r="T540" s="23">
        <v>2.6101999999999999</v>
      </c>
      <c r="V540" s="20">
        <v>22.964500000000001</v>
      </c>
      <c r="X540" s="20">
        <v>7.0228000000000002</v>
      </c>
      <c r="AA540" s="25">
        <v>44540</v>
      </c>
      <c r="AB540" s="9"/>
      <c r="AC540" s="25">
        <v>1158374</v>
      </c>
      <c r="AD540" s="9"/>
      <c r="AE540" s="27">
        <v>50442</v>
      </c>
      <c r="AF540" s="9"/>
      <c r="AG540" s="26">
        <v>19325</v>
      </c>
      <c r="AI540" s="26">
        <v>164945</v>
      </c>
      <c r="AK540" s="26">
        <v>168650</v>
      </c>
      <c r="AM540" s="2" t="str">
        <f t="shared" si="8"/>
        <v>No</v>
      </c>
    </row>
    <row r="541" spans="1:39">
      <c r="A541" s="6" t="s">
        <v>693</v>
      </c>
      <c r="B541" s="6" t="s">
        <v>694</v>
      </c>
      <c r="C541" s="4" t="s">
        <v>53</v>
      </c>
      <c r="D541" s="213">
        <v>1064</v>
      </c>
      <c r="E541" s="210">
        <v>10064</v>
      </c>
      <c r="F541" s="17" t="s">
        <v>275</v>
      </c>
      <c r="G541" s="36" t="s">
        <v>218</v>
      </c>
      <c r="H541" s="157">
        <v>1190956</v>
      </c>
      <c r="I541" s="19">
        <v>113</v>
      </c>
      <c r="J541" s="150" t="s">
        <v>13</v>
      </c>
      <c r="K541" s="150" t="s">
        <v>15</v>
      </c>
      <c r="L541" s="9">
        <v>72</v>
      </c>
      <c r="M541" s="9"/>
      <c r="N541" s="21">
        <v>0.88139999999999996</v>
      </c>
      <c r="O541" s="10"/>
      <c r="P541" s="39">
        <v>3.6499999999999998E-2</v>
      </c>
      <c r="Q541" s="7"/>
      <c r="R541" s="158">
        <v>61.610599999999998</v>
      </c>
      <c r="S541" s="1"/>
      <c r="T541" s="23">
        <v>2.5526</v>
      </c>
      <c r="V541" s="20">
        <v>24.136099999999999</v>
      </c>
      <c r="X541" s="20">
        <v>4.4124999999999996</v>
      </c>
      <c r="AA541" s="25">
        <v>279808</v>
      </c>
      <c r="AB541" s="9"/>
      <c r="AC541" s="25">
        <v>7662514</v>
      </c>
      <c r="AD541" s="9"/>
      <c r="AE541" s="27">
        <v>317471</v>
      </c>
      <c r="AF541" s="9"/>
      <c r="AG541" s="26">
        <v>124370</v>
      </c>
      <c r="AI541" s="26">
        <v>1736566</v>
      </c>
      <c r="AK541" s="26">
        <v>1621966</v>
      </c>
      <c r="AM541" s="2" t="str">
        <f t="shared" si="8"/>
        <v>No</v>
      </c>
    </row>
    <row r="542" spans="1:39">
      <c r="A542" s="6" t="s">
        <v>693</v>
      </c>
      <c r="B542" s="6" t="s">
        <v>694</v>
      </c>
      <c r="C542" s="4" t="s">
        <v>53</v>
      </c>
      <c r="D542" s="213">
        <v>1064</v>
      </c>
      <c r="E542" s="210">
        <v>10064</v>
      </c>
      <c r="F542" s="17" t="s">
        <v>275</v>
      </c>
      <c r="G542" s="36" t="s">
        <v>218</v>
      </c>
      <c r="H542" s="157">
        <v>1190956</v>
      </c>
      <c r="I542" s="19">
        <v>113</v>
      </c>
      <c r="J542" s="150" t="s">
        <v>14</v>
      </c>
      <c r="K542" s="150" t="s">
        <v>15</v>
      </c>
      <c r="L542" s="9">
        <v>41</v>
      </c>
      <c r="M542" s="9"/>
      <c r="N542" s="21">
        <v>0.74139999999999995</v>
      </c>
      <c r="O542" s="10"/>
      <c r="P542" s="39">
        <v>6.8900000000000003E-2</v>
      </c>
      <c r="Q542" s="7"/>
      <c r="R542" s="158">
        <v>84.665899999999993</v>
      </c>
      <c r="S542" s="1"/>
      <c r="T542" s="23">
        <v>7.8734000000000002</v>
      </c>
      <c r="V542" s="20">
        <v>10.753399999999999</v>
      </c>
      <c r="X542" s="20">
        <v>2.1084999999999998</v>
      </c>
      <c r="AA542" s="25">
        <v>540501</v>
      </c>
      <c r="AB542" s="9"/>
      <c r="AC542" s="25">
        <v>7839302</v>
      </c>
      <c r="AD542" s="9"/>
      <c r="AE542" s="27">
        <v>729007</v>
      </c>
      <c r="AF542" s="9"/>
      <c r="AG542" s="26">
        <v>92591</v>
      </c>
      <c r="AI542" s="26">
        <v>3717936</v>
      </c>
      <c r="AK542" s="26">
        <v>1639502</v>
      </c>
      <c r="AM542" s="2" t="str">
        <f t="shared" si="8"/>
        <v>No</v>
      </c>
    </row>
    <row r="543" spans="1:39">
      <c r="A543" s="6" t="s">
        <v>3693</v>
      </c>
      <c r="B543" s="6" t="s">
        <v>3694</v>
      </c>
      <c r="C543" s="4" t="s">
        <v>66</v>
      </c>
      <c r="D543" s="213">
        <v>7002</v>
      </c>
      <c r="E543" s="210">
        <v>70002</v>
      </c>
      <c r="F543" s="17" t="s">
        <v>275</v>
      </c>
      <c r="G543" s="36" t="s">
        <v>218</v>
      </c>
      <c r="H543" s="157">
        <v>725008</v>
      </c>
      <c r="I543" s="19">
        <v>113</v>
      </c>
      <c r="J543" s="150" t="s">
        <v>13</v>
      </c>
      <c r="K543" s="150" t="s">
        <v>12</v>
      </c>
      <c r="L543" s="9">
        <v>25</v>
      </c>
      <c r="M543" s="9"/>
      <c r="N543" s="21">
        <v>2.6379999999999999</v>
      </c>
      <c r="O543" s="10"/>
      <c r="P543" s="39">
        <v>9.64E-2</v>
      </c>
      <c r="Q543" s="7"/>
      <c r="R543" s="158">
        <v>60.82</v>
      </c>
      <c r="S543" s="1"/>
      <c r="T543" s="23">
        <v>2.2221000000000002</v>
      </c>
      <c r="V543" s="20">
        <v>27.3703</v>
      </c>
      <c r="X543" s="20">
        <v>3.7936000000000001</v>
      </c>
      <c r="AA543" s="25">
        <v>281894</v>
      </c>
      <c r="AB543" s="9"/>
      <c r="AC543" s="25">
        <v>2924711</v>
      </c>
      <c r="AD543" s="9"/>
      <c r="AE543" s="27">
        <v>106857</v>
      </c>
      <c r="AF543" s="9"/>
      <c r="AG543" s="26">
        <v>48088</v>
      </c>
      <c r="AI543" s="26">
        <v>770966</v>
      </c>
      <c r="AK543" s="26">
        <v>722071</v>
      </c>
      <c r="AM543" s="2" t="str">
        <f t="shared" si="8"/>
        <v>No</v>
      </c>
    </row>
    <row r="544" spans="1:39">
      <c r="A544" s="6" t="s">
        <v>2345</v>
      </c>
      <c r="B544" s="6" t="s">
        <v>2346</v>
      </c>
      <c r="C544" s="4" t="s">
        <v>45</v>
      </c>
      <c r="D544" s="213">
        <v>5060</v>
      </c>
      <c r="E544" s="210">
        <v>50060</v>
      </c>
      <c r="F544" s="17" t="s">
        <v>275</v>
      </c>
      <c r="G544" s="36" t="s">
        <v>218</v>
      </c>
      <c r="H544" s="157">
        <v>145361</v>
      </c>
      <c r="I544" s="19">
        <v>113</v>
      </c>
      <c r="J544" s="150" t="s">
        <v>13</v>
      </c>
      <c r="K544" s="150" t="s">
        <v>15</v>
      </c>
      <c r="L544" s="9">
        <v>12</v>
      </c>
      <c r="M544" s="9"/>
      <c r="N544" s="21">
        <v>3.1265999999999998</v>
      </c>
      <c r="O544" s="10"/>
      <c r="P544" s="39">
        <v>0.51039999999999996</v>
      </c>
      <c r="Q544" s="7"/>
      <c r="R544" s="158">
        <v>20.4558</v>
      </c>
      <c r="S544" s="1"/>
      <c r="T544" s="23">
        <v>3.3393000000000002</v>
      </c>
      <c r="V544" s="20">
        <v>6.1257999999999999</v>
      </c>
      <c r="X544" s="20">
        <v>1.1218999999999999</v>
      </c>
      <c r="AA544" s="25">
        <v>244137</v>
      </c>
      <c r="AB544" s="9"/>
      <c r="AC544" s="25">
        <v>478317</v>
      </c>
      <c r="AD544" s="9"/>
      <c r="AE544" s="27">
        <v>78083</v>
      </c>
      <c r="AF544" s="9"/>
      <c r="AG544" s="26">
        <v>23383</v>
      </c>
      <c r="AI544" s="26">
        <v>426333</v>
      </c>
      <c r="AK544" s="26">
        <v>183734</v>
      </c>
      <c r="AM544" s="2" t="str">
        <f t="shared" si="8"/>
        <v>No</v>
      </c>
    </row>
    <row r="545" spans="1:39">
      <c r="A545" s="6" t="s">
        <v>2513</v>
      </c>
      <c r="B545" s="6" t="s">
        <v>590</v>
      </c>
      <c r="C545" s="4" t="s">
        <v>45</v>
      </c>
      <c r="D545" s="213" t="s">
        <v>2514</v>
      </c>
      <c r="E545" s="210" t="s">
        <v>2515</v>
      </c>
      <c r="F545" s="17" t="s">
        <v>275</v>
      </c>
      <c r="G545" s="36" t="s">
        <v>400</v>
      </c>
      <c r="H545" s="157">
        <v>0</v>
      </c>
      <c r="I545" s="19">
        <v>112</v>
      </c>
      <c r="J545" s="150" t="s">
        <v>13</v>
      </c>
      <c r="K545" s="150" t="s">
        <v>12</v>
      </c>
      <c r="L545" s="9">
        <v>96</v>
      </c>
      <c r="M545" s="9"/>
      <c r="N545" s="21">
        <v>0.62070000000000003</v>
      </c>
      <c r="O545" s="10"/>
      <c r="P545" s="39">
        <v>0.04</v>
      </c>
      <c r="Q545" s="7"/>
      <c r="R545" s="158">
        <v>99.511200000000002</v>
      </c>
      <c r="S545" s="1"/>
      <c r="T545" s="23">
        <v>6.4070999999999998</v>
      </c>
      <c r="V545" s="20">
        <v>15.531499999999999</v>
      </c>
      <c r="X545" s="20">
        <v>0</v>
      </c>
      <c r="AA545" s="25">
        <v>271536</v>
      </c>
      <c r="AB545" s="9"/>
      <c r="AC545" s="25">
        <v>6795021</v>
      </c>
      <c r="AD545" s="9"/>
      <c r="AE545" s="27">
        <v>437500</v>
      </c>
      <c r="AF545" s="9"/>
      <c r="AG545" s="26">
        <v>68284</v>
      </c>
      <c r="AI545" s="26">
        <v>0</v>
      </c>
      <c r="AK545" s="26">
        <v>1251264</v>
      </c>
      <c r="AM545" s="2" t="str">
        <f t="shared" si="8"/>
        <v>No</v>
      </c>
    </row>
    <row r="546" spans="1:39">
      <c r="A546" s="6" t="s">
        <v>3306</v>
      </c>
      <c r="B546" s="6" t="s">
        <v>3307</v>
      </c>
      <c r="C546" s="4" t="s">
        <v>103</v>
      </c>
      <c r="D546" s="213">
        <v>6051</v>
      </c>
      <c r="E546" s="210">
        <v>60051</v>
      </c>
      <c r="F546" s="17" t="s">
        <v>275</v>
      </c>
      <c r="G546" s="36" t="s">
        <v>218</v>
      </c>
      <c r="H546" s="157">
        <v>320069</v>
      </c>
      <c r="I546" s="19">
        <v>112</v>
      </c>
      <c r="J546" s="150" t="s">
        <v>14</v>
      </c>
      <c r="K546" s="150" t="s">
        <v>12</v>
      </c>
      <c r="L546" s="9">
        <v>58</v>
      </c>
      <c r="M546" s="9"/>
      <c r="N546" s="21">
        <v>0.28810000000000002</v>
      </c>
      <c r="O546" s="10"/>
      <c r="P546" s="39">
        <v>6.0400000000000002E-2</v>
      </c>
      <c r="Q546" s="7"/>
      <c r="R546" s="158">
        <v>98.9315</v>
      </c>
      <c r="S546" s="1"/>
      <c r="T546" s="23">
        <v>20.736699999999999</v>
      </c>
      <c r="V546" s="20">
        <v>4.7709000000000001</v>
      </c>
      <c r="X546" s="20">
        <v>1.0843</v>
      </c>
      <c r="AA546" s="25">
        <v>1363737</v>
      </c>
      <c r="AB546" s="9"/>
      <c r="AC546" s="25">
        <v>22586458</v>
      </c>
      <c r="AD546" s="9"/>
      <c r="AE546" s="27">
        <v>4734261</v>
      </c>
      <c r="AF546" s="9"/>
      <c r="AG546" s="26">
        <v>228304</v>
      </c>
      <c r="AI546" s="26">
        <v>20830748</v>
      </c>
      <c r="AK546" s="26">
        <v>3050645</v>
      </c>
      <c r="AM546" s="2" t="str">
        <f t="shared" si="8"/>
        <v>No</v>
      </c>
    </row>
    <row r="547" spans="1:39">
      <c r="A547" s="6" t="s">
        <v>3306</v>
      </c>
      <c r="B547" s="6" t="s">
        <v>3307</v>
      </c>
      <c r="C547" s="4" t="s">
        <v>103</v>
      </c>
      <c r="D547" s="213">
        <v>6051</v>
      </c>
      <c r="E547" s="210">
        <v>60051</v>
      </c>
      <c r="F547" s="17" t="s">
        <v>275</v>
      </c>
      <c r="G547" s="36" t="s">
        <v>218</v>
      </c>
      <c r="H547" s="157">
        <v>320069</v>
      </c>
      <c r="I547" s="19">
        <v>112</v>
      </c>
      <c r="J547" s="150" t="s">
        <v>13</v>
      </c>
      <c r="K547" s="150" t="s">
        <v>15</v>
      </c>
      <c r="L547" s="9">
        <v>27</v>
      </c>
      <c r="M547" s="9"/>
      <c r="N547" s="21">
        <v>1.0638000000000001</v>
      </c>
      <c r="O547" s="10"/>
      <c r="P547" s="39">
        <v>4.3999999999999997E-2</v>
      </c>
      <c r="Q547" s="7"/>
      <c r="R547" s="158">
        <v>62.143099999999997</v>
      </c>
      <c r="S547" s="1"/>
      <c r="T547" s="23">
        <v>2.5707</v>
      </c>
      <c r="V547" s="20">
        <v>24.1736</v>
      </c>
      <c r="X547" s="20">
        <v>3.1354000000000002</v>
      </c>
      <c r="AA547" s="25">
        <v>208463</v>
      </c>
      <c r="AB547" s="9"/>
      <c r="AC547" s="25">
        <v>4736858</v>
      </c>
      <c r="AD547" s="9"/>
      <c r="AE547" s="27">
        <v>195952</v>
      </c>
      <c r="AF547" s="9"/>
      <c r="AG547" s="26">
        <v>76225</v>
      </c>
      <c r="AI547" s="26">
        <v>1510790</v>
      </c>
      <c r="AK547" s="26">
        <v>1303402</v>
      </c>
      <c r="AM547" s="2" t="str">
        <f t="shared" si="8"/>
        <v>No</v>
      </c>
    </row>
    <row r="548" spans="1:39">
      <c r="A548" s="6" t="s">
        <v>3306</v>
      </c>
      <c r="B548" s="6" t="s">
        <v>3307</v>
      </c>
      <c r="C548" s="4" t="s">
        <v>103</v>
      </c>
      <c r="D548" s="213">
        <v>6051</v>
      </c>
      <c r="E548" s="210">
        <v>60051</v>
      </c>
      <c r="F548" s="17" t="s">
        <v>275</v>
      </c>
      <c r="G548" s="36" t="s">
        <v>218</v>
      </c>
      <c r="H548" s="157">
        <v>320069</v>
      </c>
      <c r="I548" s="19">
        <v>112</v>
      </c>
      <c r="J548" s="150" t="s">
        <v>14</v>
      </c>
      <c r="K548" s="150" t="s">
        <v>15</v>
      </c>
      <c r="L548" s="9">
        <v>16</v>
      </c>
      <c r="M548" s="9"/>
      <c r="N548" s="21">
        <v>0.27650000000000002</v>
      </c>
      <c r="O548" s="10"/>
      <c r="P548" s="39">
        <v>3.4599999999999999E-2</v>
      </c>
      <c r="Q548" s="7"/>
      <c r="R548" s="158">
        <v>70.762600000000006</v>
      </c>
      <c r="S548" s="1"/>
      <c r="T548" s="23">
        <v>8.8664000000000005</v>
      </c>
      <c r="V548" s="20">
        <v>7.9809999999999999</v>
      </c>
      <c r="X548" s="20">
        <v>1.9418</v>
      </c>
      <c r="AA548" s="25">
        <v>115781</v>
      </c>
      <c r="AB548" s="9"/>
      <c r="AC548" s="25">
        <v>3341977</v>
      </c>
      <c r="AD548" s="9"/>
      <c r="AE548" s="27">
        <v>418744</v>
      </c>
      <c r="AF548" s="9"/>
      <c r="AG548" s="26">
        <v>47228</v>
      </c>
      <c r="AI548" s="26">
        <v>1721038</v>
      </c>
      <c r="AK548" s="26">
        <v>670604</v>
      </c>
      <c r="AM548" s="2" t="str">
        <f t="shared" si="8"/>
        <v>No</v>
      </c>
    </row>
    <row r="549" spans="1:39">
      <c r="A549" s="6" t="s">
        <v>2513</v>
      </c>
      <c r="B549" s="6" t="s">
        <v>590</v>
      </c>
      <c r="C549" s="4" t="s">
        <v>45</v>
      </c>
      <c r="D549" s="213" t="s">
        <v>2514</v>
      </c>
      <c r="E549" s="210" t="s">
        <v>2515</v>
      </c>
      <c r="F549" s="17" t="s">
        <v>275</v>
      </c>
      <c r="G549" s="36" t="s">
        <v>400</v>
      </c>
      <c r="H549" s="157">
        <v>0</v>
      </c>
      <c r="I549" s="19">
        <v>112</v>
      </c>
      <c r="J549" s="150" t="s">
        <v>14</v>
      </c>
      <c r="K549" s="150" t="s">
        <v>12</v>
      </c>
      <c r="L549" s="9">
        <v>16</v>
      </c>
      <c r="M549" s="9"/>
      <c r="N549" s="21">
        <v>0.73280000000000001</v>
      </c>
      <c r="O549" s="10"/>
      <c r="P549" s="39">
        <v>3.0700000000000002E-2</v>
      </c>
      <c r="Q549" s="7"/>
      <c r="R549" s="158">
        <v>63.161099999999998</v>
      </c>
      <c r="S549" s="1"/>
      <c r="T549" s="23">
        <v>2.6488999999999998</v>
      </c>
      <c r="V549" s="20">
        <v>23.844100000000001</v>
      </c>
      <c r="X549" s="20">
        <v>0</v>
      </c>
      <c r="AA549" s="25">
        <v>62379</v>
      </c>
      <c r="AB549" s="9"/>
      <c r="AC549" s="25">
        <v>2029682</v>
      </c>
      <c r="AD549" s="9"/>
      <c r="AE549" s="27">
        <v>85123</v>
      </c>
      <c r="AF549" s="9"/>
      <c r="AG549" s="26">
        <v>32135</v>
      </c>
      <c r="AI549" s="26">
        <v>0</v>
      </c>
      <c r="AK549" s="26">
        <v>943736</v>
      </c>
      <c r="AM549" s="2" t="str">
        <f t="shared" si="8"/>
        <v>No</v>
      </c>
    </row>
    <row r="550" spans="1:39">
      <c r="A550" s="6" t="s">
        <v>3306</v>
      </c>
      <c r="B550" s="6" t="s">
        <v>3307</v>
      </c>
      <c r="C550" s="4" t="s">
        <v>103</v>
      </c>
      <c r="D550" s="213">
        <v>6051</v>
      </c>
      <c r="E550" s="210">
        <v>60051</v>
      </c>
      <c r="F550" s="17" t="s">
        <v>275</v>
      </c>
      <c r="G550" s="36" t="s">
        <v>218</v>
      </c>
      <c r="H550" s="157">
        <v>320069</v>
      </c>
      <c r="I550" s="19">
        <v>112</v>
      </c>
      <c r="J550" s="150" t="s">
        <v>16</v>
      </c>
      <c r="K550" s="150" t="s">
        <v>15</v>
      </c>
      <c r="L550" s="9">
        <v>10</v>
      </c>
      <c r="M550" s="9"/>
      <c r="N550" s="21">
        <v>5.8821000000000003</v>
      </c>
      <c r="O550" s="10"/>
      <c r="P550" s="39">
        <v>1.0139</v>
      </c>
      <c r="Q550" s="7"/>
      <c r="R550" s="158">
        <v>47.9788</v>
      </c>
      <c r="S550" s="1"/>
      <c r="T550" s="23">
        <v>8.2698</v>
      </c>
      <c r="V550" s="20">
        <v>5.8017000000000003</v>
      </c>
      <c r="X550" s="20">
        <v>0.18129999999999999</v>
      </c>
      <c r="AA550" s="25">
        <v>94125</v>
      </c>
      <c r="AB550" s="9"/>
      <c r="AC550" s="25">
        <v>92839</v>
      </c>
      <c r="AD550" s="9"/>
      <c r="AE550" s="27">
        <v>16002</v>
      </c>
      <c r="AF550" s="9"/>
      <c r="AG550" s="26">
        <v>1935</v>
      </c>
      <c r="AI550" s="26">
        <v>512064</v>
      </c>
      <c r="AK550" s="26">
        <v>82942</v>
      </c>
      <c r="AM550" s="2" t="str">
        <f t="shared" si="8"/>
        <v>No</v>
      </c>
    </row>
    <row r="551" spans="1:39">
      <c r="A551" s="6" t="s">
        <v>3306</v>
      </c>
      <c r="B551" s="6" t="s">
        <v>3307</v>
      </c>
      <c r="C551" s="4" t="s">
        <v>103</v>
      </c>
      <c r="D551" s="213">
        <v>6051</v>
      </c>
      <c r="E551" s="210">
        <v>60051</v>
      </c>
      <c r="F551" s="17" t="s">
        <v>275</v>
      </c>
      <c r="G551" s="36" t="s">
        <v>218</v>
      </c>
      <c r="H551" s="157">
        <v>320069</v>
      </c>
      <c r="I551" s="19">
        <v>112</v>
      </c>
      <c r="J551" s="150" t="s">
        <v>13</v>
      </c>
      <c r="K551" s="150" t="s">
        <v>12</v>
      </c>
      <c r="L551" s="9">
        <v>1</v>
      </c>
      <c r="M551" s="9"/>
      <c r="N551" s="21">
        <v>0.32679999999999998</v>
      </c>
      <c r="O551" s="10"/>
      <c r="P551" s="39">
        <v>3.3999999999999998E-3</v>
      </c>
      <c r="Q551" s="7"/>
      <c r="R551" s="158">
        <v>94.217299999999994</v>
      </c>
      <c r="S551" s="1"/>
      <c r="T551" s="23">
        <v>0.96750000000000003</v>
      </c>
      <c r="V551" s="20">
        <v>97.379599999999996</v>
      </c>
      <c r="X551" s="20">
        <v>3.2898000000000001</v>
      </c>
      <c r="AA551" s="25">
        <v>662</v>
      </c>
      <c r="AB551" s="9"/>
      <c r="AC551" s="25">
        <v>197291</v>
      </c>
      <c r="AD551" s="9"/>
      <c r="AE551" s="27">
        <v>2026</v>
      </c>
      <c r="AF551" s="9"/>
      <c r="AG551" s="26">
        <v>2094</v>
      </c>
      <c r="AI551" s="26">
        <v>59970</v>
      </c>
      <c r="AK551" s="26">
        <v>47385</v>
      </c>
      <c r="AM551" s="2" t="str">
        <f t="shared" si="8"/>
        <v>No</v>
      </c>
    </row>
    <row r="552" spans="1:39">
      <c r="A552" s="6" t="s">
        <v>5937</v>
      </c>
      <c r="B552" s="6" t="s">
        <v>1294</v>
      </c>
      <c r="C552" s="4" t="s">
        <v>39</v>
      </c>
      <c r="D552" s="213">
        <v>4028</v>
      </c>
      <c r="E552" s="210">
        <v>40028</v>
      </c>
      <c r="F552" s="17" t="s">
        <v>272</v>
      </c>
      <c r="G552" s="36" t="s">
        <v>218</v>
      </c>
      <c r="H552" s="157">
        <v>530290</v>
      </c>
      <c r="I552" s="19">
        <v>111</v>
      </c>
      <c r="J552" s="150" t="s">
        <v>14</v>
      </c>
      <c r="K552" s="150" t="s">
        <v>12</v>
      </c>
      <c r="L552" s="9">
        <v>48</v>
      </c>
      <c r="M552" s="9"/>
      <c r="N552" s="21">
        <v>0.83150000000000002</v>
      </c>
      <c r="O552" s="10"/>
      <c r="P552" s="39">
        <v>0.1414</v>
      </c>
      <c r="Q552" s="7"/>
      <c r="R552" s="158">
        <v>93.831699999999998</v>
      </c>
      <c r="S552" s="1"/>
      <c r="T552" s="23">
        <v>15.960100000000001</v>
      </c>
      <c r="V552" s="20">
        <v>5.8791000000000002</v>
      </c>
      <c r="X552" s="20">
        <v>1.1134999999999999</v>
      </c>
      <c r="AA552" s="25">
        <v>2591207</v>
      </c>
      <c r="AB552" s="9"/>
      <c r="AC552" s="25">
        <v>18321296</v>
      </c>
      <c r="AD552" s="9"/>
      <c r="AE552" s="27">
        <v>3116318</v>
      </c>
      <c r="AF552" s="9"/>
      <c r="AG552" s="26">
        <v>195257</v>
      </c>
      <c r="AI552" s="26">
        <v>16454159</v>
      </c>
      <c r="AK552" s="26">
        <v>2984867</v>
      </c>
      <c r="AM552" s="2" t="str">
        <f t="shared" si="8"/>
        <v>No</v>
      </c>
    </row>
    <row r="553" spans="1:39">
      <c r="A553" s="6" t="s">
        <v>5937</v>
      </c>
      <c r="B553" s="6" t="s">
        <v>1294</v>
      </c>
      <c r="C553" s="4" t="s">
        <v>39</v>
      </c>
      <c r="D553" s="213">
        <v>4028</v>
      </c>
      <c r="E553" s="210">
        <v>40028</v>
      </c>
      <c r="F553" s="17" t="s">
        <v>272</v>
      </c>
      <c r="G553" s="36" t="s">
        <v>218</v>
      </c>
      <c r="H553" s="157">
        <v>530290</v>
      </c>
      <c r="I553" s="19">
        <v>111</v>
      </c>
      <c r="J553" s="150" t="s">
        <v>13</v>
      </c>
      <c r="K553" s="150" t="s">
        <v>12</v>
      </c>
      <c r="L553" s="9">
        <v>41</v>
      </c>
      <c r="M553" s="9"/>
      <c r="N553" s="21">
        <v>4.8186999999999998</v>
      </c>
      <c r="O553" s="10"/>
      <c r="P553" s="39">
        <v>9.98E-2</v>
      </c>
      <c r="Q553" s="7"/>
      <c r="R553" s="158">
        <v>74.641999999999996</v>
      </c>
      <c r="S553" s="1"/>
      <c r="T553" s="23">
        <v>1.5456000000000001</v>
      </c>
      <c r="V553" s="20">
        <v>48.293999999999997</v>
      </c>
      <c r="X553" s="20">
        <v>4.3316999999999997</v>
      </c>
      <c r="AA553" s="25">
        <v>644567</v>
      </c>
      <c r="AB553" s="9"/>
      <c r="AC553" s="25">
        <v>6460042</v>
      </c>
      <c r="AD553" s="9"/>
      <c r="AE553" s="27">
        <v>133765</v>
      </c>
      <c r="AF553" s="9"/>
      <c r="AG553" s="26">
        <v>86547</v>
      </c>
      <c r="AI553" s="26">
        <v>1491326</v>
      </c>
      <c r="AK553" s="26">
        <v>1503065</v>
      </c>
      <c r="AM553" s="2" t="str">
        <f t="shared" si="8"/>
        <v>No</v>
      </c>
    </row>
    <row r="554" spans="1:39">
      <c r="A554" s="6" t="s">
        <v>5937</v>
      </c>
      <c r="B554" s="6" t="s">
        <v>1294</v>
      </c>
      <c r="C554" s="4" t="s">
        <v>39</v>
      </c>
      <c r="D554" s="213">
        <v>4028</v>
      </c>
      <c r="E554" s="210">
        <v>40028</v>
      </c>
      <c r="F554" s="17" t="s">
        <v>272</v>
      </c>
      <c r="G554" s="36" t="s">
        <v>218</v>
      </c>
      <c r="H554" s="157">
        <v>530290</v>
      </c>
      <c r="I554" s="19">
        <v>111</v>
      </c>
      <c r="J554" s="150" t="s">
        <v>16</v>
      </c>
      <c r="K554" s="150" t="s">
        <v>15</v>
      </c>
      <c r="L554" s="9">
        <v>22</v>
      </c>
      <c r="M554" s="9"/>
      <c r="N554" s="21">
        <v>3.2702</v>
      </c>
      <c r="O554" s="10"/>
      <c r="P554" s="39">
        <v>1.1025</v>
      </c>
      <c r="Q554" s="7"/>
      <c r="R554" s="158">
        <v>15.8711</v>
      </c>
      <c r="S554" s="1"/>
      <c r="T554" s="23">
        <v>5.3503999999999996</v>
      </c>
      <c r="V554" s="20">
        <v>2.9662999999999999</v>
      </c>
      <c r="X554" s="20">
        <v>8.1799999999999998E-2</v>
      </c>
      <c r="AA554" s="25">
        <v>250245</v>
      </c>
      <c r="AB554" s="9"/>
      <c r="AC554" s="25">
        <v>226989</v>
      </c>
      <c r="AD554" s="9"/>
      <c r="AE554" s="27">
        <v>76522</v>
      </c>
      <c r="AF554" s="9"/>
      <c r="AG554" s="26">
        <v>14302</v>
      </c>
      <c r="AI554" s="26">
        <v>2774574</v>
      </c>
      <c r="AK554" s="26">
        <v>405159</v>
      </c>
      <c r="AM554" s="2" t="str">
        <f t="shared" si="8"/>
        <v>No</v>
      </c>
    </row>
    <row r="555" spans="1:39">
      <c r="A555" s="6" t="s">
        <v>3576</v>
      </c>
      <c r="B555" s="6" t="s">
        <v>1084</v>
      </c>
      <c r="C555" s="4" t="s">
        <v>85</v>
      </c>
      <c r="D555" s="213" t="s">
        <v>3577</v>
      </c>
      <c r="E555" s="210" t="s">
        <v>3578</v>
      </c>
      <c r="F555" s="17" t="s">
        <v>405</v>
      </c>
      <c r="G555" s="36" t="s">
        <v>400</v>
      </c>
      <c r="H555" s="157">
        <v>0</v>
      </c>
      <c r="I555" s="19">
        <v>111</v>
      </c>
      <c r="J555" s="150" t="s">
        <v>13</v>
      </c>
      <c r="K555" s="150" t="s">
        <v>12</v>
      </c>
      <c r="L555" s="9">
        <v>111</v>
      </c>
      <c r="M555" s="9"/>
      <c r="N555" s="21">
        <v>0.71799999999999997</v>
      </c>
      <c r="O555" s="10"/>
      <c r="P555" s="39">
        <v>4.7899999999999998E-2</v>
      </c>
      <c r="Q555" s="7"/>
      <c r="R555" s="158">
        <v>34.529899999999998</v>
      </c>
      <c r="S555" s="1"/>
      <c r="T555" s="23">
        <v>2.3050999999999999</v>
      </c>
      <c r="V555" s="20">
        <v>14.979900000000001</v>
      </c>
      <c r="X555" s="20">
        <v>0</v>
      </c>
      <c r="AA555" s="25">
        <v>133376</v>
      </c>
      <c r="AB555" s="9"/>
      <c r="AC555" s="25">
        <v>2782831</v>
      </c>
      <c r="AD555" s="9"/>
      <c r="AE555" s="27">
        <v>185771</v>
      </c>
      <c r="AF555" s="9"/>
      <c r="AG555" s="26">
        <v>80592</v>
      </c>
      <c r="AI555" s="26">
        <v>0</v>
      </c>
      <c r="AK555" s="26">
        <v>1672830</v>
      </c>
      <c r="AM555" s="2" t="str">
        <f t="shared" si="8"/>
        <v>No</v>
      </c>
    </row>
    <row r="556" spans="1:39">
      <c r="A556" s="6" t="s">
        <v>1072</v>
      </c>
      <c r="B556" s="6" t="s">
        <v>1073</v>
      </c>
      <c r="C556" s="4" t="s">
        <v>88</v>
      </c>
      <c r="D556" s="213">
        <v>3054</v>
      </c>
      <c r="E556" s="210">
        <v>30054</v>
      </c>
      <c r="F556" s="17" t="s">
        <v>275</v>
      </c>
      <c r="G556" s="36" t="s">
        <v>218</v>
      </c>
      <c r="H556" s="157">
        <v>87454</v>
      </c>
      <c r="I556" s="19">
        <v>110</v>
      </c>
      <c r="J556" s="150" t="s">
        <v>14</v>
      </c>
      <c r="K556" s="150" t="s">
        <v>12</v>
      </c>
      <c r="L556" s="9">
        <v>62</v>
      </c>
      <c r="M556" s="9"/>
      <c r="N556" s="21">
        <v>1.0627</v>
      </c>
      <c r="O556" s="10"/>
      <c r="P556" s="39">
        <v>0.43519999999999998</v>
      </c>
      <c r="Q556" s="7"/>
      <c r="R556" s="158">
        <v>105.0946</v>
      </c>
      <c r="S556" s="1"/>
      <c r="T556" s="23">
        <v>43.034799999999997</v>
      </c>
      <c r="V556" s="20">
        <v>2.4420999999999999</v>
      </c>
      <c r="X556" s="20">
        <v>0.94650000000000001</v>
      </c>
      <c r="AA556" s="25">
        <v>6913101</v>
      </c>
      <c r="AB556" s="9"/>
      <c r="AC556" s="25">
        <v>15885672</v>
      </c>
      <c r="AD556" s="9"/>
      <c r="AE556" s="27">
        <v>6504972</v>
      </c>
      <c r="AF556" s="9"/>
      <c r="AG556" s="26">
        <v>151156</v>
      </c>
      <c r="AI556" s="26">
        <v>16782827</v>
      </c>
      <c r="AK556" s="26">
        <v>1771130</v>
      </c>
      <c r="AM556" s="2" t="str">
        <f t="shared" si="8"/>
        <v>No</v>
      </c>
    </row>
    <row r="557" spans="1:39">
      <c r="A557" s="6" t="s">
        <v>1072</v>
      </c>
      <c r="B557" s="6" t="s">
        <v>1073</v>
      </c>
      <c r="C557" s="4" t="s">
        <v>88</v>
      </c>
      <c r="D557" s="213">
        <v>3054</v>
      </c>
      <c r="E557" s="210">
        <v>30054</v>
      </c>
      <c r="F557" s="17" t="s">
        <v>275</v>
      </c>
      <c r="G557" s="36" t="s">
        <v>218</v>
      </c>
      <c r="H557" s="157">
        <v>87454</v>
      </c>
      <c r="I557" s="19">
        <v>110</v>
      </c>
      <c r="J557" s="150" t="s">
        <v>16</v>
      </c>
      <c r="K557" s="150" t="s">
        <v>12</v>
      </c>
      <c r="L557" s="9">
        <v>38</v>
      </c>
      <c r="M557" s="9"/>
      <c r="N557" s="21">
        <v>2.0238</v>
      </c>
      <c r="O557" s="10"/>
      <c r="P557" s="39">
        <v>0.6532</v>
      </c>
      <c r="Q557" s="7"/>
      <c r="R557" s="158">
        <v>26.096599999999999</v>
      </c>
      <c r="S557" s="1"/>
      <c r="T557" s="23">
        <v>8.4222999999999999</v>
      </c>
      <c r="V557" s="20">
        <v>3.0985</v>
      </c>
      <c r="X557" s="20">
        <v>7.3899999999999993E-2</v>
      </c>
      <c r="AA557" s="25">
        <v>332874</v>
      </c>
      <c r="AB557" s="9"/>
      <c r="AC557" s="25">
        <v>509641</v>
      </c>
      <c r="AD557" s="9"/>
      <c r="AE557" s="27">
        <v>164480</v>
      </c>
      <c r="AF557" s="9"/>
      <c r="AG557" s="26">
        <v>19529</v>
      </c>
      <c r="AI557" s="26">
        <v>6891858</v>
      </c>
      <c r="AK557" s="26">
        <v>853041</v>
      </c>
      <c r="AM557" s="2" t="str">
        <f t="shared" si="8"/>
        <v>No</v>
      </c>
    </row>
    <row r="558" spans="1:39">
      <c r="A558" s="6" t="s">
        <v>1072</v>
      </c>
      <c r="B558" s="6" t="s">
        <v>1073</v>
      </c>
      <c r="C558" s="4" t="s">
        <v>88</v>
      </c>
      <c r="D558" s="213">
        <v>3054</v>
      </c>
      <c r="E558" s="210">
        <v>30054</v>
      </c>
      <c r="F558" s="17" t="s">
        <v>275</v>
      </c>
      <c r="G558" s="36" t="s">
        <v>218</v>
      </c>
      <c r="H558" s="157">
        <v>87454</v>
      </c>
      <c r="I558" s="19">
        <v>110</v>
      </c>
      <c r="J558" s="150" t="s">
        <v>13</v>
      </c>
      <c r="K558" s="150" t="s">
        <v>15</v>
      </c>
      <c r="L558" s="9">
        <v>10</v>
      </c>
      <c r="M558" s="9"/>
      <c r="N558" s="21">
        <v>2.8437999999999999</v>
      </c>
      <c r="O558" s="10"/>
      <c r="P558" s="39">
        <v>9.5699999999999993E-2</v>
      </c>
      <c r="Q558" s="7"/>
      <c r="R558" s="158">
        <v>54.236400000000003</v>
      </c>
      <c r="S558" s="1"/>
      <c r="T558" s="23">
        <v>1.8259000000000001</v>
      </c>
      <c r="V558" s="20">
        <v>29.704499999999999</v>
      </c>
      <c r="X558" s="20">
        <v>4.3197000000000001</v>
      </c>
      <c r="AA558" s="25">
        <v>93063</v>
      </c>
      <c r="AB558" s="9"/>
      <c r="AC558" s="25">
        <v>972079</v>
      </c>
      <c r="AD558" s="9"/>
      <c r="AE558" s="27">
        <v>32725</v>
      </c>
      <c r="AF558" s="9"/>
      <c r="AG558" s="26">
        <v>17923</v>
      </c>
      <c r="AI558" s="26">
        <v>225035</v>
      </c>
      <c r="AK558" s="26">
        <v>263968</v>
      </c>
      <c r="AM558" s="2" t="str">
        <f t="shared" si="8"/>
        <v>No</v>
      </c>
    </row>
    <row r="559" spans="1:39">
      <c r="A559" s="6" t="s">
        <v>5938</v>
      </c>
      <c r="B559" s="6" t="s">
        <v>1095</v>
      </c>
      <c r="C559" s="4" t="s">
        <v>54</v>
      </c>
      <c r="D559" s="213">
        <v>3085</v>
      </c>
      <c r="E559" s="210">
        <v>30085</v>
      </c>
      <c r="F559" s="17" t="s">
        <v>272</v>
      </c>
      <c r="G559" s="36" t="s">
        <v>218</v>
      </c>
      <c r="H559" s="157">
        <v>4586770</v>
      </c>
      <c r="I559" s="19">
        <v>109</v>
      </c>
      <c r="J559" s="150" t="s">
        <v>14</v>
      </c>
      <c r="K559" s="150" t="s">
        <v>15</v>
      </c>
      <c r="L559" s="9">
        <v>78</v>
      </c>
      <c r="M559" s="9"/>
      <c r="N559" s="21">
        <v>0.60860000000000003</v>
      </c>
      <c r="O559" s="10"/>
      <c r="P559" s="39">
        <v>6.2899999999999998E-2</v>
      </c>
      <c r="Q559" s="7"/>
      <c r="R559" s="158">
        <v>117.7487</v>
      </c>
      <c r="S559" s="1"/>
      <c r="T559" s="23">
        <v>12.163500000000001</v>
      </c>
      <c r="V559" s="20">
        <v>9.6805000000000003</v>
      </c>
      <c r="X559" s="20">
        <v>1.2212000000000001</v>
      </c>
      <c r="AA559" s="25">
        <v>1697304</v>
      </c>
      <c r="AB559" s="9"/>
      <c r="AC559" s="25">
        <v>26997073</v>
      </c>
      <c r="AD559" s="9"/>
      <c r="AE559" s="27">
        <v>2788801</v>
      </c>
      <c r="AF559" s="9"/>
      <c r="AG559" s="26">
        <v>229277</v>
      </c>
      <c r="AI559" s="26">
        <v>22107866</v>
      </c>
      <c r="AK559" s="26">
        <v>3028626</v>
      </c>
      <c r="AM559" s="2" t="str">
        <f t="shared" si="8"/>
        <v>No</v>
      </c>
    </row>
    <row r="560" spans="1:39">
      <c r="A560" s="6" t="s">
        <v>5938</v>
      </c>
      <c r="B560" s="6" t="s">
        <v>1095</v>
      </c>
      <c r="C560" s="4" t="s">
        <v>54</v>
      </c>
      <c r="D560" s="213">
        <v>3085</v>
      </c>
      <c r="E560" s="210">
        <v>30085</v>
      </c>
      <c r="F560" s="17" t="s">
        <v>272</v>
      </c>
      <c r="G560" s="36" t="s">
        <v>218</v>
      </c>
      <c r="H560" s="157">
        <v>4586770</v>
      </c>
      <c r="I560" s="19">
        <v>109</v>
      </c>
      <c r="J560" s="150" t="s">
        <v>13</v>
      </c>
      <c r="K560" s="150" t="s">
        <v>12</v>
      </c>
      <c r="L560" s="9">
        <v>31</v>
      </c>
      <c r="M560" s="9"/>
      <c r="N560" s="21">
        <v>1.6999999999999999E-3</v>
      </c>
      <c r="O560" s="10"/>
      <c r="P560" s="39">
        <v>0</v>
      </c>
      <c r="Q560" s="7"/>
      <c r="R560" s="158">
        <v>162.81290000000001</v>
      </c>
      <c r="S560" s="1"/>
      <c r="T560" s="23">
        <v>3.7456999999999998</v>
      </c>
      <c r="V560" s="20">
        <v>43.466700000000003</v>
      </c>
      <c r="X560" s="20">
        <v>13.2622</v>
      </c>
      <c r="AA560" s="25">
        <v>166</v>
      </c>
      <c r="AB560" s="9"/>
      <c r="AC560" s="25">
        <v>4177453</v>
      </c>
      <c r="AD560" s="9"/>
      <c r="AE560" s="27">
        <v>96107</v>
      </c>
      <c r="AF560" s="9"/>
      <c r="AG560" s="26">
        <v>25658</v>
      </c>
      <c r="AI560" s="26">
        <v>314990</v>
      </c>
      <c r="AK560" s="26">
        <v>279473</v>
      </c>
      <c r="AM560" s="2" t="str">
        <f t="shared" si="8"/>
        <v>No</v>
      </c>
    </row>
    <row r="561" spans="1:39">
      <c r="A561" s="6" t="s">
        <v>1278</v>
      </c>
      <c r="B561" s="6" t="s">
        <v>1279</v>
      </c>
      <c r="C561" s="4" t="s">
        <v>51</v>
      </c>
      <c r="D561" s="213">
        <v>4017</v>
      </c>
      <c r="E561" s="210">
        <v>40017</v>
      </c>
      <c r="F561" s="17" t="s">
        <v>275</v>
      </c>
      <c r="G561" s="36" t="s">
        <v>218</v>
      </c>
      <c r="H561" s="157">
        <v>290263</v>
      </c>
      <c r="I561" s="19">
        <v>108</v>
      </c>
      <c r="J561" s="150" t="s">
        <v>14</v>
      </c>
      <c r="K561" s="150" t="s">
        <v>12</v>
      </c>
      <c r="L561" s="9">
        <v>52</v>
      </c>
      <c r="M561" s="9"/>
      <c r="N561" s="21">
        <v>0.89200000000000002</v>
      </c>
      <c r="O561" s="10"/>
      <c r="P561" s="39">
        <v>0.17949999999999999</v>
      </c>
      <c r="Q561" s="7"/>
      <c r="R561" s="158">
        <v>98.977800000000002</v>
      </c>
      <c r="S561" s="1"/>
      <c r="T561" s="23">
        <v>19.9206</v>
      </c>
      <c r="V561" s="20">
        <v>4.9686000000000003</v>
      </c>
      <c r="X561" s="20">
        <v>1.1088</v>
      </c>
      <c r="AA561" s="25">
        <v>3507761</v>
      </c>
      <c r="AB561" s="9"/>
      <c r="AC561" s="25">
        <v>19539115</v>
      </c>
      <c r="AD561" s="9"/>
      <c r="AE561" s="27">
        <v>3932501</v>
      </c>
      <c r="AF561" s="9"/>
      <c r="AG561" s="26">
        <v>197409</v>
      </c>
      <c r="AI561" s="26">
        <v>17621395</v>
      </c>
      <c r="AK561" s="26">
        <v>1866724</v>
      </c>
      <c r="AM561" s="2" t="str">
        <f t="shared" si="8"/>
        <v>No</v>
      </c>
    </row>
    <row r="562" spans="1:39">
      <c r="A562" s="6" t="s">
        <v>1278</v>
      </c>
      <c r="B562" s="6" t="s">
        <v>1279</v>
      </c>
      <c r="C562" s="4" t="s">
        <v>51</v>
      </c>
      <c r="D562" s="213">
        <v>4017</v>
      </c>
      <c r="E562" s="210">
        <v>40017</v>
      </c>
      <c r="F562" s="17" t="s">
        <v>275</v>
      </c>
      <c r="G562" s="36" t="s">
        <v>218</v>
      </c>
      <c r="H562" s="157">
        <v>290263</v>
      </c>
      <c r="I562" s="19">
        <v>108</v>
      </c>
      <c r="J562" s="150" t="s">
        <v>13</v>
      </c>
      <c r="K562" s="150" t="s">
        <v>15</v>
      </c>
      <c r="L562" s="9">
        <v>46</v>
      </c>
      <c r="M562" s="9"/>
      <c r="N562" s="21">
        <v>1.5441</v>
      </c>
      <c r="O562" s="10"/>
      <c r="P562" s="39">
        <v>5.7599999999999998E-2</v>
      </c>
      <c r="Q562" s="7"/>
      <c r="R562" s="158">
        <v>44.979900000000001</v>
      </c>
      <c r="S562" s="1"/>
      <c r="T562" s="23">
        <v>1.6783999999999999</v>
      </c>
      <c r="V562" s="20">
        <v>26.7988</v>
      </c>
      <c r="X562" s="20">
        <v>3.3540000000000001</v>
      </c>
      <c r="AA562" s="25">
        <v>330183</v>
      </c>
      <c r="AB562" s="9"/>
      <c r="AC562" s="25">
        <v>5730391</v>
      </c>
      <c r="AD562" s="9"/>
      <c r="AE562" s="27">
        <v>213830</v>
      </c>
      <c r="AF562" s="9"/>
      <c r="AG562" s="26">
        <v>127399</v>
      </c>
      <c r="AI562" s="26">
        <v>1708502</v>
      </c>
      <c r="AK562" s="26">
        <v>1635660</v>
      </c>
      <c r="AM562" s="2" t="str">
        <f t="shared" si="8"/>
        <v>No</v>
      </c>
    </row>
    <row r="563" spans="1:39">
      <c r="A563" s="6" t="s">
        <v>5939</v>
      </c>
      <c r="B563" s="6" t="s">
        <v>3302</v>
      </c>
      <c r="C563" s="4" t="s">
        <v>11</v>
      </c>
      <c r="D563" s="213" t="s">
        <v>3389</v>
      </c>
      <c r="E563" s="210" t="s">
        <v>3390</v>
      </c>
      <c r="F563" s="17" t="s">
        <v>1012</v>
      </c>
      <c r="G563" s="36" t="s">
        <v>400</v>
      </c>
      <c r="H563" s="157">
        <v>0</v>
      </c>
      <c r="I563" s="19">
        <v>108</v>
      </c>
      <c r="J563" s="150" t="s">
        <v>13</v>
      </c>
      <c r="K563" s="150" t="s">
        <v>12</v>
      </c>
      <c r="L563" s="9">
        <v>108</v>
      </c>
      <c r="M563" s="9"/>
      <c r="N563" s="21">
        <v>0.96799999999999997</v>
      </c>
      <c r="O563" s="10"/>
      <c r="P563" s="39">
        <v>3.5799999999999998E-2</v>
      </c>
      <c r="Q563" s="7"/>
      <c r="R563" s="158">
        <v>32.945</v>
      </c>
      <c r="S563" s="1"/>
      <c r="T563" s="23">
        <v>1.2191000000000001</v>
      </c>
      <c r="V563" s="20">
        <v>27.0246</v>
      </c>
      <c r="X563" s="20">
        <v>0</v>
      </c>
      <c r="AA563" s="25">
        <v>207810</v>
      </c>
      <c r="AB563" s="9"/>
      <c r="AC563" s="25">
        <v>5801586</v>
      </c>
      <c r="AD563" s="9"/>
      <c r="AE563" s="27">
        <v>214678</v>
      </c>
      <c r="AF563" s="9"/>
      <c r="AG563" s="26">
        <v>176099</v>
      </c>
      <c r="AI563" s="26">
        <v>0</v>
      </c>
      <c r="AK563" s="26">
        <v>4239985</v>
      </c>
      <c r="AM563" s="2" t="str">
        <f t="shared" si="8"/>
        <v>No</v>
      </c>
    </row>
    <row r="564" spans="1:39">
      <c r="A564" s="6" t="s">
        <v>1278</v>
      </c>
      <c r="B564" s="6" t="s">
        <v>1279</v>
      </c>
      <c r="C564" s="4" t="s">
        <v>51</v>
      </c>
      <c r="D564" s="213">
        <v>4017</v>
      </c>
      <c r="E564" s="210">
        <v>40017</v>
      </c>
      <c r="F564" s="17" t="s">
        <v>275</v>
      </c>
      <c r="G564" s="36" t="s">
        <v>218</v>
      </c>
      <c r="H564" s="157">
        <v>290263</v>
      </c>
      <c r="I564" s="19">
        <v>108</v>
      </c>
      <c r="J564" s="150" t="s">
        <v>16</v>
      </c>
      <c r="K564" s="150" t="s">
        <v>15</v>
      </c>
      <c r="L564" s="9">
        <v>10</v>
      </c>
      <c r="M564" s="9"/>
      <c r="N564" s="21">
        <v>2.9963000000000002</v>
      </c>
      <c r="O564" s="10"/>
      <c r="P564" s="39">
        <v>0.55510000000000004</v>
      </c>
      <c r="Q564" s="7"/>
      <c r="R564" s="158">
        <v>31.835699999999999</v>
      </c>
      <c r="S564" s="1"/>
      <c r="T564" s="23">
        <v>5.8978999999999999</v>
      </c>
      <c r="V564" s="20">
        <v>5.3978000000000002</v>
      </c>
      <c r="X564" s="20">
        <v>0.14480000000000001</v>
      </c>
      <c r="AA564" s="25">
        <v>74434</v>
      </c>
      <c r="AB564" s="9"/>
      <c r="AC564" s="25">
        <v>134092</v>
      </c>
      <c r="AD564" s="9"/>
      <c r="AE564" s="27">
        <v>24842</v>
      </c>
      <c r="AF564" s="9"/>
      <c r="AG564" s="26">
        <v>4212</v>
      </c>
      <c r="AI564" s="26">
        <v>926080</v>
      </c>
      <c r="AK564" s="26">
        <v>166645</v>
      </c>
      <c r="AM564" s="2" t="str">
        <f t="shared" si="8"/>
        <v>No</v>
      </c>
    </row>
    <row r="565" spans="1:39">
      <c r="A565" s="6" t="s">
        <v>5940</v>
      </c>
      <c r="B565" s="6" t="s">
        <v>4815</v>
      </c>
      <c r="C565" s="4" t="s">
        <v>22</v>
      </c>
      <c r="D565" s="213">
        <v>9041</v>
      </c>
      <c r="E565" s="210">
        <v>90041</v>
      </c>
      <c r="F565" s="17" t="s">
        <v>272</v>
      </c>
      <c r="G565" s="36" t="s">
        <v>218</v>
      </c>
      <c r="H565" s="157">
        <v>12150996</v>
      </c>
      <c r="I565" s="19">
        <v>107</v>
      </c>
      <c r="J565" s="150" t="s">
        <v>14</v>
      </c>
      <c r="K565" s="150" t="s">
        <v>12</v>
      </c>
      <c r="L565" s="9">
        <v>62</v>
      </c>
      <c r="M565" s="9"/>
      <c r="N565" s="21">
        <v>0.74650000000000005</v>
      </c>
      <c r="O565" s="10"/>
      <c r="P565" s="39">
        <v>0.16470000000000001</v>
      </c>
      <c r="Q565" s="7"/>
      <c r="R565" s="158">
        <v>110.8372</v>
      </c>
      <c r="S565" s="1"/>
      <c r="T565" s="23">
        <v>24.452100000000002</v>
      </c>
      <c r="V565" s="20">
        <v>4.5327999999999999</v>
      </c>
      <c r="X565" s="20">
        <v>1.2556</v>
      </c>
      <c r="AA565" s="25">
        <v>4202524</v>
      </c>
      <c r="AB565" s="9"/>
      <c r="AC565" s="25">
        <v>25518819</v>
      </c>
      <c r="AD565" s="9"/>
      <c r="AE565" s="27">
        <v>5629770</v>
      </c>
      <c r="AF565" s="9"/>
      <c r="AG565" s="26">
        <v>230237</v>
      </c>
      <c r="AI565" s="26">
        <v>20323470</v>
      </c>
      <c r="AK565" s="26">
        <v>2267269</v>
      </c>
      <c r="AM565" s="2" t="str">
        <f t="shared" si="8"/>
        <v>No</v>
      </c>
    </row>
    <row r="566" spans="1:39">
      <c r="A566" s="6" t="s">
        <v>5940</v>
      </c>
      <c r="B566" s="6" t="s">
        <v>4815</v>
      </c>
      <c r="C566" s="4" t="s">
        <v>22</v>
      </c>
      <c r="D566" s="213">
        <v>9041</v>
      </c>
      <c r="E566" s="210">
        <v>90041</v>
      </c>
      <c r="F566" s="17" t="s">
        <v>272</v>
      </c>
      <c r="G566" s="36" t="s">
        <v>218</v>
      </c>
      <c r="H566" s="157">
        <v>12150996</v>
      </c>
      <c r="I566" s="19">
        <v>107</v>
      </c>
      <c r="J566" s="150" t="s">
        <v>14</v>
      </c>
      <c r="K566" s="150" t="s">
        <v>15</v>
      </c>
      <c r="L566" s="9">
        <v>5</v>
      </c>
      <c r="M566" s="9"/>
      <c r="N566" s="21">
        <v>1.1000000000000001</v>
      </c>
      <c r="O566" s="10"/>
      <c r="P566" s="39">
        <v>0.1804</v>
      </c>
      <c r="Q566" s="7"/>
      <c r="R566" s="158">
        <v>126.0564</v>
      </c>
      <c r="S566" s="1"/>
      <c r="T566" s="23">
        <v>20.675799999999999</v>
      </c>
      <c r="V566" s="20">
        <v>6.0968</v>
      </c>
      <c r="X566" s="20">
        <v>2.1364999999999998</v>
      </c>
      <c r="AA566" s="25">
        <v>76600</v>
      </c>
      <c r="AB566" s="9"/>
      <c r="AC566" s="25">
        <v>424558</v>
      </c>
      <c r="AD566" s="9"/>
      <c r="AE566" s="27">
        <v>69636</v>
      </c>
      <c r="AF566" s="9"/>
      <c r="AG566" s="26">
        <v>3368</v>
      </c>
      <c r="AI566" s="26">
        <v>198713</v>
      </c>
      <c r="AK566" s="26">
        <v>36700</v>
      </c>
      <c r="AM566" s="2" t="str">
        <f t="shared" si="8"/>
        <v>No</v>
      </c>
    </row>
    <row r="567" spans="1:39">
      <c r="A567" s="6" t="s">
        <v>5940</v>
      </c>
      <c r="B567" s="6" t="s">
        <v>4815</v>
      </c>
      <c r="C567" s="4" t="s">
        <v>22</v>
      </c>
      <c r="D567" s="213">
        <v>9041</v>
      </c>
      <c r="E567" s="210">
        <v>90041</v>
      </c>
      <c r="F567" s="17" t="s">
        <v>272</v>
      </c>
      <c r="G567" s="36" t="s">
        <v>218</v>
      </c>
      <c r="H567" s="157">
        <v>12150996</v>
      </c>
      <c r="I567" s="19">
        <v>107</v>
      </c>
      <c r="J567" s="150" t="s">
        <v>18</v>
      </c>
      <c r="K567" s="150" t="s">
        <v>15</v>
      </c>
      <c r="L567" s="9">
        <v>40</v>
      </c>
      <c r="M567" s="9"/>
      <c r="N567" s="21">
        <v>0.3196</v>
      </c>
      <c r="O567" s="10"/>
      <c r="P567" s="39">
        <v>5.1499999999999997E-2</v>
      </c>
      <c r="Q567" s="7"/>
      <c r="R567" s="158">
        <v>82.101299999999995</v>
      </c>
      <c r="S567" s="1"/>
      <c r="T567" s="23">
        <v>13.222300000000001</v>
      </c>
      <c r="V567" s="20">
        <v>6.2092999999999998</v>
      </c>
      <c r="X567" s="20">
        <v>3.077</v>
      </c>
      <c r="AA567" s="25">
        <v>24658</v>
      </c>
      <c r="AB567" s="9"/>
      <c r="AC567" s="25">
        <v>479061</v>
      </c>
      <c r="AD567" s="9"/>
      <c r="AE567" s="27">
        <v>77152</v>
      </c>
      <c r="AF567" s="9"/>
      <c r="AG567" s="26">
        <v>5835</v>
      </c>
      <c r="AI567" s="26">
        <v>155691</v>
      </c>
      <c r="AK567" s="26">
        <v>97207</v>
      </c>
      <c r="AM567" s="2" t="str">
        <f t="shared" si="8"/>
        <v>No</v>
      </c>
    </row>
    <row r="568" spans="1:39">
      <c r="A568" s="6" t="s">
        <v>5941</v>
      </c>
      <c r="B568" s="6" t="s">
        <v>1083</v>
      </c>
      <c r="C568" s="4" t="s">
        <v>105</v>
      </c>
      <c r="D568" s="213">
        <v>3071</v>
      </c>
      <c r="E568" s="210">
        <v>30071</v>
      </c>
      <c r="F568" s="17" t="s">
        <v>272</v>
      </c>
      <c r="G568" s="36" t="s">
        <v>218</v>
      </c>
      <c r="H568" s="157">
        <v>4586770</v>
      </c>
      <c r="I568" s="19">
        <v>105</v>
      </c>
      <c r="J568" s="150" t="s">
        <v>14</v>
      </c>
      <c r="K568" s="150" t="s">
        <v>12</v>
      </c>
      <c r="L568" s="9">
        <v>72</v>
      </c>
      <c r="M568" s="9"/>
      <c r="N568" s="21">
        <v>1.0714999999999999</v>
      </c>
      <c r="O568" s="10"/>
      <c r="P568" s="39">
        <v>0.24299999999999999</v>
      </c>
      <c r="Q568" s="7"/>
      <c r="R568" s="158">
        <v>78.2</v>
      </c>
      <c r="S568" s="1"/>
      <c r="T568" s="23">
        <v>17.734000000000002</v>
      </c>
      <c r="V568" s="20">
        <v>4.4096000000000002</v>
      </c>
      <c r="X568" s="20">
        <v>2.3331</v>
      </c>
      <c r="AA568" s="25">
        <v>4150317</v>
      </c>
      <c r="AB568" s="9"/>
      <c r="AC568" s="25">
        <v>17080605</v>
      </c>
      <c r="AD568" s="9"/>
      <c r="AE568" s="27">
        <v>3873488</v>
      </c>
      <c r="AF568" s="9"/>
      <c r="AG568" s="26">
        <v>218422</v>
      </c>
      <c r="AI568" s="26">
        <v>7320892</v>
      </c>
      <c r="AK568" s="26">
        <v>1850532</v>
      </c>
      <c r="AM568" s="2" t="str">
        <f t="shared" si="8"/>
        <v>No</v>
      </c>
    </row>
    <row r="569" spans="1:39">
      <c r="A569" s="6" t="s">
        <v>4775</v>
      </c>
      <c r="B569" s="6" t="s">
        <v>4776</v>
      </c>
      <c r="C569" s="4" t="s">
        <v>22</v>
      </c>
      <c r="D569" s="213">
        <v>9006</v>
      </c>
      <c r="E569" s="210">
        <v>90006</v>
      </c>
      <c r="F569" s="17" t="s">
        <v>275</v>
      </c>
      <c r="G569" s="36" t="s">
        <v>218</v>
      </c>
      <c r="H569" s="157">
        <v>163703</v>
      </c>
      <c r="I569" s="19">
        <v>105</v>
      </c>
      <c r="J569" s="150" t="s">
        <v>14</v>
      </c>
      <c r="K569" s="150" t="s">
        <v>12</v>
      </c>
      <c r="L569" s="9">
        <v>64</v>
      </c>
      <c r="M569" s="9"/>
      <c r="N569" s="21">
        <v>1.6614</v>
      </c>
      <c r="O569" s="10"/>
      <c r="P569" s="39">
        <v>0.21970000000000001</v>
      </c>
      <c r="Q569" s="7"/>
      <c r="R569" s="158">
        <v>195.1541</v>
      </c>
      <c r="S569" s="1"/>
      <c r="T569" s="23">
        <v>25.805299999999999</v>
      </c>
      <c r="V569" s="20">
        <v>7.5625</v>
      </c>
      <c r="X569" s="20">
        <v>1.6948000000000001</v>
      </c>
      <c r="AA569" s="25">
        <v>7905278</v>
      </c>
      <c r="AB569" s="9"/>
      <c r="AC569" s="25">
        <v>35983301</v>
      </c>
      <c r="AD569" s="9"/>
      <c r="AE569" s="27">
        <v>4758093</v>
      </c>
      <c r="AF569" s="9"/>
      <c r="AG569" s="26">
        <v>184384</v>
      </c>
      <c r="AI569" s="26">
        <v>21231214</v>
      </c>
      <c r="AK569" s="26">
        <v>2255120</v>
      </c>
      <c r="AM569" s="2" t="str">
        <f t="shared" si="8"/>
        <v>No</v>
      </c>
    </row>
    <row r="570" spans="1:39">
      <c r="A570" s="6" t="s">
        <v>5941</v>
      </c>
      <c r="B570" s="6" t="s">
        <v>1083</v>
      </c>
      <c r="C570" s="4" t="s">
        <v>105</v>
      </c>
      <c r="D570" s="213">
        <v>3071</v>
      </c>
      <c r="E570" s="210">
        <v>30071</v>
      </c>
      <c r="F570" s="17" t="s">
        <v>272</v>
      </c>
      <c r="G570" s="36" t="s">
        <v>218</v>
      </c>
      <c r="H570" s="157">
        <v>4586770</v>
      </c>
      <c r="I570" s="19">
        <v>105</v>
      </c>
      <c r="J570" s="150" t="s">
        <v>18</v>
      </c>
      <c r="K570" s="150" t="s">
        <v>15</v>
      </c>
      <c r="L570" s="9">
        <v>33</v>
      </c>
      <c r="M570" s="9"/>
      <c r="N570" s="21">
        <v>3.1966000000000001</v>
      </c>
      <c r="O570" s="10"/>
      <c r="P570" s="39">
        <v>0.1055</v>
      </c>
      <c r="Q570" s="7"/>
      <c r="R570" s="158">
        <v>85.301900000000003</v>
      </c>
      <c r="S570" s="1"/>
      <c r="T570" s="23">
        <v>2.8159999999999998</v>
      </c>
      <c r="V570" s="20">
        <v>30.291599999999999</v>
      </c>
      <c r="X570" s="20">
        <v>5.1574</v>
      </c>
      <c r="AA570" s="25">
        <v>200263</v>
      </c>
      <c r="AB570" s="9"/>
      <c r="AC570" s="25">
        <v>1897711</v>
      </c>
      <c r="AD570" s="9"/>
      <c r="AE570" s="27">
        <v>62648</v>
      </c>
      <c r="AF570" s="9"/>
      <c r="AG570" s="26">
        <v>22247</v>
      </c>
      <c r="AI570" s="26">
        <v>367959</v>
      </c>
      <c r="AK570" s="26">
        <v>333912</v>
      </c>
      <c r="AM570" s="2" t="str">
        <f t="shared" si="8"/>
        <v>No</v>
      </c>
    </row>
    <row r="571" spans="1:39">
      <c r="A571" s="6" t="s">
        <v>4775</v>
      </c>
      <c r="B571" s="6" t="s">
        <v>4776</v>
      </c>
      <c r="C571" s="4" t="s">
        <v>22</v>
      </c>
      <c r="D571" s="213">
        <v>9006</v>
      </c>
      <c r="E571" s="210">
        <v>90006</v>
      </c>
      <c r="F571" s="17" t="s">
        <v>275</v>
      </c>
      <c r="G571" s="36" t="s">
        <v>218</v>
      </c>
      <c r="H571" s="157">
        <v>163703</v>
      </c>
      <c r="I571" s="19">
        <v>105</v>
      </c>
      <c r="J571" s="150" t="s">
        <v>13</v>
      </c>
      <c r="K571" s="150" t="s">
        <v>12</v>
      </c>
      <c r="L571" s="9">
        <v>29</v>
      </c>
      <c r="M571" s="9"/>
      <c r="N571" s="21">
        <v>3.9796</v>
      </c>
      <c r="O571" s="10"/>
      <c r="P571" s="39">
        <v>5.45E-2</v>
      </c>
      <c r="Q571" s="7"/>
      <c r="R571" s="158">
        <v>119.872</v>
      </c>
      <c r="S571" s="1"/>
      <c r="T571" s="23">
        <v>1.6425000000000001</v>
      </c>
      <c r="V571" s="20">
        <v>72.981700000000004</v>
      </c>
      <c r="X571" s="20">
        <v>10.5282</v>
      </c>
      <c r="AA571" s="25">
        <v>287363</v>
      </c>
      <c r="AB571" s="9"/>
      <c r="AC571" s="25">
        <v>5269932</v>
      </c>
      <c r="AD571" s="9"/>
      <c r="AE571" s="27">
        <v>72209</v>
      </c>
      <c r="AF571" s="9"/>
      <c r="AG571" s="26">
        <v>43963</v>
      </c>
      <c r="AI571" s="26">
        <v>500554</v>
      </c>
      <c r="AK571" s="26">
        <v>454409</v>
      </c>
      <c r="AM571" s="2" t="str">
        <f t="shared" si="8"/>
        <v>No</v>
      </c>
    </row>
    <row r="572" spans="1:39">
      <c r="A572" s="6" t="s">
        <v>4775</v>
      </c>
      <c r="B572" s="6" t="s">
        <v>4776</v>
      </c>
      <c r="C572" s="4" t="s">
        <v>22</v>
      </c>
      <c r="D572" s="213">
        <v>9006</v>
      </c>
      <c r="E572" s="210">
        <v>90006</v>
      </c>
      <c r="F572" s="17" t="s">
        <v>275</v>
      </c>
      <c r="G572" s="36" t="s">
        <v>218</v>
      </c>
      <c r="H572" s="157">
        <v>163703</v>
      </c>
      <c r="I572" s="19">
        <v>105</v>
      </c>
      <c r="J572" s="150" t="s">
        <v>24</v>
      </c>
      <c r="K572" s="150" t="s">
        <v>12</v>
      </c>
      <c r="L572" s="9">
        <v>12</v>
      </c>
      <c r="M572" s="9"/>
      <c r="N572" s="21">
        <v>5.3863000000000003</v>
      </c>
      <c r="O572" s="10"/>
      <c r="P572" s="39">
        <v>0.34599999999999997</v>
      </c>
      <c r="Q572" s="7"/>
      <c r="R572" s="158">
        <v>194.08709999999999</v>
      </c>
      <c r="S572" s="1"/>
      <c r="T572" s="23">
        <v>12.4665</v>
      </c>
      <c r="V572" s="20">
        <v>15.5687</v>
      </c>
      <c r="X572" s="20">
        <v>0.52390000000000003</v>
      </c>
      <c r="AA572" s="25">
        <v>1564281</v>
      </c>
      <c r="AB572" s="9"/>
      <c r="AC572" s="25">
        <v>4521454</v>
      </c>
      <c r="AD572" s="9"/>
      <c r="AE572" s="27">
        <v>290419</v>
      </c>
      <c r="AF572" s="9"/>
      <c r="AG572" s="26">
        <v>23296</v>
      </c>
      <c r="AI572" s="26">
        <v>8629571</v>
      </c>
      <c r="AK572" s="26">
        <v>603288</v>
      </c>
      <c r="AM572" s="2" t="str">
        <f t="shared" si="8"/>
        <v>No</v>
      </c>
    </row>
    <row r="573" spans="1:39">
      <c r="A573" s="6" t="s">
        <v>5942</v>
      </c>
      <c r="B573" s="6" t="s">
        <v>1269</v>
      </c>
      <c r="C573" s="4" t="s">
        <v>108</v>
      </c>
      <c r="D573" s="213" t="s">
        <v>798</v>
      </c>
      <c r="E573" s="210" t="s">
        <v>799</v>
      </c>
      <c r="F573" s="17" t="s">
        <v>405</v>
      </c>
      <c r="G573" s="36" t="s">
        <v>400</v>
      </c>
      <c r="H573" s="157">
        <v>0</v>
      </c>
      <c r="I573" s="19">
        <v>104</v>
      </c>
      <c r="J573" s="150" t="s">
        <v>13</v>
      </c>
      <c r="K573" s="150" t="s">
        <v>12</v>
      </c>
      <c r="L573" s="9">
        <v>77</v>
      </c>
      <c r="M573" s="9"/>
      <c r="N573" s="21">
        <v>3.6299999999999999E-2</v>
      </c>
      <c r="O573" s="10"/>
      <c r="P573" s="39">
        <v>1.9E-3</v>
      </c>
      <c r="Q573" s="7"/>
      <c r="R573" s="158">
        <v>36.1173</v>
      </c>
      <c r="S573" s="1"/>
      <c r="T573" s="23">
        <v>1.8605</v>
      </c>
      <c r="V573" s="20">
        <v>19.412800000000001</v>
      </c>
      <c r="X573" s="20">
        <v>0</v>
      </c>
      <c r="AA573" s="25">
        <v>4140</v>
      </c>
      <c r="AB573" s="9"/>
      <c r="AC573" s="25">
        <v>2211063</v>
      </c>
      <c r="AD573" s="9"/>
      <c r="AE573" s="27">
        <v>113897</v>
      </c>
      <c r="AF573" s="9"/>
      <c r="AG573" s="26">
        <v>61219</v>
      </c>
      <c r="AI573" s="26">
        <v>0</v>
      </c>
      <c r="AK573" s="26">
        <v>2739598</v>
      </c>
      <c r="AM573" s="2" t="str">
        <f t="shared" si="8"/>
        <v>No</v>
      </c>
    </row>
    <row r="574" spans="1:39">
      <c r="A574" s="6" t="s">
        <v>3335</v>
      </c>
      <c r="B574" s="6" t="s">
        <v>3336</v>
      </c>
      <c r="C574" s="4" t="s">
        <v>103</v>
      </c>
      <c r="D574" s="213">
        <v>6101</v>
      </c>
      <c r="E574" s="210">
        <v>60101</v>
      </c>
      <c r="F574" s="17" t="s">
        <v>275</v>
      </c>
      <c r="G574" s="36" t="s">
        <v>218</v>
      </c>
      <c r="H574" s="157">
        <v>366174</v>
      </c>
      <c r="I574" s="19">
        <v>104</v>
      </c>
      <c r="J574" s="150" t="s">
        <v>18</v>
      </c>
      <c r="K574" s="150" t="s">
        <v>15</v>
      </c>
      <c r="L574" s="9">
        <v>6</v>
      </c>
      <c r="M574" s="9"/>
      <c r="N574" s="21">
        <v>3.0569999999999999</v>
      </c>
      <c r="O574" s="10"/>
      <c r="P574" s="39">
        <v>8.2199999999999995E-2</v>
      </c>
      <c r="Q574" s="7"/>
      <c r="R574" s="158">
        <v>70.950900000000004</v>
      </c>
      <c r="S574" s="1"/>
      <c r="T574" s="23">
        <v>1.9088000000000001</v>
      </c>
      <c r="V574" s="20">
        <v>37.170499999999997</v>
      </c>
      <c r="X574" s="20">
        <v>4.5833000000000004</v>
      </c>
      <c r="AA574" s="25">
        <v>23160</v>
      </c>
      <c r="AB574" s="9"/>
      <c r="AC574" s="25">
        <v>281604</v>
      </c>
      <c r="AD574" s="9"/>
      <c r="AE574" s="27">
        <v>7576</v>
      </c>
      <c r="AF574" s="9"/>
      <c r="AG574" s="26">
        <v>3969</v>
      </c>
      <c r="AI574" s="26">
        <v>61441</v>
      </c>
      <c r="AK574" s="26">
        <v>61695</v>
      </c>
      <c r="AM574" s="2" t="str">
        <f t="shared" si="8"/>
        <v>No</v>
      </c>
    </row>
    <row r="575" spans="1:39">
      <c r="A575" s="6" t="s">
        <v>3335</v>
      </c>
      <c r="B575" s="6" t="s">
        <v>3336</v>
      </c>
      <c r="C575" s="4" t="s">
        <v>103</v>
      </c>
      <c r="D575" s="213">
        <v>6101</v>
      </c>
      <c r="E575" s="210">
        <v>60101</v>
      </c>
      <c r="F575" s="17" t="s">
        <v>275</v>
      </c>
      <c r="G575" s="36" t="s">
        <v>218</v>
      </c>
      <c r="H575" s="157">
        <v>366174</v>
      </c>
      <c r="I575" s="19">
        <v>104</v>
      </c>
      <c r="J575" s="150" t="s">
        <v>14</v>
      </c>
      <c r="K575" s="150" t="s">
        <v>12</v>
      </c>
      <c r="L575" s="9">
        <v>52</v>
      </c>
      <c r="M575" s="9"/>
      <c r="N575" s="21">
        <v>1.4536</v>
      </c>
      <c r="O575" s="10"/>
      <c r="P575" s="39">
        <v>0.27429999999999999</v>
      </c>
      <c r="Q575" s="7"/>
      <c r="R575" s="158">
        <v>92.114199999999997</v>
      </c>
      <c r="S575" s="1"/>
      <c r="T575" s="23">
        <v>17.383199999999999</v>
      </c>
      <c r="V575" s="20">
        <v>5.2990000000000004</v>
      </c>
      <c r="X575" s="20">
        <v>2.1717</v>
      </c>
      <c r="AA575" s="25">
        <v>3472250</v>
      </c>
      <c r="AB575" s="9"/>
      <c r="AC575" s="25">
        <v>12657498</v>
      </c>
      <c r="AD575" s="9"/>
      <c r="AE575" s="27">
        <v>2388648</v>
      </c>
      <c r="AF575" s="9"/>
      <c r="AG575" s="26">
        <v>137411</v>
      </c>
      <c r="AI575" s="26">
        <v>5828301</v>
      </c>
      <c r="AK575" s="26">
        <v>1625328</v>
      </c>
      <c r="AM575" s="2" t="str">
        <f t="shared" si="8"/>
        <v>No</v>
      </c>
    </row>
    <row r="576" spans="1:39">
      <c r="A576" s="6" t="s">
        <v>3335</v>
      </c>
      <c r="B576" s="6" t="s">
        <v>3336</v>
      </c>
      <c r="C576" s="4" t="s">
        <v>103</v>
      </c>
      <c r="D576" s="213">
        <v>6101</v>
      </c>
      <c r="E576" s="210">
        <v>60101</v>
      </c>
      <c r="F576" s="17" t="s">
        <v>275</v>
      </c>
      <c r="G576" s="36" t="s">
        <v>218</v>
      </c>
      <c r="H576" s="157">
        <v>366174</v>
      </c>
      <c r="I576" s="19">
        <v>104</v>
      </c>
      <c r="J576" s="150" t="s">
        <v>29</v>
      </c>
      <c r="K576" s="150" t="s">
        <v>15</v>
      </c>
      <c r="L576" s="9">
        <v>4</v>
      </c>
      <c r="M576" s="9"/>
      <c r="N576" s="21">
        <v>1.3411999999999999</v>
      </c>
      <c r="O576" s="10"/>
      <c r="P576" s="39">
        <v>4.1099999999999998E-2</v>
      </c>
      <c r="Q576" s="7"/>
      <c r="R576" s="158">
        <v>1035.7711999999999</v>
      </c>
      <c r="S576" s="1"/>
      <c r="T576" s="23">
        <v>31.7486</v>
      </c>
      <c r="V576" s="20">
        <v>32.624200000000002</v>
      </c>
      <c r="X576" s="20">
        <v>2.3182999999999998</v>
      </c>
      <c r="AA576" s="25">
        <v>562424</v>
      </c>
      <c r="AB576" s="9"/>
      <c r="AC576" s="25">
        <v>13680466</v>
      </c>
      <c r="AD576" s="9"/>
      <c r="AE576" s="27">
        <v>419335</v>
      </c>
      <c r="AF576" s="9"/>
      <c r="AG576" s="26">
        <v>13208</v>
      </c>
      <c r="AI576" s="26">
        <v>5901029</v>
      </c>
      <c r="AK576" s="26">
        <v>328658</v>
      </c>
      <c r="AM576" s="2" t="str">
        <f t="shared" si="8"/>
        <v>No</v>
      </c>
    </row>
    <row r="577" spans="1:39">
      <c r="A577" s="6" t="s">
        <v>5942</v>
      </c>
      <c r="B577" s="6" t="s">
        <v>1269</v>
      </c>
      <c r="C577" s="4" t="s">
        <v>108</v>
      </c>
      <c r="D577" s="213" t="s">
        <v>798</v>
      </c>
      <c r="E577" s="210" t="s">
        <v>799</v>
      </c>
      <c r="F577" s="17" t="s">
        <v>405</v>
      </c>
      <c r="G577" s="36" t="s">
        <v>400</v>
      </c>
      <c r="H577" s="157">
        <v>0</v>
      </c>
      <c r="I577" s="19">
        <v>104</v>
      </c>
      <c r="J577" s="150" t="s">
        <v>24</v>
      </c>
      <c r="K577" s="150" t="s">
        <v>12</v>
      </c>
      <c r="L577" s="9">
        <v>4</v>
      </c>
      <c r="M577" s="9"/>
      <c r="N577" s="21">
        <v>1.8973</v>
      </c>
      <c r="O577" s="10"/>
      <c r="P577" s="39">
        <v>0.10059999999999999</v>
      </c>
      <c r="Q577" s="7"/>
      <c r="R577" s="158">
        <v>110.738</v>
      </c>
      <c r="S577" s="1"/>
      <c r="T577" s="23">
        <v>5.8735999999999997</v>
      </c>
      <c r="V577" s="20">
        <v>18.853400000000001</v>
      </c>
      <c r="X577" s="20">
        <v>0</v>
      </c>
      <c r="AA577" s="25">
        <v>55386</v>
      </c>
      <c r="AB577" s="9"/>
      <c r="AC577" s="25">
        <v>550368</v>
      </c>
      <c r="AD577" s="9"/>
      <c r="AE577" s="27">
        <v>29192</v>
      </c>
      <c r="AF577" s="9"/>
      <c r="AG577" s="26">
        <v>4970</v>
      </c>
      <c r="AI577" s="26">
        <v>0</v>
      </c>
      <c r="AK577" s="26">
        <v>180952</v>
      </c>
      <c r="AM577" s="2" t="str">
        <f t="shared" si="8"/>
        <v>No</v>
      </c>
    </row>
    <row r="578" spans="1:39">
      <c r="A578" s="6" t="s">
        <v>3335</v>
      </c>
      <c r="B578" s="6" t="s">
        <v>3336</v>
      </c>
      <c r="C578" s="4" t="s">
        <v>103</v>
      </c>
      <c r="D578" s="213">
        <v>6101</v>
      </c>
      <c r="E578" s="210">
        <v>60101</v>
      </c>
      <c r="F578" s="17" t="s">
        <v>275</v>
      </c>
      <c r="G578" s="36" t="s">
        <v>218</v>
      </c>
      <c r="H578" s="157">
        <v>366174</v>
      </c>
      <c r="I578" s="19">
        <v>104</v>
      </c>
      <c r="J578" s="150" t="s">
        <v>16</v>
      </c>
      <c r="K578" s="150" t="s">
        <v>15</v>
      </c>
      <c r="L578" s="9">
        <v>32</v>
      </c>
      <c r="M578" s="9"/>
      <c r="N578" s="21">
        <v>2.3652000000000002</v>
      </c>
      <c r="O578" s="10"/>
      <c r="P578" s="39">
        <v>0.78400000000000003</v>
      </c>
      <c r="Q578" s="7"/>
      <c r="R578" s="158">
        <v>25.872199999999999</v>
      </c>
      <c r="S578" s="1"/>
      <c r="T578" s="23">
        <v>8.5763999999999996</v>
      </c>
      <c r="V578" s="20">
        <v>3.0167000000000002</v>
      </c>
      <c r="X578" s="20">
        <v>6.88E-2</v>
      </c>
      <c r="AA578" s="25">
        <v>302952</v>
      </c>
      <c r="AB578" s="9"/>
      <c r="AC578" s="25">
        <v>386402</v>
      </c>
      <c r="AD578" s="9"/>
      <c r="AE578" s="27">
        <v>128089</v>
      </c>
      <c r="AF578" s="9"/>
      <c r="AG578" s="26">
        <v>14935</v>
      </c>
      <c r="AI578" s="26">
        <v>5618847</v>
      </c>
      <c r="AK578" s="26">
        <v>689889</v>
      </c>
      <c r="AM578" s="2" t="str">
        <f t="shared" ref="AM578:AM641" si="9">IF(AL578&amp;AJ578&amp;AH578&amp;AF578&amp;AD578&amp;AB578&amp;Y578&amp;W578&amp;U578&amp;S578&amp;S578&amp;Q578&amp;O578&lt;&gt;"","Yes","No")</f>
        <v>No</v>
      </c>
    </row>
    <row r="579" spans="1:39">
      <c r="A579" s="6" t="s">
        <v>5942</v>
      </c>
      <c r="B579" s="6" t="s">
        <v>1269</v>
      </c>
      <c r="C579" s="4" t="s">
        <v>108</v>
      </c>
      <c r="D579" s="213" t="s">
        <v>798</v>
      </c>
      <c r="E579" s="210" t="s">
        <v>799</v>
      </c>
      <c r="F579" s="17" t="s">
        <v>405</v>
      </c>
      <c r="G579" s="36" t="s">
        <v>400</v>
      </c>
      <c r="H579" s="157">
        <v>0</v>
      </c>
      <c r="I579" s="19">
        <v>104</v>
      </c>
      <c r="J579" s="150" t="s">
        <v>14</v>
      </c>
      <c r="K579" s="150" t="s">
        <v>12</v>
      </c>
      <c r="L579" s="9">
        <v>23</v>
      </c>
      <c r="M579" s="9"/>
      <c r="N579" s="21">
        <v>0.1744</v>
      </c>
      <c r="O579" s="10"/>
      <c r="P579" s="39">
        <v>2.4899999999999999E-2</v>
      </c>
      <c r="Q579" s="7"/>
      <c r="R579" s="158">
        <v>76.813400000000001</v>
      </c>
      <c r="S579" s="1"/>
      <c r="T579" s="23">
        <v>10.9718</v>
      </c>
      <c r="V579" s="20">
        <v>7.0010000000000003</v>
      </c>
      <c r="X579" s="20">
        <v>0</v>
      </c>
      <c r="AA579" s="25">
        <v>66943</v>
      </c>
      <c r="AB579" s="9"/>
      <c r="AC579" s="25">
        <v>2687086</v>
      </c>
      <c r="AD579" s="9"/>
      <c r="AE579" s="27">
        <v>383817</v>
      </c>
      <c r="AF579" s="9"/>
      <c r="AG579" s="26">
        <v>34982</v>
      </c>
      <c r="AI579" s="26">
        <v>0</v>
      </c>
      <c r="AK579" s="26">
        <v>656086</v>
      </c>
      <c r="AM579" s="2" t="str">
        <f t="shared" si="9"/>
        <v>No</v>
      </c>
    </row>
    <row r="580" spans="1:39">
      <c r="A580" s="6" t="s">
        <v>3335</v>
      </c>
      <c r="B580" s="6" t="s">
        <v>3336</v>
      </c>
      <c r="C580" s="4" t="s">
        <v>103</v>
      </c>
      <c r="D580" s="213">
        <v>6101</v>
      </c>
      <c r="E580" s="210">
        <v>60101</v>
      </c>
      <c r="F580" s="17" t="s">
        <v>275</v>
      </c>
      <c r="G580" s="36" t="s">
        <v>218</v>
      </c>
      <c r="H580" s="157">
        <v>366174</v>
      </c>
      <c r="I580" s="19">
        <v>104</v>
      </c>
      <c r="J580" s="150" t="s">
        <v>13</v>
      </c>
      <c r="K580" s="150" t="s">
        <v>12</v>
      </c>
      <c r="L580" s="9">
        <v>10</v>
      </c>
      <c r="M580" s="9"/>
      <c r="N580" s="21">
        <v>8.9001000000000001</v>
      </c>
      <c r="O580" s="10"/>
      <c r="P580" s="39">
        <v>0.13739999999999999</v>
      </c>
      <c r="Q580" s="7"/>
      <c r="R580" s="158">
        <v>115.1439</v>
      </c>
      <c r="S580" s="1"/>
      <c r="T580" s="23">
        <v>1.7779</v>
      </c>
      <c r="V580" s="20">
        <v>64.763999999999996</v>
      </c>
      <c r="X580" s="20">
        <v>11.8398</v>
      </c>
      <c r="AA580" s="25">
        <v>332782</v>
      </c>
      <c r="AB580" s="9"/>
      <c r="AC580" s="25">
        <v>2421592</v>
      </c>
      <c r="AD580" s="9"/>
      <c r="AE580" s="27">
        <v>37391</v>
      </c>
      <c r="AF580" s="9"/>
      <c r="AG580" s="26">
        <v>21031</v>
      </c>
      <c r="AI580" s="26">
        <v>204529</v>
      </c>
      <c r="AK580" s="26">
        <v>264591</v>
      </c>
      <c r="AM580" s="2" t="str">
        <f t="shared" si="9"/>
        <v>No</v>
      </c>
    </row>
    <row r="581" spans="1:39">
      <c r="A581" s="6" t="s">
        <v>2992</v>
      </c>
      <c r="B581" s="6" t="s">
        <v>2499</v>
      </c>
      <c r="C581" s="4" t="s">
        <v>58</v>
      </c>
      <c r="D581" s="213" t="s">
        <v>2993</v>
      </c>
      <c r="E581" s="210" t="s">
        <v>2994</v>
      </c>
      <c r="F581" s="17" t="s">
        <v>275</v>
      </c>
      <c r="G581" s="36" t="s">
        <v>400</v>
      </c>
      <c r="H581" s="157">
        <v>0</v>
      </c>
      <c r="I581" s="19">
        <v>100</v>
      </c>
      <c r="J581" s="150" t="s">
        <v>14</v>
      </c>
      <c r="K581" s="150" t="s">
        <v>12</v>
      </c>
      <c r="L581" s="9">
        <v>66</v>
      </c>
      <c r="M581" s="9"/>
      <c r="N581" s="21">
        <v>0.4113</v>
      </c>
      <c r="O581" s="10"/>
      <c r="P581" s="39">
        <v>3.27E-2</v>
      </c>
      <c r="Q581" s="7"/>
      <c r="R581" s="158">
        <v>69.672300000000007</v>
      </c>
      <c r="S581" s="1"/>
      <c r="T581" s="23">
        <v>5.5317999999999996</v>
      </c>
      <c r="V581" s="20">
        <v>12.594799999999999</v>
      </c>
      <c r="X581" s="20">
        <v>0</v>
      </c>
      <c r="AA581" s="25">
        <v>186446</v>
      </c>
      <c r="AB581" s="9"/>
      <c r="AC581" s="25">
        <v>5709923</v>
      </c>
      <c r="AD581" s="9"/>
      <c r="AE581" s="27">
        <v>453357</v>
      </c>
      <c r="AF581" s="9"/>
      <c r="AG581" s="26">
        <v>81954</v>
      </c>
      <c r="AI581" s="26">
        <v>0</v>
      </c>
      <c r="AK581" s="26">
        <v>1984160</v>
      </c>
      <c r="AM581" s="2" t="str">
        <f t="shared" si="9"/>
        <v>No</v>
      </c>
    </row>
    <row r="582" spans="1:39">
      <c r="A582" s="6" t="s">
        <v>5943</v>
      </c>
      <c r="B582" s="6" t="s">
        <v>3717</v>
      </c>
      <c r="C582" s="4" t="s">
        <v>48</v>
      </c>
      <c r="D582" s="213">
        <v>7035</v>
      </c>
      <c r="E582" s="210">
        <v>70035</v>
      </c>
      <c r="F582" s="17" t="s">
        <v>272</v>
      </c>
      <c r="G582" s="36" t="s">
        <v>218</v>
      </c>
      <c r="H582" s="157">
        <v>1519417</v>
      </c>
      <c r="I582" s="19">
        <v>100</v>
      </c>
      <c r="J582" s="150" t="s">
        <v>18</v>
      </c>
      <c r="K582" s="150" t="s">
        <v>15</v>
      </c>
      <c r="L582" s="9">
        <v>37</v>
      </c>
      <c r="M582" s="9"/>
      <c r="N582" s="21">
        <v>2.4824000000000002</v>
      </c>
      <c r="O582" s="10"/>
      <c r="P582" s="39">
        <v>0.12970000000000001</v>
      </c>
      <c r="Q582" s="7"/>
      <c r="R582" s="158">
        <v>54.542000000000002</v>
      </c>
      <c r="S582" s="1"/>
      <c r="T582" s="23">
        <v>2.85</v>
      </c>
      <c r="V582" s="20">
        <v>19.137599999999999</v>
      </c>
      <c r="X582" s="20">
        <v>2.2513000000000001</v>
      </c>
      <c r="AA582" s="25">
        <v>124270</v>
      </c>
      <c r="AB582" s="9"/>
      <c r="AC582" s="25">
        <v>958030</v>
      </c>
      <c r="AD582" s="9"/>
      <c r="AE582" s="27">
        <v>50060</v>
      </c>
      <c r="AF582" s="9"/>
      <c r="AG582" s="26">
        <v>17565</v>
      </c>
      <c r="AI582" s="26">
        <v>425541</v>
      </c>
      <c r="AK582" s="26">
        <v>378259</v>
      </c>
      <c r="AM582" s="2" t="str">
        <f t="shared" si="9"/>
        <v>No</v>
      </c>
    </row>
    <row r="583" spans="1:39">
      <c r="A583" s="6" t="s">
        <v>2992</v>
      </c>
      <c r="B583" s="6" t="s">
        <v>2499</v>
      </c>
      <c r="C583" s="4" t="s">
        <v>58</v>
      </c>
      <c r="D583" s="213" t="s">
        <v>2993</v>
      </c>
      <c r="E583" s="210" t="s">
        <v>2994</v>
      </c>
      <c r="F583" s="17" t="s">
        <v>275</v>
      </c>
      <c r="G583" s="36" t="s">
        <v>400</v>
      </c>
      <c r="H583" s="157">
        <v>0</v>
      </c>
      <c r="I583" s="19">
        <v>100</v>
      </c>
      <c r="J583" s="150" t="s">
        <v>13</v>
      </c>
      <c r="K583" s="150" t="s">
        <v>12</v>
      </c>
      <c r="L583" s="9">
        <v>34</v>
      </c>
      <c r="M583" s="9"/>
      <c r="N583" s="21">
        <v>0.17580000000000001</v>
      </c>
      <c r="O583" s="10"/>
      <c r="P583" s="39">
        <v>1.23E-2</v>
      </c>
      <c r="Q583" s="7"/>
      <c r="R583" s="158">
        <v>63.136699999999998</v>
      </c>
      <c r="S583" s="1"/>
      <c r="T583" s="23">
        <v>4.4238</v>
      </c>
      <c r="V583" s="20">
        <v>14.272</v>
      </c>
      <c r="X583" s="20">
        <v>0</v>
      </c>
      <c r="AA583" s="25">
        <v>40927</v>
      </c>
      <c r="AB583" s="9"/>
      <c r="AC583" s="25">
        <v>3322440</v>
      </c>
      <c r="AD583" s="9"/>
      <c r="AE583" s="27">
        <v>232795</v>
      </c>
      <c r="AF583" s="9"/>
      <c r="AG583" s="26">
        <v>52623</v>
      </c>
      <c r="AI583" s="26">
        <v>0</v>
      </c>
      <c r="AK583" s="26">
        <v>625354</v>
      </c>
      <c r="AM583" s="2" t="str">
        <f t="shared" si="9"/>
        <v>No</v>
      </c>
    </row>
    <row r="584" spans="1:39">
      <c r="A584" s="6" t="s">
        <v>5943</v>
      </c>
      <c r="B584" s="6" t="s">
        <v>3717</v>
      </c>
      <c r="C584" s="4" t="s">
        <v>48</v>
      </c>
      <c r="D584" s="213">
        <v>7035</v>
      </c>
      <c r="E584" s="210">
        <v>70035</v>
      </c>
      <c r="F584" s="17" t="s">
        <v>272</v>
      </c>
      <c r="G584" s="36" t="s">
        <v>218</v>
      </c>
      <c r="H584" s="157">
        <v>1519417</v>
      </c>
      <c r="I584" s="19">
        <v>100</v>
      </c>
      <c r="J584" s="150" t="s">
        <v>14</v>
      </c>
      <c r="K584" s="150" t="s">
        <v>15</v>
      </c>
      <c r="L584" s="9">
        <v>22</v>
      </c>
      <c r="M584" s="9"/>
      <c r="N584" s="21">
        <v>1.3893</v>
      </c>
      <c r="O584" s="10"/>
      <c r="P584" s="39">
        <v>7.0900000000000005E-2</v>
      </c>
      <c r="Q584" s="7"/>
      <c r="R584" s="158">
        <v>116.9365</v>
      </c>
      <c r="S584" s="1"/>
      <c r="T584" s="23">
        <v>5.9696999999999996</v>
      </c>
      <c r="V584" s="20">
        <v>19.5883</v>
      </c>
      <c r="X584" s="20">
        <v>1.2144999999999999</v>
      </c>
      <c r="AA584" s="25">
        <v>440931</v>
      </c>
      <c r="AB584" s="9"/>
      <c r="AC584" s="25">
        <v>6216697</v>
      </c>
      <c r="AD584" s="9"/>
      <c r="AE584" s="27">
        <v>317368</v>
      </c>
      <c r="AF584" s="9"/>
      <c r="AG584" s="26">
        <v>53163</v>
      </c>
      <c r="AI584" s="26">
        <v>5118610</v>
      </c>
      <c r="AK584" s="26">
        <v>1164131</v>
      </c>
      <c r="AM584" s="2" t="str">
        <f t="shared" si="9"/>
        <v>No</v>
      </c>
    </row>
    <row r="585" spans="1:39">
      <c r="A585" s="6" t="s">
        <v>5943</v>
      </c>
      <c r="B585" s="6" t="s">
        <v>3717</v>
      </c>
      <c r="C585" s="4" t="s">
        <v>48</v>
      </c>
      <c r="D585" s="213">
        <v>7035</v>
      </c>
      <c r="E585" s="210">
        <v>70035</v>
      </c>
      <c r="F585" s="17" t="s">
        <v>272</v>
      </c>
      <c r="G585" s="36" t="s">
        <v>218</v>
      </c>
      <c r="H585" s="157">
        <v>1519417</v>
      </c>
      <c r="I585" s="19">
        <v>100</v>
      </c>
      <c r="J585" s="150" t="s">
        <v>24</v>
      </c>
      <c r="K585" s="150" t="s">
        <v>15</v>
      </c>
      <c r="L585" s="9">
        <v>21</v>
      </c>
      <c r="M585" s="9"/>
      <c r="N585" s="21">
        <v>1.1198999999999999</v>
      </c>
      <c r="O585" s="10"/>
      <c r="P585" s="39">
        <v>8.6300000000000002E-2</v>
      </c>
      <c r="Q585" s="7"/>
      <c r="R585" s="158">
        <v>111.461</v>
      </c>
      <c r="S585" s="1"/>
      <c r="T585" s="23">
        <v>8.5936000000000003</v>
      </c>
      <c r="V585" s="20">
        <v>12.9702</v>
      </c>
      <c r="X585" s="20">
        <v>0.64029999999999998</v>
      </c>
      <c r="AA585" s="25">
        <v>140898</v>
      </c>
      <c r="AB585" s="9"/>
      <c r="AC585" s="25">
        <v>1631789</v>
      </c>
      <c r="AD585" s="9"/>
      <c r="AE585" s="27">
        <v>125811</v>
      </c>
      <c r="AF585" s="9"/>
      <c r="AG585" s="26">
        <v>14640</v>
      </c>
      <c r="AI585" s="26">
        <v>2548387</v>
      </c>
      <c r="AK585" s="26">
        <v>365120</v>
      </c>
      <c r="AM585" s="2" t="str">
        <f t="shared" si="9"/>
        <v>No</v>
      </c>
    </row>
    <row r="586" spans="1:39">
      <c r="A586" s="6" t="s">
        <v>5943</v>
      </c>
      <c r="B586" s="6" t="s">
        <v>3717</v>
      </c>
      <c r="C586" s="4" t="s">
        <v>48</v>
      </c>
      <c r="D586" s="213">
        <v>7035</v>
      </c>
      <c r="E586" s="210">
        <v>70035</v>
      </c>
      <c r="F586" s="17" t="s">
        <v>272</v>
      </c>
      <c r="G586" s="36" t="s">
        <v>218</v>
      </c>
      <c r="H586" s="157">
        <v>1519417</v>
      </c>
      <c r="I586" s="19">
        <v>100</v>
      </c>
      <c r="J586" s="150" t="s">
        <v>13</v>
      </c>
      <c r="K586" s="150" t="s">
        <v>15</v>
      </c>
      <c r="L586" s="9">
        <v>20</v>
      </c>
      <c r="M586" s="9"/>
      <c r="N586" s="21">
        <v>4.0206999999999997</v>
      </c>
      <c r="O586" s="10"/>
      <c r="P586" s="39">
        <v>9.5500000000000002E-2</v>
      </c>
      <c r="Q586" s="7"/>
      <c r="R586" s="158">
        <v>145.16929999999999</v>
      </c>
      <c r="S586" s="1"/>
      <c r="T586" s="23">
        <v>3.4485999999999999</v>
      </c>
      <c r="V586" s="20">
        <v>42.095199999999998</v>
      </c>
      <c r="X586" s="20">
        <v>7.4138999999999999</v>
      </c>
      <c r="AA586" s="25">
        <v>235871</v>
      </c>
      <c r="AB586" s="9"/>
      <c r="AC586" s="25">
        <v>2469475</v>
      </c>
      <c r="AD586" s="9"/>
      <c r="AE586" s="27">
        <v>58664</v>
      </c>
      <c r="AF586" s="9"/>
      <c r="AG586" s="26">
        <v>17011</v>
      </c>
      <c r="AI586" s="26">
        <v>333089</v>
      </c>
      <c r="AK586" s="26">
        <v>299886</v>
      </c>
      <c r="AM586" s="2" t="str">
        <f t="shared" si="9"/>
        <v>No</v>
      </c>
    </row>
    <row r="587" spans="1:39">
      <c r="A587" s="6" t="s">
        <v>5944</v>
      </c>
      <c r="B587" s="6" t="s">
        <v>5765</v>
      </c>
      <c r="C587" s="4" t="s">
        <v>103</v>
      </c>
      <c r="D587" s="213" t="s">
        <v>3677</v>
      </c>
      <c r="E587" s="210" t="s">
        <v>3678</v>
      </c>
      <c r="F587" s="17" t="s">
        <v>275</v>
      </c>
      <c r="G587" s="36" t="s">
        <v>400</v>
      </c>
      <c r="H587" s="157">
        <v>0</v>
      </c>
      <c r="I587" s="19">
        <v>100</v>
      </c>
      <c r="J587" s="150" t="s">
        <v>13</v>
      </c>
      <c r="K587" s="150" t="s">
        <v>12</v>
      </c>
      <c r="L587" s="9">
        <v>100</v>
      </c>
      <c r="M587" s="9"/>
      <c r="N587" s="21">
        <v>0.52880000000000005</v>
      </c>
      <c r="O587" s="10"/>
      <c r="P587" s="39">
        <v>1.23E-2</v>
      </c>
      <c r="Q587" s="7"/>
      <c r="R587" s="158">
        <v>54.3123</v>
      </c>
      <c r="S587" s="1"/>
      <c r="T587" s="23">
        <v>1.2682</v>
      </c>
      <c r="V587" s="20">
        <v>42.8264</v>
      </c>
      <c r="X587" s="20">
        <v>0</v>
      </c>
      <c r="AA587" s="25">
        <v>54860</v>
      </c>
      <c r="AB587" s="9"/>
      <c r="AC587" s="25">
        <v>4443072</v>
      </c>
      <c r="AD587" s="9"/>
      <c r="AE587" s="27">
        <v>103746</v>
      </c>
      <c r="AF587" s="9"/>
      <c r="AG587" s="26">
        <v>81806</v>
      </c>
      <c r="AI587" s="26">
        <v>0</v>
      </c>
      <c r="AK587" s="26">
        <v>1784471</v>
      </c>
      <c r="AM587" s="2" t="str">
        <f t="shared" si="9"/>
        <v>No</v>
      </c>
    </row>
    <row r="588" spans="1:39">
      <c r="A588" s="6" t="s">
        <v>1085</v>
      </c>
      <c r="B588" s="6" t="s">
        <v>1083</v>
      </c>
      <c r="C588" s="4" t="s">
        <v>105</v>
      </c>
      <c r="D588" s="213">
        <v>3073</v>
      </c>
      <c r="E588" s="210">
        <v>30073</v>
      </c>
      <c r="F588" s="17" t="s">
        <v>275</v>
      </c>
      <c r="G588" s="36" t="s">
        <v>218</v>
      </c>
      <c r="H588" s="157">
        <v>4586770</v>
      </c>
      <c r="I588" s="19">
        <v>99</v>
      </c>
      <c r="J588" s="150" t="s">
        <v>23</v>
      </c>
      <c r="K588" s="150" t="s">
        <v>15</v>
      </c>
      <c r="L588" s="9">
        <v>99</v>
      </c>
      <c r="M588" s="9"/>
      <c r="N588" s="21">
        <v>9.1151999999999997</v>
      </c>
      <c r="O588" s="10"/>
      <c r="P588" s="39">
        <v>0.53779999999999994</v>
      </c>
      <c r="Q588" s="7"/>
      <c r="R588" s="158">
        <v>1001.6663</v>
      </c>
      <c r="S588" s="1"/>
      <c r="T588" s="23">
        <v>59.098599999999998</v>
      </c>
      <c r="V588" s="20">
        <v>16.949100000000001</v>
      </c>
      <c r="X588" s="20">
        <v>0.55459999999999998</v>
      </c>
      <c r="AA588" s="25">
        <v>42221002</v>
      </c>
      <c r="AB588" s="9"/>
      <c r="AC588" s="25">
        <v>78506599</v>
      </c>
      <c r="AD588" s="9"/>
      <c r="AE588" s="27">
        <v>4631909</v>
      </c>
      <c r="AF588" s="9"/>
      <c r="AG588" s="26">
        <v>78376</v>
      </c>
      <c r="AI588" s="26">
        <v>141566826</v>
      </c>
      <c r="AK588" s="26">
        <v>2416319</v>
      </c>
      <c r="AM588" s="2" t="str">
        <f t="shared" si="9"/>
        <v>No</v>
      </c>
    </row>
    <row r="589" spans="1:39">
      <c r="A589" s="6" t="s">
        <v>1310</v>
      </c>
      <c r="B589" s="6" t="s">
        <v>1311</v>
      </c>
      <c r="C589" s="4" t="s">
        <v>17</v>
      </c>
      <c r="D589" s="213">
        <v>4042</v>
      </c>
      <c r="E589" s="210">
        <v>40042</v>
      </c>
      <c r="F589" s="17" t="s">
        <v>275</v>
      </c>
      <c r="G589" s="36" t="s">
        <v>218</v>
      </c>
      <c r="H589" s="157">
        <v>749495</v>
      </c>
      <c r="I589" s="19">
        <v>99</v>
      </c>
      <c r="J589" s="150" t="s">
        <v>14</v>
      </c>
      <c r="K589" s="150" t="s">
        <v>12</v>
      </c>
      <c r="L589" s="9">
        <v>70</v>
      </c>
      <c r="M589" s="9"/>
      <c r="N589" s="21">
        <v>0.58750000000000002</v>
      </c>
      <c r="O589" s="10"/>
      <c r="P589" s="39">
        <v>6.9599999999999995E-2</v>
      </c>
      <c r="Q589" s="7"/>
      <c r="R589" s="158">
        <v>126.31959999999999</v>
      </c>
      <c r="S589" s="1"/>
      <c r="T589" s="23">
        <v>14.961499999999999</v>
      </c>
      <c r="V589" s="20">
        <v>8.4429999999999996</v>
      </c>
      <c r="X589" s="20">
        <v>1.4987999999999999</v>
      </c>
      <c r="AA589" s="25">
        <v>1897108</v>
      </c>
      <c r="AB589" s="9"/>
      <c r="AC589" s="25">
        <v>27262791</v>
      </c>
      <c r="AD589" s="9"/>
      <c r="AE589" s="27">
        <v>3229051</v>
      </c>
      <c r="AF589" s="9"/>
      <c r="AG589" s="26">
        <v>215824</v>
      </c>
      <c r="AI589" s="26">
        <v>18189863</v>
      </c>
      <c r="AK589" s="26">
        <v>2819399</v>
      </c>
      <c r="AM589" s="2" t="str">
        <f t="shared" si="9"/>
        <v>No</v>
      </c>
    </row>
    <row r="590" spans="1:39">
      <c r="A590" s="6" t="s">
        <v>667</v>
      </c>
      <c r="B590" s="6" t="s">
        <v>668</v>
      </c>
      <c r="C590" s="4" t="s">
        <v>53</v>
      </c>
      <c r="D590" s="213">
        <v>1014</v>
      </c>
      <c r="E590" s="210">
        <v>10014</v>
      </c>
      <c r="F590" s="17" t="s">
        <v>275</v>
      </c>
      <c r="G590" s="36" t="s">
        <v>218</v>
      </c>
      <c r="H590" s="157">
        <v>486514</v>
      </c>
      <c r="I590" s="19">
        <v>99</v>
      </c>
      <c r="J590" s="150" t="s">
        <v>14</v>
      </c>
      <c r="K590" s="150" t="s">
        <v>12</v>
      </c>
      <c r="L590" s="9">
        <v>41</v>
      </c>
      <c r="M590" s="9"/>
      <c r="N590" s="21">
        <v>0.96530000000000005</v>
      </c>
      <c r="O590" s="10"/>
      <c r="P590" s="39">
        <v>0.15890000000000001</v>
      </c>
      <c r="Q590" s="7"/>
      <c r="R590" s="158">
        <v>117.1855</v>
      </c>
      <c r="S590" s="1"/>
      <c r="T590" s="23">
        <v>19.294599999999999</v>
      </c>
      <c r="V590" s="20">
        <v>6.0735000000000001</v>
      </c>
      <c r="X590" s="20">
        <v>1.4568000000000001</v>
      </c>
      <c r="AA590" s="25">
        <v>3022538</v>
      </c>
      <c r="AB590" s="9"/>
      <c r="AC590" s="25">
        <v>19016626</v>
      </c>
      <c r="AD590" s="9"/>
      <c r="AE590" s="27">
        <v>3131083</v>
      </c>
      <c r="AF590" s="9"/>
      <c r="AG590" s="26">
        <v>162278</v>
      </c>
      <c r="AI590" s="26">
        <v>13053317</v>
      </c>
      <c r="AK590" s="26">
        <v>1900064</v>
      </c>
      <c r="AM590" s="2" t="str">
        <f t="shared" si="9"/>
        <v>No</v>
      </c>
    </row>
    <row r="591" spans="1:39">
      <c r="A591" s="6" t="s">
        <v>667</v>
      </c>
      <c r="B591" s="6" t="s">
        <v>668</v>
      </c>
      <c r="C591" s="4" t="s">
        <v>53</v>
      </c>
      <c r="D591" s="213">
        <v>1014</v>
      </c>
      <c r="E591" s="210">
        <v>10014</v>
      </c>
      <c r="F591" s="17" t="s">
        <v>275</v>
      </c>
      <c r="G591" s="36" t="s">
        <v>218</v>
      </c>
      <c r="H591" s="157">
        <v>486514</v>
      </c>
      <c r="I591" s="19">
        <v>99</v>
      </c>
      <c r="J591" s="150" t="s">
        <v>13</v>
      </c>
      <c r="K591" s="150" t="s">
        <v>15</v>
      </c>
      <c r="L591" s="9">
        <v>38</v>
      </c>
      <c r="M591" s="9"/>
      <c r="N591" s="21">
        <v>1.8232999999999999</v>
      </c>
      <c r="O591" s="10"/>
      <c r="P591" s="39">
        <v>7.8700000000000006E-2</v>
      </c>
      <c r="Q591" s="7"/>
      <c r="R591" s="158">
        <v>51.771999999999998</v>
      </c>
      <c r="S591" s="1"/>
      <c r="T591" s="23">
        <v>2.2334000000000001</v>
      </c>
      <c r="V591" s="20">
        <v>23.1813</v>
      </c>
      <c r="X591" s="20">
        <v>3.5369999999999999</v>
      </c>
      <c r="AA591" s="25">
        <v>178968</v>
      </c>
      <c r="AB591" s="9"/>
      <c r="AC591" s="25">
        <v>2275433</v>
      </c>
      <c r="AD591" s="9"/>
      <c r="AE591" s="27">
        <v>98158</v>
      </c>
      <c r="AF591" s="9"/>
      <c r="AG591" s="26">
        <v>43951</v>
      </c>
      <c r="AI591" s="26">
        <v>643328</v>
      </c>
      <c r="AK591" s="26">
        <v>674346</v>
      </c>
      <c r="AM591" s="2" t="str">
        <f t="shared" si="9"/>
        <v>No</v>
      </c>
    </row>
    <row r="592" spans="1:39">
      <c r="A592" s="6" t="s">
        <v>1310</v>
      </c>
      <c r="B592" s="6" t="s">
        <v>1311</v>
      </c>
      <c r="C592" s="4" t="s">
        <v>17</v>
      </c>
      <c r="D592" s="213">
        <v>4042</v>
      </c>
      <c r="E592" s="210">
        <v>40042</v>
      </c>
      <c r="F592" s="17" t="s">
        <v>275</v>
      </c>
      <c r="G592" s="36" t="s">
        <v>218</v>
      </c>
      <c r="H592" s="157">
        <v>749495</v>
      </c>
      <c r="I592" s="19">
        <v>99</v>
      </c>
      <c r="J592" s="150" t="s">
        <v>13</v>
      </c>
      <c r="K592" s="150" t="s">
        <v>12</v>
      </c>
      <c r="L592" s="9">
        <v>29</v>
      </c>
      <c r="M592" s="9"/>
      <c r="N592" s="21">
        <v>1.5472999999999999</v>
      </c>
      <c r="O592" s="10"/>
      <c r="P592" s="39">
        <v>3.4200000000000001E-2</v>
      </c>
      <c r="Q592" s="7"/>
      <c r="R592" s="158">
        <v>88.378200000000007</v>
      </c>
      <c r="S592" s="1"/>
      <c r="T592" s="23">
        <v>1.9544999999999999</v>
      </c>
      <c r="V592" s="20">
        <v>45.217599999999997</v>
      </c>
      <c r="X592" s="20">
        <v>2.7818000000000001</v>
      </c>
      <c r="AA592" s="25">
        <v>176294</v>
      </c>
      <c r="AB592" s="9"/>
      <c r="AC592" s="25">
        <v>5152093</v>
      </c>
      <c r="AD592" s="9"/>
      <c r="AE592" s="27">
        <v>113940</v>
      </c>
      <c r="AF592" s="9"/>
      <c r="AG592" s="26">
        <v>58296</v>
      </c>
      <c r="AI592" s="26">
        <v>1852055</v>
      </c>
      <c r="AK592" s="26">
        <v>955505</v>
      </c>
      <c r="AM592" s="2" t="str">
        <f t="shared" si="9"/>
        <v>No</v>
      </c>
    </row>
    <row r="593" spans="1:39">
      <c r="A593" s="6" t="s">
        <v>667</v>
      </c>
      <c r="B593" s="6" t="s">
        <v>668</v>
      </c>
      <c r="C593" s="4" t="s">
        <v>53</v>
      </c>
      <c r="D593" s="213">
        <v>1014</v>
      </c>
      <c r="E593" s="210">
        <v>10014</v>
      </c>
      <c r="F593" s="17" t="s">
        <v>275</v>
      </c>
      <c r="G593" s="36" t="s">
        <v>218</v>
      </c>
      <c r="H593" s="157">
        <v>486514</v>
      </c>
      <c r="I593" s="19">
        <v>99</v>
      </c>
      <c r="J593" s="150" t="s">
        <v>13</v>
      </c>
      <c r="K593" s="150" t="s">
        <v>12</v>
      </c>
      <c r="L593" s="9">
        <v>10</v>
      </c>
      <c r="M593" s="9"/>
      <c r="N593" s="21">
        <v>2.1778</v>
      </c>
      <c r="O593" s="10"/>
      <c r="P593" s="39">
        <v>3.73E-2</v>
      </c>
      <c r="Q593" s="7"/>
      <c r="R593" s="158">
        <v>140.43969999999999</v>
      </c>
      <c r="S593" s="1"/>
      <c r="T593" s="23">
        <v>2.4066999999999998</v>
      </c>
      <c r="V593" s="20">
        <v>58.353099999999998</v>
      </c>
      <c r="X593" s="20">
        <v>12.387499999999999</v>
      </c>
      <c r="AA593" s="25">
        <v>80800</v>
      </c>
      <c r="AB593" s="9"/>
      <c r="AC593" s="25">
        <v>2165018</v>
      </c>
      <c r="AD593" s="9"/>
      <c r="AE593" s="27">
        <v>37102</v>
      </c>
      <c r="AF593" s="9"/>
      <c r="AG593" s="26">
        <v>15416</v>
      </c>
      <c r="AI593" s="26">
        <v>174774</v>
      </c>
      <c r="AK593" s="26">
        <v>206859</v>
      </c>
      <c r="AM593" s="2" t="str">
        <f t="shared" si="9"/>
        <v>No</v>
      </c>
    </row>
    <row r="594" spans="1:39">
      <c r="A594" s="6" t="s">
        <v>667</v>
      </c>
      <c r="B594" s="6" t="s">
        <v>668</v>
      </c>
      <c r="C594" s="4" t="s">
        <v>53</v>
      </c>
      <c r="D594" s="213">
        <v>1014</v>
      </c>
      <c r="E594" s="210">
        <v>10014</v>
      </c>
      <c r="F594" s="17" t="s">
        <v>275</v>
      </c>
      <c r="G594" s="36" t="s">
        <v>218</v>
      </c>
      <c r="H594" s="157">
        <v>486514</v>
      </c>
      <c r="I594" s="19">
        <v>99</v>
      </c>
      <c r="J594" s="150" t="s">
        <v>18</v>
      </c>
      <c r="K594" s="150" t="s">
        <v>15</v>
      </c>
      <c r="L594" s="9">
        <v>10</v>
      </c>
      <c r="M594" s="9"/>
      <c r="N594" s="21">
        <v>2.3580000000000001</v>
      </c>
      <c r="O594" s="10"/>
      <c r="P594" s="39">
        <v>0.13120000000000001</v>
      </c>
      <c r="Q594" s="7"/>
      <c r="R594" s="158">
        <v>43.218800000000002</v>
      </c>
      <c r="S594" s="1"/>
      <c r="T594" s="23">
        <v>2.4053</v>
      </c>
      <c r="V594" s="20">
        <v>17.9678</v>
      </c>
      <c r="X594" s="20">
        <v>3.8866000000000001</v>
      </c>
      <c r="AA594" s="25">
        <v>116276</v>
      </c>
      <c r="AB594" s="9"/>
      <c r="AC594" s="25">
        <v>886029</v>
      </c>
      <c r="AD594" s="9"/>
      <c r="AE594" s="27">
        <v>49312</v>
      </c>
      <c r="AF594" s="9"/>
      <c r="AG594" s="26">
        <v>20501</v>
      </c>
      <c r="AI594" s="26">
        <v>227969</v>
      </c>
      <c r="AK594" s="26">
        <v>274973</v>
      </c>
      <c r="AM594" s="2" t="str">
        <f t="shared" si="9"/>
        <v>No</v>
      </c>
    </row>
    <row r="595" spans="1:39">
      <c r="A595" s="6" t="s">
        <v>850</v>
      </c>
      <c r="B595" s="6" t="s">
        <v>851</v>
      </c>
      <c r="C595" s="4" t="s">
        <v>68</v>
      </c>
      <c r="D595" s="213">
        <v>2128</v>
      </c>
      <c r="E595" s="210">
        <v>20128</v>
      </c>
      <c r="F595" s="17" t="s">
        <v>715</v>
      </c>
      <c r="G595" s="36" t="s">
        <v>218</v>
      </c>
      <c r="H595" s="157">
        <v>18351295</v>
      </c>
      <c r="I595" s="19">
        <v>98</v>
      </c>
      <c r="J595" s="150" t="s">
        <v>24</v>
      </c>
      <c r="K595" s="150" t="s">
        <v>12</v>
      </c>
      <c r="L595" s="9">
        <v>98</v>
      </c>
      <c r="M595" s="9"/>
      <c r="N595" s="21">
        <v>11.1812</v>
      </c>
      <c r="O595" s="10"/>
      <c r="P595" s="39">
        <v>0.84789999999999999</v>
      </c>
      <c r="Q595" s="7"/>
      <c r="R595" s="158">
        <v>181.1592</v>
      </c>
      <c r="S595" s="1"/>
      <c r="T595" s="23">
        <v>13.737399999999999</v>
      </c>
      <c r="V595" s="20">
        <v>13.1873</v>
      </c>
      <c r="X595" s="20">
        <v>0.34699999999999998</v>
      </c>
      <c r="AA595" s="25">
        <v>27608437</v>
      </c>
      <c r="AB595" s="9"/>
      <c r="AC595" s="25">
        <v>32561910</v>
      </c>
      <c r="AD595" s="9"/>
      <c r="AE595" s="27">
        <v>2469185</v>
      </c>
      <c r="AF595" s="9"/>
      <c r="AG595" s="26">
        <v>179742</v>
      </c>
      <c r="AI595" s="26">
        <v>93829030</v>
      </c>
      <c r="AK595" s="26">
        <v>3500750</v>
      </c>
      <c r="AM595" s="2" t="str">
        <f t="shared" si="9"/>
        <v>No</v>
      </c>
    </row>
    <row r="596" spans="1:39">
      <c r="A596" s="6" t="s">
        <v>686</v>
      </c>
      <c r="B596" s="6" t="s">
        <v>673</v>
      </c>
      <c r="C596" s="4" t="s">
        <v>34</v>
      </c>
      <c r="D596" s="213">
        <v>1055</v>
      </c>
      <c r="E596" s="210">
        <v>10055</v>
      </c>
      <c r="F596" s="17" t="s">
        <v>324</v>
      </c>
      <c r="G596" s="36" t="s">
        <v>218</v>
      </c>
      <c r="H596" s="157">
        <v>562839</v>
      </c>
      <c r="I596" s="19">
        <v>98</v>
      </c>
      <c r="J596" s="150" t="s">
        <v>14</v>
      </c>
      <c r="K596" s="150" t="s">
        <v>12</v>
      </c>
      <c r="L596" s="9">
        <v>98</v>
      </c>
      <c r="M596" s="9"/>
      <c r="N596" s="21">
        <v>0.94159999999999999</v>
      </c>
      <c r="O596" s="10"/>
      <c r="P596" s="39">
        <v>0.16439999999999999</v>
      </c>
      <c r="Q596" s="7"/>
      <c r="R596" s="158">
        <v>129.8819</v>
      </c>
      <c r="S596" s="1"/>
      <c r="T596" s="23">
        <v>22.674299999999999</v>
      </c>
      <c r="V596" s="20">
        <v>5.7282000000000002</v>
      </c>
      <c r="X596" s="20">
        <v>1.7242999999999999</v>
      </c>
      <c r="AA596" s="25">
        <v>7232670</v>
      </c>
      <c r="AB596" s="9"/>
      <c r="AC596" s="25">
        <v>44000494</v>
      </c>
      <c r="AD596" s="9"/>
      <c r="AE596" s="27">
        <v>7681447</v>
      </c>
      <c r="AF596" s="9"/>
      <c r="AG596" s="26">
        <v>338773</v>
      </c>
      <c r="AI596" s="26">
        <v>25517192</v>
      </c>
      <c r="AK596" s="26">
        <v>3762062</v>
      </c>
      <c r="AM596" s="2" t="str">
        <f t="shared" si="9"/>
        <v>No</v>
      </c>
    </row>
    <row r="597" spans="1:39">
      <c r="A597" s="6" t="s">
        <v>5945</v>
      </c>
      <c r="B597" s="6" t="s">
        <v>1271</v>
      </c>
      <c r="C597" s="4" t="s">
        <v>64</v>
      </c>
      <c r="D597" s="213">
        <v>4228</v>
      </c>
      <c r="E597" s="210">
        <v>40228</v>
      </c>
      <c r="F597" s="17" t="s">
        <v>272</v>
      </c>
      <c r="G597" s="36" t="s">
        <v>218</v>
      </c>
      <c r="H597" s="157">
        <v>1249442</v>
      </c>
      <c r="I597" s="19">
        <v>98</v>
      </c>
      <c r="J597" s="150" t="s">
        <v>18</v>
      </c>
      <c r="K597" s="150" t="s">
        <v>15</v>
      </c>
      <c r="L597" s="9">
        <v>76</v>
      </c>
      <c r="M597" s="9"/>
      <c r="N597" s="21">
        <v>0.21609999999999999</v>
      </c>
      <c r="O597" s="10"/>
      <c r="P597" s="39">
        <v>2.1899999999999999E-2</v>
      </c>
      <c r="Q597" s="7"/>
      <c r="R597" s="158">
        <v>49.542400000000001</v>
      </c>
      <c r="S597" s="1"/>
      <c r="T597" s="23">
        <v>5.0193000000000003</v>
      </c>
      <c r="V597" s="20">
        <v>9.8704000000000001</v>
      </c>
      <c r="X597" s="20">
        <v>1.2399</v>
      </c>
      <c r="AA597" s="25">
        <v>73664</v>
      </c>
      <c r="AB597" s="9"/>
      <c r="AC597" s="25">
        <v>3364576</v>
      </c>
      <c r="AD597" s="9"/>
      <c r="AE597" s="27">
        <v>340877</v>
      </c>
      <c r="AF597" s="9"/>
      <c r="AG597" s="26">
        <v>67913</v>
      </c>
      <c r="AI597" s="26">
        <v>2713566</v>
      </c>
      <c r="AK597" s="26">
        <v>2618479</v>
      </c>
      <c r="AM597" s="2" t="str">
        <f t="shared" si="9"/>
        <v>No</v>
      </c>
    </row>
    <row r="598" spans="1:39">
      <c r="A598" s="6" t="s">
        <v>716</v>
      </c>
      <c r="B598" s="6" t="s">
        <v>717</v>
      </c>
      <c r="C598" s="4" t="s">
        <v>53</v>
      </c>
      <c r="D598" s="213">
        <v>1118</v>
      </c>
      <c r="E598" s="210">
        <v>10118</v>
      </c>
      <c r="F598" s="17" t="s">
        <v>275</v>
      </c>
      <c r="G598" s="36" t="s">
        <v>218</v>
      </c>
      <c r="H598" s="157">
        <v>4181019</v>
      </c>
      <c r="I598" s="19">
        <v>98</v>
      </c>
      <c r="J598" s="150" t="s">
        <v>13</v>
      </c>
      <c r="K598" s="150" t="s">
        <v>15</v>
      </c>
      <c r="L598" s="9">
        <v>65</v>
      </c>
      <c r="M598" s="9"/>
      <c r="N598" s="21">
        <v>1.2516</v>
      </c>
      <c r="O598" s="10"/>
      <c r="P598" s="39">
        <v>5.1799999999999999E-2</v>
      </c>
      <c r="Q598" s="7"/>
      <c r="R598" s="158">
        <v>69.185400000000001</v>
      </c>
      <c r="S598" s="1"/>
      <c r="T598" s="23">
        <v>2.8618000000000001</v>
      </c>
      <c r="V598" s="20">
        <v>24.1755</v>
      </c>
      <c r="X598" s="20">
        <v>4.4272</v>
      </c>
      <c r="AA598" s="25">
        <v>289515</v>
      </c>
      <c r="AB598" s="9"/>
      <c r="AC598" s="25">
        <v>5592397</v>
      </c>
      <c r="AD598" s="9"/>
      <c r="AE598" s="27">
        <v>231325</v>
      </c>
      <c r="AF598" s="9"/>
      <c r="AG598" s="26">
        <v>80832</v>
      </c>
      <c r="AI598" s="26">
        <v>1263179</v>
      </c>
      <c r="AK598" s="26">
        <v>1097583</v>
      </c>
      <c r="AM598" s="2" t="str">
        <f t="shared" si="9"/>
        <v>No</v>
      </c>
    </row>
    <row r="599" spans="1:39">
      <c r="A599" s="6" t="s">
        <v>716</v>
      </c>
      <c r="B599" s="6" t="s">
        <v>717</v>
      </c>
      <c r="C599" s="4" t="s">
        <v>53</v>
      </c>
      <c r="D599" s="213">
        <v>1118</v>
      </c>
      <c r="E599" s="210">
        <v>10118</v>
      </c>
      <c r="F599" s="17" t="s">
        <v>275</v>
      </c>
      <c r="G599" s="36" t="s">
        <v>218</v>
      </c>
      <c r="H599" s="157">
        <v>4181019</v>
      </c>
      <c r="I599" s="19">
        <v>98</v>
      </c>
      <c r="J599" s="150" t="s">
        <v>14</v>
      </c>
      <c r="K599" s="150" t="s">
        <v>15</v>
      </c>
      <c r="L599" s="9">
        <v>33</v>
      </c>
      <c r="M599" s="9"/>
      <c r="N599" s="21">
        <v>1.2355</v>
      </c>
      <c r="O599" s="10"/>
      <c r="P599" s="39">
        <v>0.1469</v>
      </c>
      <c r="Q599" s="7"/>
      <c r="R599" s="158">
        <v>58.872199999999999</v>
      </c>
      <c r="S599" s="1"/>
      <c r="T599" s="23">
        <v>6.9988999999999999</v>
      </c>
      <c r="V599" s="20">
        <v>8.4116</v>
      </c>
      <c r="X599" s="20">
        <v>1.6333</v>
      </c>
      <c r="AA599" s="25">
        <v>736746</v>
      </c>
      <c r="AB599" s="9"/>
      <c r="AC599" s="25">
        <v>5015973</v>
      </c>
      <c r="AD599" s="9"/>
      <c r="AE599" s="27">
        <v>596313</v>
      </c>
      <c r="AF599" s="9"/>
      <c r="AG599" s="26">
        <v>85201</v>
      </c>
      <c r="AI599" s="26">
        <v>3071011</v>
      </c>
      <c r="AK599" s="26">
        <v>1157285</v>
      </c>
      <c r="AM599" s="2" t="str">
        <f t="shared" si="9"/>
        <v>No</v>
      </c>
    </row>
    <row r="600" spans="1:39">
      <c r="A600" s="6" t="s">
        <v>5945</v>
      </c>
      <c r="B600" s="6" t="s">
        <v>1271</v>
      </c>
      <c r="C600" s="4" t="s">
        <v>64</v>
      </c>
      <c r="D600" s="213">
        <v>4228</v>
      </c>
      <c r="E600" s="210">
        <v>40228</v>
      </c>
      <c r="F600" s="17" t="s">
        <v>272</v>
      </c>
      <c r="G600" s="36" t="s">
        <v>218</v>
      </c>
      <c r="H600" s="157">
        <v>1249442</v>
      </c>
      <c r="I600" s="19">
        <v>98</v>
      </c>
      <c r="J600" s="150" t="s">
        <v>13</v>
      </c>
      <c r="K600" s="150" t="s">
        <v>12</v>
      </c>
      <c r="L600" s="9">
        <v>22</v>
      </c>
      <c r="M600" s="9"/>
      <c r="N600" s="21">
        <v>0.56840000000000002</v>
      </c>
      <c r="O600" s="10"/>
      <c r="P600" s="39">
        <v>1.15E-2</v>
      </c>
      <c r="Q600" s="7"/>
      <c r="R600" s="158">
        <v>120.06829999999999</v>
      </c>
      <c r="S600" s="1"/>
      <c r="T600" s="23">
        <v>2.4283000000000001</v>
      </c>
      <c r="V600" s="20">
        <v>49.444699999999997</v>
      </c>
      <c r="X600" s="20">
        <v>5.3502999999999998</v>
      </c>
      <c r="AA600" s="25">
        <v>40939</v>
      </c>
      <c r="AB600" s="9"/>
      <c r="AC600" s="25">
        <v>3561107</v>
      </c>
      <c r="AD600" s="9"/>
      <c r="AE600" s="27">
        <v>72022</v>
      </c>
      <c r="AF600" s="9"/>
      <c r="AG600" s="26">
        <v>29659</v>
      </c>
      <c r="AI600" s="26">
        <v>665591</v>
      </c>
      <c r="AK600" s="26">
        <v>445889</v>
      </c>
      <c r="AM600" s="2" t="str">
        <f t="shared" si="9"/>
        <v>No</v>
      </c>
    </row>
    <row r="601" spans="1:39">
      <c r="A601" s="6" t="s">
        <v>5946</v>
      </c>
      <c r="B601" s="6" t="s">
        <v>1109</v>
      </c>
      <c r="C601" s="4" t="s">
        <v>42</v>
      </c>
      <c r="D601" s="213">
        <v>4078</v>
      </c>
      <c r="E601" s="210">
        <v>40078</v>
      </c>
      <c r="F601" s="17" t="s">
        <v>272</v>
      </c>
      <c r="G601" s="36" t="s">
        <v>218</v>
      </c>
      <c r="H601" s="157">
        <v>4515419</v>
      </c>
      <c r="I601" s="19">
        <v>97</v>
      </c>
      <c r="J601" s="150" t="s">
        <v>14</v>
      </c>
      <c r="K601" s="150" t="s">
        <v>15</v>
      </c>
      <c r="L601" s="9">
        <v>43</v>
      </c>
      <c r="M601" s="9"/>
      <c r="N601" s="21">
        <v>1.6060000000000001</v>
      </c>
      <c r="O601" s="10"/>
      <c r="P601" s="39">
        <v>0.22259999999999999</v>
      </c>
      <c r="Q601" s="7"/>
      <c r="R601" s="158">
        <v>87.803299999999993</v>
      </c>
      <c r="S601" s="1"/>
      <c r="T601" s="23">
        <v>12.1721</v>
      </c>
      <c r="V601" s="20">
        <v>7.2134999999999998</v>
      </c>
      <c r="X601" s="20">
        <v>1.4144000000000001</v>
      </c>
      <c r="AA601" s="25">
        <v>3457135</v>
      </c>
      <c r="AB601" s="9"/>
      <c r="AC601" s="25">
        <v>15527662</v>
      </c>
      <c r="AD601" s="9"/>
      <c r="AE601" s="27">
        <v>2152593</v>
      </c>
      <c r="AF601" s="9"/>
      <c r="AG601" s="26">
        <v>176846</v>
      </c>
      <c r="AI601" s="26">
        <v>10978224</v>
      </c>
      <c r="AK601" s="26">
        <v>2605470</v>
      </c>
      <c r="AM601" s="2" t="str">
        <f t="shared" si="9"/>
        <v>No</v>
      </c>
    </row>
    <row r="602" spans="1:39">
      <c r="A602" s="6" t="s">
        <v>5946</v>
      </c>
      <c r="B602" s="6" t="s">
        <v>1109</v>
      </c>
      <c r="C602" s="4" t="s">
        <v>42</v>
      </c>
      <c r="D602" s="213">
        <v>4078</v>
      </c>
      <c r="E602" s="210">
        <v>40078</v>
      </c>
      <c r="F602" s="17" t="s">
        <v>272</v>
      </c>
      <c r="G602" s="36" t="s">
        <v>218</v>
      </c>
      <c r="H602" s="157">
        <v>4515419</v>
      </c>
      <c r="I602" s="19">
        <v>97</v>
      </c>
      <c r="J602" s="150" t="s">
        <v>24</v>
      </c>
      <c r="K602" s="150" t="s">
        <v>15</v>
      </c>
      <c r="L602" s="9">
        <v>29</v>
      </c>
      <c r="M602" s="9"/>
      <c r="N602" s="21">
        <v>1.609</v>
      </c>
      <c r="O602" s="10"/>
      <c r="P602" s="39">
        <v>0.18060000000000001</v>
      </c>
      <c r="Q602" s="7"/>
      <c r="R602" s="158">
        <v>140.7518</v>
      </c>
      <c r="S602" s="1"/>
      <c r="T602" s="23">
        <v>15.7972</v>
      </c>
      <c r="V602" s="20">
        <v>8.9099000000000004</v>
      </c>
      <c r="X602" s="20">
        <v>0.4199</v>
      </c>
      <c r="AA602" s="25">
        <v>528738</v>
      </c>
      <c r="AB602" s="9"/>
      <c r="AC602" s="25">
        <v>2927918</v>
      </c>
      <c r="AD602" s="9"/>
      <c r="AE602" s="27">
        <v>328614</v>
      </c>
      <c r="AF602" s="9"/>
      <c r="AG602" s="26">
        <v>20802</v>
      </c>
      <c r="AI602" s="26">
        <v>6972780</v>
      </c>
      <c r="AK602" s="26">
        <v>491291</v>
      </c>
      <c r="AM602" s="2" t="str">
        <f t="shared" si="9"/>
        <v>No</v>
      </c>
    </row>
    <row r="603" spans="1:39">
      <c r="A603" s="6" t="s">
        <v>5946</v>
      </c>
      <c r="B603" s="6" t="s">
        <v>1109</v>
      </c>
      <c r="C603" s="4" t="s">
        <v>42</v>
      </c>
      <c r="D603" s="213">
        <v>4078</v>
      </c>
      <c r="E603" s="210">
        <v>40078</v>
      </c>
      <c r="F603" s="17" t="s">
        <v>272</v>
      </c>
      <c r="G603" s="36" t="s">
        <v>218</v>
      </c>
      <c r="H603" s="157">
        <v>4515419</v>
      </c>
      <c r="I603" s="19">
        <v>97</v>
      </c>
      <c r="J603" s="150" t="s">
        <v>13</v>
      </c>
      <c r="K603" s="150" t="s">
        <v>15</v>
      </c>
      <c r="L603" s="9">
        <v>25</v>
      </c>
      <c r="M603" s="9"/>
      <c r="N603" s="21">
        <v>1.9426000000000001</v>
      </c>
      <c r="O603" s="10"/>
      <c r="P603" s="39">
        <v>3.4700000000000002E-2</v>
      </c>
      <c r="Q603" s="7"/>
      <c r="R603" s="158">
        <v>85.881100000000004</v>
      </c>
      <c r="S603" s="1"/>
      <c r="T603" s="23">
        <v>1.5319</v>
      </c>
      <c r="V603" s="20">
        <v>56.063600000000001</v>
      </c>
      <c r="X603" s="20">
        <v>7.5209000000000001</v>
      </c>
      <c r="AA603" s="25">
        <v>121174</v>
      </c>
      <c r="AB603" s="9"/>
      <c r="AC603" s="25">
        <v>3497080</v>
      </c>
      <c r="AD603" s="9"/>
      <c r="AE603" s="27">
        <v>62377</v>
      </c>
      <c r="AF603" s="9"/>
      <c r="AG603" s="26">
        <v>40720</v>
      </c>
      <c r="AI603" s="26">
        <v>464982</v>
      </c>
      <c r="AK603" s="26">
        <v>528219</v>
      </c>
      <c r="AM603" s="2" t="str">
        <f t="shared" si="9"/>
        <v>No</v>
      </c>
    </row>
    <row r="604" spans="1:39">
      <c r="A604" s="6" t="s">
        <v>1880</v>
      </c>
      <c r="B604" s="6" t="s">
        <v>1881</v>
      </c>
      <c r="C604" s="4" t="s">
        <v>51</v>
      </c>
      <c r="D604" s="213" t="s">
        <v>1882</v>
      </c>
      <c r="E604" s="210" t="s">
        <v>1883</v>
      </c>
      <c r="F604" s="17" t="s">
        <v>405</v>
      </c>
      <c r="G604" s="36" t="s">
        <v>400</v>
      </c>
      <c r="H604" s="157">
        <v>0</v>
      </c>
      <c r="I604" s="19">
        <v>96</v>
      </c>
      <c r="J604" s="150" t="s">
        <v>13</v>
      </c>
      <c r="K604" s="150" t="s">
        <v>12</v>
      </c>
      <c r="L604" s="9">
        <v>91</v>
      </c>
      <c r="M604" s="9"/>
      <c r="N604" s="21">
        <v>0.86360000000000003</v>
      </c>
      <c r="O604" s="10"/>
      <c r="P604" s="39">
        <v>3.73E-2</v>
      </c>
      <c r="Q604" s="7"/>
      <c r="R604" s="158">
        <v>27.726900000000001</v>
      </c>
      <c r="S604" s="1"/>
      <c r="T604" s="23">
        <v>1.1989000000000001</v>
      </c>
      <c r="V604" s="20">
        <v>23.127199999999998</v>
      </c>
      <c r="X604" s="20">
        <v>0</v>
      </c>
      <c r="AA604" s="25">
        <v>159831</v>
      </c>
      <c r="AB604" s="9"/>
      <c r="AC604" s="25">
        <v>4280087</v>
      </c>
      <c r="AD604" s="9"/>
      <c r="AE604" s="27">
        <v>185067</v>
      </c>
      <c r="AF604" s="9"/>
      <c r="AG604" s="26">
        <v>154366</v>
      </c>
      <c r="AI604" s="26">
        <v>0</v>
      </c>
      <c r="AK604" s="26">
        <v>2000037</v>
      </c>
      <c r="AM604" s="2" t="str">
        <f t="shared" si="9"/>
        <v>No</v>
      </c>
    </row>
    <row r="605" spans="1:39">
      <c r="A605" s="6" t="s">
        <v>4825</v>
      </c>
      <c r="B605" s="6" t="s">
        <v>4826</v>
      </c>
      <c r="C605" s="4" t="s">
        <v>22</v>
      </c>
      <c r="D605" s="213">
        <v>9079</v>
      </c>
      <c r="E605" s="210">
        <v>90079</v>
      </c>
      <c r="F605" s="17" t="s">
        <v>275</v>
      </c>
      <c r="G605" s="36" t="s">
        <v>218</v>
      </c>
      <c r="H605" s="157">
        <v>345580</v>
      </c>
      <c r="I605" s="19">
        <v>96</v>
      </c>
      <c r="J605" s="150" t="s">
        <v>16</v>
      </c>
      <c r="K605" s="150" t="s">
        <v>15</v>
      </c>
      <c r="L605" s="9">
        <v>9</v>
      </c>
      <c r="M605" s="9"/>
      <c r="N605" s="21">
        <v>6.3418999999999999</v>
      </c>
      <c r="O605" s="10"/>
      <c r="P605" s="39">
        <v>0.27089999999999997</v>
      </c>
      <c r="Q605" s="7"/>
      <c r="R605" s="158">
        <v>95.8018</v>
      </c>
      <c r="S605" s="1"/>
      <c r="T605" s="23">
        <v>4.0928000000000004</v>
      </c>
      <c r="V605" s="20">
        <v>23.407299999999999</v>
      </c>
      <c r="X605" s="20">
        <v>0.31269999999999998</v>
      </c>
      <c r="AA605" s="25">
        <v>121917</v>
      </c>
      <c r="AB605" s="9"/>
      <c r="AC605" s="25">
        <v>449981</v>
      </c>
      <c r="AD605" s="9"/>
      <c r="AE605" s="27">
        <v>19224</v>
      </c>
      <c r="AF605" s="9"/>
      <c r="AG605" s="26">
        <v>4697</v>
      </c>
      <c r="AI605" s="26">
        <v>1438799</v>
      </c>
      <c r="AK605" s="26">
        <v>287951</v>
      </c>
      <c r="AM605" s="2" t="str">
        <f t="shared" si="9"/>
        <v>No</v>
      </c>
    </row>
    <row r="606" spans="1:39">
      <c r="A606" s="6" t="s">
        <v>4825</v>
      </c>
      <c r="B606" s="6" t="s">
        <v>4826</v>
      </c>
      <c r="C606" s="4" t="s">
        <v>22</v>
      </c>
      <c r="D606" s="213">
        <v>9079</v>
      </c>
      <c r="E606" s="210">
        <v>90079</v>
      </c>
      <c r="F606" s="17" t="s">
        <v>275</v>
      </c>
      <c r="G606" s="36" t="s">
        <v>218</v>
      </c>
      <c r="H606" s="157">
        <v>345580</v>
      </c>
      <c r="I606" s="19">
        <v>96</v>
      </c>
      <c r="J606" s="150" t="s">
        <v>14</v>
      </c>
      <c r="K606" s="150" t="s">
        <v>12</v>
      </c>
      <c r="L606" s="9">
        <v>57</v>
      </c>
      <c r="M606" s="9"/>
      <c r="N606" s="21">
        <v>0.65229999999999999</v>
      </c>
      <c r="O606" s="10"/>
      <c r="P606" s="39">
        <v>9.8199999999999996E-2</v>
      </c>
      <c r="Q606" s="7"/>
      <c r="R606" s="158">
        <v>113.078</v>
      </c>
      <c r="S606" s="1"/>
      <c r="T606" s="23">
        <v>17.0291</v>
      </c>
      <c r="V606" s="20">
        <v>6.6402999999999999</v>
      </c>
      <c r="X606" s="20">
        <v>0.68520000000000003</v>
      </c>
      <c r="AA606" s="25">
        <v>2574580</v>
      </c>
      <c r="AB606" s="9"/>
      <c r="AC606" s="25">
        <v>26209335</v>
      </c>
      <c r="AD606" s="9"/>
      <c r="AE606" s="27">
        <v>3947023</v>
      </c>
      <c r="AF606" s="9"/>
      <c r="AG606" s="26">
        <v>231781</v>
      </c>
      <c r="AI606" s="26">
        <v>38247959</v>
      </c>
      <c r="AK606" s="26">
        <v>3402692</v>
      </c>
      <c r="AM606" s="2" t="str">
        <f t="shared" si="9"/>
        <v>No</v>
      </c>
    </row>
    <row r="607" spans="1:39">
      <c r="A607" s="6" t="s">
        <v>1880</v>
      </c>
      <c r="B607" s="6" t="s">
        <v>1881</v>
      </c>
      <c r="C607" s="4" t="s">
        <v>51</v>
      </c>
      <c r="D607" s="213" t="s">
        <v>1882</v>
      </c>
      <c r="E607" s="210" t="s">
        <v>1883</v>
      </c>
      <c r="F607" s="17" t="s">
        <v>405</v>
      </c>
      <c r="G607" s="36" t="s">
        <v>400</v>
      </c>
      <c r="H607" s="157">
        <v>0</v>
      </c>
      <c r="I607" s="19">
        <v>96</v>
      </c>
      <c r="J607" s="150" t="s">
        <v>14</v>
      </c>
      <c r="K607" s="150" t="s">
        <v>12</v>
      </c>
      <c r="L607" s="9">
        <v>5</v>
      </c>
      <c r="M607" s="9"/>
      <c r="N607" s="21">
        <v>0.61029999999999995</v>
      </c>
      <c r="O607" s="10"/>
      <c r="P607" s="39">
        <v>0.1133</v>
      </c>
      <c r="Q607" s="7"/>
      <c r="R607" s="158">
        <v>20.2895</v>
      </c>
      <c r="S607" s="1"/>
      <c r="T607" s="23">
        <v>3.7683</v>
      </c>
      <c r="V607" s="20">
        <v>5.3841999999999999</v>
      </c>
      <c r="X607" s="20">
        <v>0</v>
      </c>
      <c r="AA607" s="25">
        <v>42783</v>
      </c>
      <c r="AB607" s="9"/>
      <c r="AC607" s="25">
        <v>377446</v>
      </c>
      <c r="AD607" s="9"/>
      <c r="AE607" s="27">
        <v>70102</v>
      </c>
      <c r="AF607" s="9"/>
      <c r="AG607" s="26">
        <v>18603</v>
      </c>
      <c r="AI607" s="26">
        <v>0</v>
      </c>
      <c r="AK607" s="26">
        <v>281974</v>
      </c>
      <c r="AM607" s="2" t="str">
        <f t="shared" si="9"/>
        <v>No</v>
      </c>
    </row>
    <row r="608" spans="1:39">
      <c r="A608" s="6" t="s">
        <v>4825</v>
      </c>
      <c r="B608" s="6" t="s">
        <v>4826</v>
      </c>
      <c r="C608" s="4" t="s">
        <v>22</v>
      </c>
      <c r="D608" s="213">
        <v>9079</v>
      </c>
      <c r="E608" s="210">
        <v>90079</v>
      </c>
      <c r="F608" s="17" t="s">
        <v>275</v>
      </c>
      <c r="G608" s="36" t="s">
        <v>218</v>
      </c>
      <c r="H608" s="157">
        <v>345580</v>
      </c>
      <c r="I608" s="19">
        <v>96</v>
      </c>
      <c r="J608" s="150" t="s">
        <v>13</v>
      </c>
      <c r="K608" s="150" t="s">
        <v>12</v>
      </c>
      <c r="L608" s="9">
        <v>30</v>
      </c>
      <c r="M608" s="9"/>
      <c r="N608" s="21">
        <v>2.0829</v>
      </c>
      <c r="O608" s="10"/>
      <c r="P608" s="39">
        <v>5.5199999999999999E-2</v>
      </c>
      <c r="Q608" s="7"/>
      <c r="R608" s="158">
        <v>88.278300000000002</v>
      </c>
      <c r="S608" s="1"/>
      <c r="T608" s="23">
        <v>2.3378999999999999</v>
      </c>
      <c r="V608" s="20">
        <v>37.759399999999999</v>
      </c>
      <c r="X608" s="20">
        <v>3.2753000000000001</v>
      </c>
      <c r="AA608" s="25">
        <v>325536</v>
      </c>
      <c r="AB608" s="9"/>
      <c r="AC608" s="25">
        <v>5901495</v>
      </c>
      <c r="AD608" s="9"/>
      <c r="AE608" s="27">
        <v>156292</v>
      </c>
      <c r="AF608" s="9"/>
      <c r="AG608" s="26">
        <v>66851</v>
      </c>
      <c r="AI608" s="26">
        <v>1801819</v>
      </c>
      <c r="AK608" s="26">
        <v>989084</v>
      </c>
      <c r="AM608" s="2" t="str">
        <f t="shared" si="9"/>
        <v>No</v>
      </c>
    </row>
    <row r="609" spans="1:39">
      <c r="A609" s="6" t="s">
        <v>5947</v>
      </c>
      <c r="B609" s="6" t="s">
        <v>4328</v>
      </c>
      <c r="C609" s="4" t="s">
        <v>33</v>
      </c>
      <c r="D609" s="213">
        <v>8109</v>
      </c>
      <c r="E609" s="210">
        <v>80109</v>
      </c>
      <c r="F609" s="17" t="s">
        <v>338</v>
      </c>
      <c r="G609" s="36" t="s">
        <v>218</v>
      </c>
      <c r="H609" s="157">
        <v>2374203</v>
      </c>
      <c r="I609" s="19">
        <v>95</v>
      </c>
      <c r="J609" s="150" t="s">
        <v>16</v>
      </c>
      <c r="K609" s="150" t="s">
        <v>12</v>
      </c>
      <c r="L609" s="9">
        <v>95</v>
      </c>
      <c r="M609" s="9"/>
      <c r="N609" s="21">
        <v>3.9081999999999999</v>
      </c>
      <c r="O609" s="10"/>
      <c r="P609" s="39">
        <v>0.87609999999999999</v>
      </c>
      <c r="Q609" s="7"/>
      <c r="R609" s="158">
        <v>17.117599999999999</v>
      </c>
      <c r="S609" s="1"/>
      <c r="T609" s="23">
        <v>3.8370000000000002</v>
      </c>
      <c r="V609" s="20">
        <v>4.4611000000000001</v>
      </c>
      <c r="X609" s="20">
        <v>0.1052</v>
      </c>
      <c r="AA609" s="25">
        <v>712297</v>
      </c>
      <c r="AB609" s="9"/>
      <c r="AC609" s="25">
        <v>813067</v>
      </c>
      <c r="AD609" s="9"/>
      <c r="AE609" s="27">
        <v>182256</v>
      </c>
      <c r="AF609" s="9"/>
      <c r="AG609" s="26">
        <v>47499</v>
      </c>
      <c r="AI609" s="26">
        <v>7732123</v>
      </c>
      <c r="AK609" s="26">
        <v>1874597</v>
      </c>
      <c r="AM609" s="2" t="str">
        <f t="shared" si="9"/>
        <v>No</v>
      </c>
    </row>
    <row r="610" spans="1:39">
      <c r="A610" s="6" t="s">
        <v>2248</v>
      </c>
      <c r="B610" s="6" t="s">
        <v>2249</v>
      </c>
      <c r="C610" s="4" t="s">
        <v>102</v>
      </c>
      <c r="D610" s="213" t="s">
        <v>2250</v>
      </c>
      <c r="E610" s="210" t="s">
        <v>2251</v>
      </c>
      <c r="F610" s="17" t="s">
        <v>275</v>
      </c>
      <c r="G610" s="36" t="s">
        <v>400</v>
      </c>
      <c r="H610" s="157">
        <v>0</v>
      </c>
      <c r="I610" s="19">
        <v>95</v>
      </c>
      <c r="J610" s="150" t="s">
        <v>13</v>
      </c>
      <c r="K610" s="150" t="s">
        <v>12</v>
      </c>
      <c r="L610" s="9">
        <v>95</v>
      </c>
      <c r="M610" s="9"/>
      <c r="N610" s="21">
        <v>1.2293000000000001</v>
      </c>
      <c r="O610" s="10"/>
      <c r="P610" s="39">
        <v>3.9E-2</v>
      </c>
      <c r="Q610" s="7"/>
      <c r="R610" s="158">
        <v>32.455300000000001</v>
      </c>
      <c r="S610" s="1"/>
      <c r="T610" s="23">
        <v>1.0305</v>
      </c>
      <c r="V610" s="20">
        <v>31.4937</v>
      </c>
      <c r="X610" s="20">
        <v>0</v>
      </c>
      <c r="AA610" s="25">
        <v>149618</v>
      </c>
      <c r="AB610" s="9"/>
      <c r="AC610" s="25">
        <v>3833161</v>
      </c>
      <c r="AD610" s="9"/>
      <c r="AE610" s="27">
        <v>121712</v>
      </c>
      <c r="AF610" s="9"/>
      <c r="AG610" s="26">
        <v>118106</v>
      </c>
      <c r="AI610" s="26">
        <v>0</v>
      </c>
      <c r="AK610" s="26">
        <v>2166645</v>
      </c>
      <c r="AM610" s="2" t="str">
        <f t="shared" si="9"/>
        <v>No</v>
      </c>
    </row>
    <row r="611" spans="1:39">
      <c r="A611" s="6" t="s">
        <v>2241</v>
      </c>
      <c r="B611" s="6" t="s">
        <v>2242</v>
      </c>
      <c r="C611" s="4" t="s">
        <v>102</v>
      </c>
      <c r="D611" s="213" t="s">
        <v>2243</v>
      </c>
      <c r="E611" s="210" t="s">
        <v>2244</v>
      </c>
      <c r="F611" s="17" t="s">
        <v>275</v>
      </c>
      <c r="G611" s="36" t="s">
        <v>400</v>
      </c>
      <c r="H611" s="157">
        <v>0</v>
      </c>
      <c r="I611" s="19">
        <v>95</v>
      </c>
      <c r="J611" s="150" t="s">
        <v>13</v>
      </c>
      <c r="K611" s="150" t="s">
        <v>12</v>
      </c>
      <c r="L611" s="9">
        <v>88</v>
      </c>
      <c r="M611" s="9"/>
      <c r="N611" s="21">
        <v>1.4435</v>
      </c>
      <c r="O611" s="10"/>
      <c r="P611" s="39">
        <v>5.3800000000000001E-2</v>
      </c>
      <c r="Q611" s="7"/>
      <c r="R611" s="158">
        <v>38.316600000000001</v>
      </c>
      <c r="S611" s="1"/>
      <c r="T611" s="23">
        <v>1.427</v>
      </c>
      <c r="V611" s="20">
        <v>26.850899999999999</v>
      </c>
      <c r="X611" s="20">
        <v>0</v>
      </c>
      <c r="AA611" s="25">
        <v>271600</v>
      </c>
      <c r="AB611" s="9"/>
      <c r="AC611" s="25">
        <v>5052234</v>
      </c>
      <c r="AD611" s="9"/>
      <c r="AE611" s="27">
        <v>188159</v>
      </c>
      <c r="AF611" s="9"/>
      <c r="AG611" s="26">
        <v>131855</v>
      </c>
      <c r="AI611" s="26">
        <v>0</v>
      </c>
      <c r="AK611" s="26">
        <v>2093637</v>
      </c>
      <c r="AM611" s="2" t="str">
        <f t="shared" si="9"/>
        <v>No</v>
      </c>
    </row>
    <row r="612" spans="1:39">
      <c r="A612" s="6" t="s">
        <v>2241</v>
      </c>
      <c r="B612" s="6" t="s">
        <v>2242</v>
      </c>
      <c r="C612" s="4" t="s">
        <v>102</v>
      </c>
      <c r="D612" s="213" t="s">
        <v>2243</v>
      </c>
      <c r="E612" s="210" t="s">
        <v>2244</v>
      </c>
      <c r="F612" s="17" t="s">
        <v>275</v>
      </c>
      <c r="G612" s="36" t="s">
        <v>400</v>
      </c>
      <c r="H612" s="157">
        <v>0</v>
      </c>
      <c r="I612" s="19">
        <v>95</v>
      </c>
      <c r="J612" s="150" t="s">
        <v>14</v>
      </c>
      <c r="K612" s="150" t="s">
        <v>12</v>
      </c>
      <c r="L612" s="9">
        <v>7</v>
      </c>
      <c r="M612" s="9"/>
      <c r="N612" s="21">
        <v>1.4847999999999999</v>
      </c>
      <c r="O612" s="10"/>
      <c r="P612" s="39">
        <v>3.6200000000000003E-2</v>
      </c>
      <c r="Q612" s="7"/>
      <c r="R612" s="158">
        <v>82.236699999999999</v>
      </c>
      <c r="S612" s="1"/>
      <c r="T612" s="23">
        <v>2.0032000000000001</v>
      </c>
      <c r="V612" s="20">
        <v>41.053199999999997</v>
      </c>
      <c r="X612" s="20">
        <v>0</v>
      </c>
      <c r="AA612" s="25">
        <v>64698</v>
      </c>
      <c r="AB612" s="9"/>
      <c r="AC612" s="25">
        <v>1788813</v>
      </c>
      <c r="AD612" s="9"/>
      <c r="AE612" s="27">
        <v>43573</v>
      </c>
      <c r="AF612" s="9"/>
      <c r="AG612" s="26">
        <v>21752</v>
      </c>
      <c r="AI612" s="26">
        <v>0</v>
      </c>
      <c r="AK612" s="26">
        <v>498723</v>
      </c>
      <c r="AM612" s="2" t="str">
        <f t="shared" si="9"/>
        <v>No</v>
      </c>
    </row>
    <row r="613" spans="1:39">
      <c r="A613" s="6" t="s">
        <v>4473</v>
      </c>
      <c r="B613" s="6" t="s">
        <v>4455</v>
      </c>
      <c r="C613" s="4" t="s">
        <v>33</v>
      </c>
      <c r="D613" s="213" t="s">
        <v>4474</v>
      </c>
      <c r="E613" s="210" t="s">
        <v>4475</v>
      </c>
      <c r="F613" s="17" t="s">
        <v>275</v>
      </c>
      <c r="G613" s="36" t="s">
        <v>400</v>
      </c>
      <c r="H613" s="157">
        <v>0</v>
      </c>
      <c r="I613" s="19">
        <v>94</v>
      </c>
      <c r="J613" s="150" t="s">
        <v>13</v>
      </c>
      <c r="K613" s="150" t="s">
        <v>12</v>
      </c>
      <c r="L613" s="9">
        <v>7</v>
      </c>
      <c r="M613" s="9"/>
      <c r="N613" s="21">
        <v>0</v>
      </c>
      <c r="O613" s="10"/>
      <c r="P613" s="39">
        <v>0</v>
      </c>
      <c r="Q613" s="7"/>
      <c r="R613" s="158">
        <v>118.306</v>
      </c>
      <c r="S613" s="1"/>
      <c r="T613" s="23">
        <v>2.726</v>
      </c>
      <c r="V613" s="20">
        <v>43.3992</v>
      </c>
      <c r="X613" s="20">
        <v>0</v>
      </c>
      <c r="AA613" s="25">
        <v>0</v>
      </c>
      <c r="AB613" s="9"/>
      <c r="AC613" s="25">
        <v>906697</v>
      </c>
      <c r="AD613" s="9"/>
      <c r="AE613" s="27">
        <v>20892</v>
      </c>
      <c r="AF613" s="9"/>
      <c r="AG613" s="26">
        <v>7664</v>
      </c>
      <c r="AI613" s="26">
        <v>0</v>
      </c>
      <c r="AK613" s="26">
        <v>80825</v>
      </c>
      <c r="AM613" s="2" t="str">
        <f t="shared" si="9"/>
        <v>No</v>
      </c>
    </row>
    <row r="614" spans="1:39">
      <c r="A614" s="6" t="s">
        <v>5948</v>
      </c>
      <c r="B614" s="6" t="s">
        <v>3282</v>
      </c>
      <c r="C614" s="4" t="s">
        <v>103</v>
      </c>
      <c r="D614" s="213">
        <v>6010</v>
      </c>
      <c r="E614" s="210">
        <v>60010</v>
      </c>
      <c r="F614" s="17" t="s">
        <v>272</v>
      </c>
      <c r="G614" s="36" t="s">
        <v>218</v>
      </c>
      <c r="H614" s="157">
        <v>237356</v>
      </c>
      <c r="I614" s="19">
        <v>94</v>
      </c>
      <c r="J614" s="150" t="s">
        <v>14</v>
      </c>
      <c r="K614" s="150" t="s">
        <v>12</v>
      </c>
      <c r="L614" s="9">
        <v>65</v>
      </c>
      <c r="M614" s="9"/>
      <c r="N614" s="21">
        <v>1.1902999999999999</v>
      </c>
      <c r="O614" s="10"/>
      <c r="P614" s="39">
        <v>0.46689999999999998</v>
      </c>
      <c r="Q614" s="7"/>
      <c r="R614" s="158">
        <v>64.4251</v>
      </c>
      <c r="S614" s="1"/>
      <c r="T614" s="23">
        <v>25.269100000000002</v>
      </c>
      <c r="V614" s="20">
        <v>2.5495999999999999</v>
      </c>
      <c r="X614" s="20">
        <v>1.1206</v>
      </c>
      <c r="AA614" s="25">
        <v>4359973</v>
      </c>
      <c r="AB614" s="9"/>
      <c r="AC614" s="25">
        <v>9339067</v>
      </c>
      <c r="AD614" s="9"/>
      <c r="AE614" s="27">
        <v>3663015</v>
      </c>
      <c r="AF614" s="9"/>
      <c r="AG614" s="26">
        <v>144960</v>
      </c>
      <c r="AI614" s="26">
        <v>8333792</v>
      </c>
      <c r="AK614" s="26">
        <v>1904823</v>
      </c>
      <c r="AM614" s="2" t="str">
        <f t="shared" si="9"/>
        <v>No</v>
      </c>
    </row>
    <row r="615" spans="1:39">
      <c r="A615" s="6" t="s">
        <v>4473</v>
      </c>
      <c r="B615" s="6" t="s">
        <v>4455</v>
      </c>
      <c r="C615" s="4" t="s">
        <v>33</v>
      </c>
      <c r="D615" s="213" t="s">
        <v>4474</v>
      </c>
      <c r="E615" s="210" t="s">
        <v>4475</v>
      </c>
      <c r="F615" s="17" t="s">
        <v>275</v>
      </c>
      <c r="G615" s="36" t="s">
        <v>400</v>
      </c>
      <c r="H615" s="157">
        <v>0</v>
      </c>
      <c r="I615" s="19">
        <v>94</v>
      </c>
      <c r="J615" s="150" t="s">
        <v>24</v>
      </c>
      <c r="K615" s="150" t="s">
        <v>12</v>
      </c>
      <c r="L615" s="9">
        <v>32</v>
      </c>
      <c r="M615" s="9"/>
      <c r="N615" s="21">
        <v>1.4725999999999999</v>
      </c>
      <c r="O615" s="10"/>
      <c r="P615" s="39">
        <v>0.19220000000000001</v>
      </c>
      <c r="Q615" s="7"/>
      <c r="R615" s="158">
        <v>130.09610000000001</v>
      </c>
      <c r="S615" s="1"/>
      <c r="T615" s="23">
        <v>16.9833</v>
      </c>
      <c r="V615" s="20">
        <v>7.6601999999999997</v>
      </c>
      <c r="X615" s="20">
        <v>0</v>
      </c>
      <c r="AA615" s="25">
        <v>2378578</v>
      </c>
      <c r="AB615" s="9"/>
      <c r="AC615" s="25">
        <v>12373314</v>
      </c>
      <c r="AD615" s="9"/>
      <c r="AE615" s="27">
        <v>1615266</v>
      </c>
      <c r="AF615" s="9"/>
      <c r="AG615" s="26">
        <v>95109</v>
      </c>
      <c r="AI615" s="26">
        <v>0</v>
      </c>
      <c r="AK615" s="26">
        <v>1891082</v>
      </c>
      <c r="AM615" s="2" t="str">
        <f t="shared" si="9"/>
        <v>No</v>
      </c>
    </row>
    <row r="616" spans="1:39">
      <c r="A616" s="6" t="s">
        <v>4473</v>
      </c>
      <c r="B616" s="6" t="s">
        <v>4455</v>
      </c>
      <c r="C616" s="4" t="s">
        <v>33</v>
      </c>
      <c r="D616" s="213" t="s">
        <v>4474</v>
      </c>
      <c r="E616" s="210" t="s">
        <v>4475</v>
      </c>
      <c r="F616" s="17" t="s">
        <v>275</v>
      </c>
      <c r="G616" s="36" t="s">
        <v>400</v>
      </c>
      <c r="H616" s="157">
        <v>0</v>
      </c>
      <c r="I616" s="19">
        <v>94</v>
      </c>
      <c r="J616" s="150" t="s">
        <v>14</v>
      </c>
      <c r="K616" s="150" t="s">
        <v>12</v>
      </c>
      <c r="L616" s="9">
        <v>29</v>
      </c>
      <c r="M616" s="9"/>
      <c r="N616" s="21">
        <v>0.31609999999999999</v>
      </c>
      <c r="O616" s="10"/>
      <c r="P616" s="39">
        <v>7.6300000000000007E-2</v>
      </c>
      <c r="Q616" s="7"/>
      <c r="R616" s="158">
        <v>106.33750000000001</v>
      </c>
      <c r="S616" s="1"/>
      <c r="T616" s="23">
        <v>25.668900000000001</v>
      </c>
      <c r="V616" s="20">
        <v>4.1426999999999996</v>
      </c>
      <c r="X616" s="20">
        <v>0</v>
      </c>
      <c r="AA616" s="25">
        <v>762817</v>
      </c>
      <c r="AB616" s="9"/>
      <c r="AC616" s="25">
        <v>9997962</v>
      </c>
      <c r="AD616" s="9"/>
      <c r="AE616" s="27">
        <v>2413419</v>
      </c>
      <c r="AF616" s="9"/>
      <c r="AG616" s="26">
        <v>94021</v>
      </c>
      <c r="AI616" s="26">
        <v>0</v>
      </c>
      <c r="AK616" s="26">
        <v>917247</v>
      </c>
      <c r="AM616" s="2" t="str">
        <f t="shared" si="9"/>
        <v>No</v>
      </c>
    </row>
    <row r="617" spans="1:39">
      <c r="A617" s="6" t="s">
        <v>5948</v>
      </c>
      <c r="B617" s="6" t="s">
        <v>3282</v>
      </c>
      <c r="C617" s="4" t="s">
        <v>103</v>
      </c>
      <c r="D617" s="213">
        <v>6010</v>
      </c>
      <c r="E617" s="210">
        <v>60010</v>
      </c>
      <c r="F617" s="17" t="s">
        <v>272</v>
      </c>
      <c r="G617" s="36" t="s">
        <v>218</v>
      </c>
      <c r="H617" s="157">
        <v>237356</v>
      </c>
      <c r="I617" s="19">
        <v>94</v>
      </c>
      <c r="J617" s="150" t="s">
        <v>13</v>
      </c>
      <c r="K617" s="150" t="s">
        <v>12</v>
      </c>
      <c r="L617" s="9">
        <v>29</v>
      </c>
      <c r="M617" s="9"/>
      <c r="N617" s="21">
        <v>2.8788</v>
      </c>
      <c r="O617" s="10"/>
      <c r="P617" s="39">
        <v>9.5299999999999996E-2</v>
      </c>
      <c r="Q617" s="7"/>
      <c r="R617" s="158">
        <v>76.967399999999998</v>
      </c>
      <c r="S617" s="1"/>
      <c r="T617" s="23">
        <v>2.5487000000000002</v>
      </c>
      <c r="V617" s="20">
        <v>30.1981</v>
      </c>
      <c r="X617" s="20">
        <v>4.3213999999999997</v>
      </c>
      <c r="AA617" s="25">
        <v>277489</v>
      </c>
      <c r="AB617" s="9"/>
      <c r="AC617" s="25">
        <v>2910829</v>
      </c>
      <c r="AD617" s="9"/>
      <c r="AE617" s="27">
        <v>96391</v>
      </c>
      <c r="AF617" s="9"/>
      <c r="AG617" s="26">
        <v>37819</v>
      </c>
      <c r="AI617" s="26">
        <v>673588</v>
      </c>
      <c r="AK617" s="26">
        <v>592767</v>
      </c>
      <c r="AM617" s="2" t="str">
        <f t="shared" si="9"/>
        <v>No</v>
      </c>
    </row>
    <row r="618" spans="1:39">
      <c r="A618" s="6" t="s">
        <v>4473</v>
      </c>
      <c r="B618" s="6" t="s">
        <v>4455</v>
      </c>
      <c r="C618" s="4" t="s">
        <v>33</v>
      </c>
      <c r="D618" s="213" t="s">
        <v>4474</v>
      </c>
      <c r="E618" s="210" t="s">
        <v>4475</v>
      </c>
      <c r="F618" s="17" t="s">
        <v>275</v>
      </c>
      <c r="G618" s="36" t="s">
        <v>400</v>
      </c>
      <c r="H618" s="157">
        <v>0</v>
      </c>
      <c r="I618" s="19">
        <v>94</v>
      </c>
      <c r="J618" s="150" t="s">
        <v>28</v>
      </c>
      <c r="K618" s="150" t="s">
        <v>12</v>
      </c>
      <c r="L618" s="9">
        <v>26</v>
      </c>
      <c r="M618" s="9"/>
      <c r="N618" s="21">
        <v>2.1473</v>
      </c>
      <c r="O618" s="10"/>
      <c r="P618" s="39">
        <v>0.218</v>
      </c>
      <c r="Q618" s="7"/>
      <c r="R618" s="158">
        <v>134.52680000000001</v>
      </c>
      <c r="S618" s="1"/>
      <c r="T618" s="23">
        <v>13.6592</v>
      </c>
      <c r="V618" s="20">
        <v>9.8488000000000007</v>
      </c>
      <c r="X618" s="20">
        <v>0</v>
      </c>
      <c r="AA618" s="25">
        <v>1976240</v>
      </c>
      <c r="AB618" s="9"/>
      <c r="AC618" s="25">
        <v>9064278</v>
      </c>
      <c r="AD618" s="9"/>
      <c r="AE618" s="27">
        <v>920343</v>
      </c>
      <c r="AF618" s="9"/>
      <c r="AG618" s="26">
        <v>67379</v>
      </c>
      <c r="AI618" s="26">
        <v>0</v>
      </c>
      <c r="AK618" s="26">
        <v>1814217</v>
      </c>
      <c r="AM618" s="2" t="str">
        <f t="shared" si="9"/>
        <v>No</v>
      </c>
    </row>
    <row r="619" spans="1:39">
      <c r="A619" s="6" t="s">
        <v>4794</v>
      </c>
      <c r="B619" s="6" t="s">
        <v>4795</v>
      </c>
      <c r="C619" s="4" t="s">
        <v>22</v>
      </c>
      <c r="D619" s="213">
        <v>9020</v>
      </c>
      <c r="E619" s="210">
        <v>90020</v>
      </c>
      <c r="F619" s="17" t="s">
        <v>275</v>
      </c>
      <c r="G619" s="36" t="s">
        <v>218</v>
      </c>
      <c r="H619" s="157">
        <v>195861</v>
      </c>
      <c r="I619" s="19">
        <v>93</v>
      </c>
      <c r="J619" s="150" t="s">
        <v>14</v>
      </c>
      <c r="K619" s="150" t="s">
        <v>12</v>
      </c>
      <c r="L619" s="9">
        <v>93</v>
      </c>
      <c r="M619" s="9"/>
      <c r="N619" s="21">
        <v>1.1115999999999999</v>
      </c>
      <c r="O619" s="10"/>
      <c r="P619" s="39">
        <v>0.27950000000000003</v>
      </c>
      <c r="Q619" s="7"/>
      <c r="R619" s="158">
        <v>114.21720000000001</v>
      </c>
      <c r="S619" s="1"/>
      <c r="T619" s="23">
        <v>28.715399999999999</v>
      </c>
      <c r="V619" s="20">
        <v>3.9775999999999998</v>
      </c>
      <c r="X619" s="20">
        <v>0.97150000000000003</v>
      </c>
      <c r="AA619" s="25">
        <v>6990789</v>
      </c>
      <c r="AB619" s="9"/>
      <c r="AC619" s="25">
        <v>25014834</v>
      </c>
      <c r="AD619" s="9"/>
      <c r="AE619" s="27">
        <v>6288980</v>
      </c>
      <c r="AF619" s="9"/>
      <c r="AG619" s="26">
        <v>219011</v>
      </c>
      <c r="AI619" s="26">
        <v>25748791</v>
      </c>
      <c r="AK619" s="26">
        <v>2627848</v>
      </c>
      <c r="AM619" s="2" t="str">
        <f t="shared" si="9"/>
        <v>No</v>
      </c>
    </row>
    <row r="620" spans="1:39">
      <c r="A620" s="6" t="s">
        <v>5949</v>
      </c>
      <c r="B620" s="6" t="s">
        <v>1318</v>
      </c>
      <c r="C620" s="4" t="s">
        <v>64</v>
      </c>
      <c r="D620" s="213">
        <v>4051</v>
      </c>
      <c r="E620" s="210">
        <v>40051</v>
      </c>
      <c r="F620" s="17" t="s">
        <v>272</v>
      </c>
      <c r="G620" s="36" t="s">
        <v>218</v>
      </c>
      <c r="H620" s="157">
        <v>347602</v>
      </c>
      <c r="I620" s="19">
        <v>93</v>
      </c>
      <c r="J620" s="150" t="s">
        <v>14</v>
      </c>
      <c r="K620" s="150" t="s">
        <v>12</v>
      </c>
      <c r="L620" s="9">
        <v>79</v>
      </c>
      <c r="M620" s="9"/>
      <c r="N620" s="21">
        <v>1.1757</v>
      </c>
      <c r="O620" s="10"/>
      <c r="P620" s="39">
        <v>0.49630000000000002</v>
      </c>
      <c r="Q620" s="7"/>
      <c r="R620" s="158">
        <v>94.551000000000002</v>
      </c>
      <c r="S620" s="1"/>
      <c r="T620" s="23">
        <v>39.916400000000003</v>
      </c>
      <c r="V620" s="20">
        <v>2.3687</v>
      </c>
      <c r="X620" s="20">
        <v>1.2735000000000001</v>
      </c>
      <c r="AA620" s="25">
        <v>7669402</v>
      </c>
      <c r="AB620" s="9"/>
      <c r="AC620" s="25">
        <v>15452180</v>
      </c>
      <c r="AD620" s="9"/>
      <c r="AE620" s="27">
        <v>6523418</v>
      </c>
      <c r="AF620" s="9"/>
      <c r="AG620" s="26">
        <v>163427</v>
      </c>
      <c r="AI620" s="26">
        <v>12133936</v>
      </c>
      <c r="AK620" s="26">
        <v>1852255</v>
      </c>
      <c r="AM620" s="2" t="str">
        <f t="shared" si="9"/>
        <v>No</v>
      </c>
    </row>
    <row r="621" spans="1:39">
      <c r="A621" s="6" t="s">
        <v>5950</v>
      </c>
      <c r="B621" s="6" t="s">
        <v>718</v>
      </c>
      <c r="C621" s="4" t="s">
        <v>64</v>
      </c>
      <c r="D621" s="213">
        <v>4087</v>
      </c>
      <c r="E621" s="210">
        <v>40087</v>
      </c>
      <c r="F621" s="17" t="s">
        <v>272</v>
      </c>
      <c r="G621" s="36" t="s">
        <v>218</v>
      </c>
      <c r="H621" s="157">
        <v>347602</v>
      </c>
      <c r="I621" s="19">
        <v>93</v>
      </c>
      <c r="J621" s="150" t="s">
        <v>13</v>
      </c>
      <c r="K621" s="150" t="s">
        <v>15</v>
      </c>
      <c r="L621" s="9">
        <v>48</v>
      </c>
      <c r="M621" s="9"/>
      <c r="N621" s="21">
        <v>0.83250000000000002</v>
      </c>
      <c r="O621" s="10"/>
      <c r="P621" s="39">
        <v>3.2800000000000003E-2</v>
      </c>
      <c r="Q621" s="7"/>
      <c r="R621" s="158">
        <v>53.235300000000002</v>
      </c>
      <c r="S621" s="1"/>
      <c r="T621" s="23">
        <v>2.0981000000000001</v>
      </c>
      <c r="V621" s="20">
        <v>25.3735</v>
      </c>
      <c r="X621" s="20">
        <v>2.8915000000000002</v>
      </c>
      <c r="AA621" s="25">
        <v>183383</v>
      </c>
      <c r="AB621" s="9"/>
      <c r="AC621" s="25">
        <v>5589019</v>
      </c>
      <c r="AD621" s="9"/>
      <c r="AE621" s="27">
        <v>220270</v>
      </c>
      <c r="AF621" s="9"/>
      <c r="AG621" s="26">
        <v>104987</v>
      </c>
      <c r="AI621" s="26">
        <v>1932897</v>
      </c>
      <c r="AK621" s="26">
        <v>1734713</v>
      </c>
      <c r="AM621" s="2" t="str">
        <f t="shared" si="9"/>
        <v>No</v>
      </c>
    </row>
    <row r="622" spans="1:39">
      <c r="A622" s="6" t="s">
        <v>5950</v>
      </c>
      <c r="B622" s="6" t="s">
        <v>718</v>
      </c>
      <c r="C622" s="4" t="s">
        <v>64</v>
      </c>
      <c r="D622" s="213">
        <v>4087</v>
      </c>
      <c r="E622" s="210">
        <v>40087</v>
      </c>
      <c r="F622" s="17" t="s">
        <v>272</v>
      </c>
      <c r="G622" s="36" t="s">
        <v>218</v>
      </c>
      <c r="H622" s="157">
        <v>347602</v>
      </c>
      <c r="I622" s="19">
        <v>93</v>
      </c>
      <c r="J622" s="150" t="s">
        <v>14</v>
      </c>
      <c r="K622" s="150" t="s">
        <v>15</v>
      </c>
      <c r="L622" s="9">
        <v>45</v>
      </c>
      <c r="M622" s="9"/>
      <c r="N622" s="21">
        <v>0.3654</v>
      </c>
      <c r="O622" s="10"/>
      <c r="P622" s="39">
        <v>0.1232</v>
      </c>
      <c r="Q622" s="7"/>
      <c r="R622" s="158">
        <v>99.156899999999993</v>
      </c>
      <c r="S622" s="1"/>
      <c r="T622" s="23">
        <v>33.445399999999999</v>
      </c>
      <c r="V622" s="20">
        <v>2.9647000000000001</v>
      </c>
      <c r="X622" s="20">
        <v>0.94120000000000004</v>
      </c>
      <c r="AA622" s="25">
        <v>2453370</v>
      </c>
      <c r="AB622" s="9"/>
      <c r="AC622" s="25">
        <v>19908332</v>
      </c>
      <c r="AD622" s="9"/>
      <c r="AE622" s="27">
        <v>6715030</v>
      </c>
      <c r="AF622" s="9"/>
      <c r="AG622" s="26">
        <v>200776</v>
      </c>
      <c r="AI622" s="26">
        <v>21152663</v>
      </c>
      <c r="AK622" s="26">
        <v>2701352</v>
      </c>
      <c r="AM622" s="2" t="str">
        <f t="shared" si="9"/>
        <v>No</v>
      </c>
    </row>
    <row r="623" spans="1:39">
      <c r="A623" s="6" t="s">
        <v>5949</v>
      </c>
      <c r="B623" s="6" t="s">
        <v>1318</v>
      </c>
      <c r="C623" s="4" t="s">
        <v>64</v>
      </c>
      <c r="D623" s="213">
        <v>4051</v>
      </c>
      <c r="E623" s="210">
        <v>40051</v>
      </c>
      <c r="F623" s="17" t="s">
        <v>272</v>
      </c>
      <c r="G623" s="36" t="s">
        <v>218</v>
      </c>
      <c r="H623" s="157">
        <v>347602</v>
      </c>
      <c r="I623" s="19">
        <v>93</v>
      </c>
      <c r="J623" s="150" t="s">
        <v>13</v>
      </c>
      <c r="K623" s="150" t="s">
        <v>12</v>
      </c>
      <c r="L623" s="9">
        <v>14</v>
      </c>
      <c r="M623" s="9"/>
      <c r="N623" s="21">
        <v>0</v>
      </c>
      <c r="O623" s="10"/>
      <c r="P623" s="39">
        <v>0</v>
      </c>
      <c r="Q623" s="7"/>
      <c r="R623" s="158">
        <v>104.20659999999999</v>
      </c>
      <c r="S623" s="1"/>
      <c r="T623" s="23">
        <v>2.3586</v>
      </c>
      <c r="V623" s="20">
        <v>44.182400000000001</v>
      </c>
      <c r="X623" s="20">
        <v>10.332800000000001</v>
      </c>
      <c r="AA623" s="25">
        <v>0</v>
      </c>
      <c r="AB623" s="9"/>
      <c r="AC623" s="25">
        <v>2751680</v>
      </c>
      <c r="AD623" s="9"/>
      <c r="AE623" s="27">
        <v>62280</v>
      </c>
      <c r="AF623" s="9"/>
      <c r="AG623" s="26">
        <v>26406</v>
      </c>
      <c r="AI623" s="26">
        <v>266306</v>
      </c>
      <c r="AK623" s="26">
        <v>284687</v>
      </c>
      <c r="AM623" s="2" t="str">
        <f t="shared" si="9"/>
        <v>No</v>
      </c>
    </row>
    <row r="624" spans="1:39">
      <c r="A624" s="6" t="s">
        <v>3291</v>
      </c>
      <c r="B624" s="6" t="s">
        <v>3292</v>
      </c>
      <c r="C624" s="4" t="s">
        <v>85</v>
      </c>
      <c r="D624" s="213">
        <v>6018</v>
      </c>
      <c r="E624" s="210">
        <v>60018</v>
      </c>
      <c r="F624" s="17" t="s">
        <v>272</v>
      </c>
      <c r="G624" s="36" t="s">
        <v>218</v>
      </c>
      <c r="H624" s="157">
        <v>655479</v>
      </c>
      <c r="I624" s="19">
        <v>92</v>
      </c>
      <c r="J624" s="150" t="s">
        <v>14</v>
      </c>
      <c r="K624" s="150" t="s">
        <v>12</v>
      </c>
      <c r="L624" s="9">
        <v>52</v>
      </c>
      <c r="M624" s="9"/>
      <c r="N624" s="21">
        <v>0.88829999999999998</v>
      </c>
      <c r="O624" s="10"/>
      <c r="P624" s="39">
        <v>0.15770000000000001</v>
      </c>
      <c r="Q624" s="7"/>
      <c r="R624" s="158">
        <v>83.2303</v>
      </c>
      <c r="S624" s="1"/>
      <c r="T624" s="23">
        <v>14.7723</v>
      </c>
      <c r="V624" s="20">
        <v>5.6341999999999999</v>
      </c>
      <c r="X624" s="20">
        <v>1.0670999999999999</v>
      </c>
      <c r="AA624" s="25">
        <v>2381505</v>
      </c>
      <c r="AB624" s="9"/>
      <c r="AC624" s="25">
        <v>15105219</v>
      </c>
      <c r="AD624" s="9"/>
      <c r="AE624" s="27">
        <v>2680985</v>
      </c>
      <c r="AF624" s="9"/>
      <c r="AG624" s="26">
        <v>181487</v>
      </c>
      <c r="AI624" s="26">
        <v>14155601</v>
      </c>
      <c r="AK624" s="26">
        <v>2650169</v>
      </c>
      <c r="AM624" s="2" t="str">
        <f t="shared" si="9"/>
        <v>No</v>
      </c>
    </row>
    <row r="625" spans="1:39">
      <c r="A625" s="6" t="s">
        <v>4784</v>
      </c>
      <c r="B625" s="6" t="s">
        <v>4785</v>
      </c>
      <c r="C625" s="4" t="s">
        <v>22</v>
      </c>
      <c r="D625" s="213">
        <v>9012</v>
      </c>
      <c r="E625" s="210">
        <v>90012</v>
      </c>
      <c r="F625" s="17" t="s">
        <v>275</v>
      </c>
      <c r="G625" s="36" t="s">
        <v>218</v>
      </c>
      <c r="H625" s="157">
        <v>370583</v>
      </c>
      <c r="I625" s="19">
        <v>92</v>
      </c>
      <c r="J625" s="150" t="s">
        <v>14</v>
      </c>
      <c r="K625" s="150" t="s">
        <v>12</v>
      </c>
      <c r="L625" s="9">
        <v>41</v>
      </c>
      <c r="M625" s="9"/>
      <c r="N625" s="21">
        <v>0.75739999999999996</v>
      </c>
      <c r="O625" s="10"/>
      <c r="P625" s="39">
        <v>9.7100000000000006E-2</v>
      </c>
      <c r="Q625" s="7"/>
      <c r="R625" s="158">
        <v>196.71709999999999</v>
      </c>
      <c r="S625" s="1"/>
      <c r="T625" s="23">
        <v>25.2135</v>
      </c>
      <c r="V625" s="20">
        <v>7.8021000000000003</v>
      </c>
      <c r="X625" s="20">
        <v>2.214</v>
      </c>
      <c r="AA625" s="25">
        <v>2123633</v>
      </c>
      <c r="AB625" s="9"/>
      <c r="AC625" s="25">
        <v>21876314</v>
      </c>
      <c r="AD625" s="9"/>
      <c r="AE625" s="27">
        <v>2803917</v>
      </c>
      <c r="AF625" s="9"/>
      <c r="AG625" s="26">
        <v>111207</v>
      </c>
      <c r="AI625" s="26">
        <v>9880682</v>
      </c>
      <c r="AK625" s="26">
        <v>1316670</v>
      </c>
      <c r="AM625" s="2" t="str">
        <f t="shared" si="9"/>
        <v>No</v>
      </c>
    </row>
    <row r="626" spans="1:39">
      <c r="A626" s="6" t="s">
        <v>3291</v>
      </c>
      <c r="B626" s="6" t="s">
        <v>3292</v>
      </c>
      <c r="C626" s="4" t="s">
        <v>85</v>
      </c>
      <c r="D626" s="213">
        <v>6018</v>
      </c>
      <c r="E626" s="210">
        <v>60018</v>
      </c>
      <c r="F626" s="17" t="s">
        <v>272</v>
      </c>
      <c r="G626" s="36" t="s">
        <v>218</v>
      </c>
      <c r="H626" s="157">
        <v>655479</v>
      </c>
      <c r="I626" s="19">
        <v>92</v>
      </c>
      <c r="J626" s="150" t="s">
        <v>13</v>
      </c>
      <c r="K626" s="150" t="s">
        <v>15</v>
      </c>
      <c r="L626" s="9">
        <v>28</v>
      </c>
      <c r="M626" s="9"/>
      <c r="N626" s="21">
        <v>2.9176000000000002</v>
      </c>
      <c r="O626" s="10"/>
      <c r="P626" s="39">
        <v>7.8600000000000003E-2</v>
      </c>
      <c r="Q626" s="7"/>
      <c r="R626" s="158">
        <v>77.105400000000003</v>
      </c>
      <c r="S626" s="1"/>
      <c r="T626" s="23">
        <v>2.0760999999999998</v>
      </c>
      <c r="V626" s="20">
        <v>37.1404</v>
      </c>
      <c r="X626" s="20">
        <v>4.4372999999999996</v>
      </c>
      <c r="AA626" s="25">
        <v>311565</v>
      </c>
      <c r="AB626" s="9"/>
      <c r="AC626" s="25">
        <v>3966147</v>
      </c>
      <c r="AD626" s="9"/>
      <c r="AE626" s="27">
        <v>106788</v>
      </c>
      <c r="AF626" s="9"/>
      <c r="AG626" s="26">
        <v>51438</v>
      </c>
      <c r="AI626" s="26">
        <v>893816</v>
      </c>
      <c r="AK626" s="26">
        <v>893748</v>
      </c>
      <c r="AM626" s="2" t="str">
        <f t="shared" si="9"/>
        <v>No</v>
      </c>
    </row>
    <row r="627" spans="1:39">
      <c r="A627" s="6" t="s">
        <v>4784</v>
      </c>
      <c r="B627" s="6" t="s">
        <v>4785</v>
      </c>
      <c r="C627" s="4" t="s">
        <v>22</v>
      </c>
      <c r="D627" s="213">
        <v>9012</v>
      </c>
      <c r="E627" s="210">
        <v>90012</v>
      </c>
      <c r="F627" s="17" t="s">
        <v>275</v>
      </c>
      <c r="G627" s="36" t="s">
        <v>218</v>
      </c>
      <c r="H627" s="157">
        <v>370583</v>
      </c>
      <c r="I627" s="19">
        <v>92</v>
      </c>
      <c r="J627" s="150" t="s">
        <v>14</v>
      </c>
      <c r="K627" s="150" t="s">
        <v>15</v>
      </c>
      <c r="L627" s="9">
        <v>22</v>
      </c>
      <c r="M627" s="9"/>
      <c r="N627" s="21">
        <v>0.75509999999999999</v>
      </c>
      <c r="O627" s="10"/>
      <c r="P627" s="39">
        <v>4.4299999999999999E-2</v>
      </c>
      <c r="Q627" s="7"/>
      <c r="R627" s="158">
        <v>139.1293</v>
      </c>
      <c r="S627" s="1"/>
      <c r="T627" s="23">
        <v>8.1699000000000002</v>
      </c>
      <c r="V627" s="20">
        <v>17.029399999999999</v>
      </c>
      <c r="X627" s="20">
        <v>3.7397</v>
      </c>
      <c r="AA627" s="25">
        <v>292694</v>
      </c>
      <c r="AB627" s="9"/>
      <c r="AC627" s="25">
        <v>6601267</v>
      </c>
      <c r="AD627" s="9"/>
      <c r="AE627" s="27">
        <v>387639</v>
      </c>
      <c r="AF627" s="9"/>
      <c r="AG627" s="26">
        <v>47447</v>
      </c>
      <c r="AI627" s="26">
        <v>1765195</v>
      </c>
      <c r="AK627" s="26">
        <v>720162</v>
      </c>
      <c r="AM627" s="2" t="str">
        <f t="shared" si="9"/>
        <v>No</v>
      </c>
    </row>
    <row r="628" spans="1:39">
      <c r="A628" s="6" t="s">
        <v>4784</v>
      </c>
      <c r="B628" s="6" t="s">
        <v>4785</v>
      </c>
      <c r="C628" s="4" t="s">
        <v>22</v>
      </c>
      <c r="D628" s="213">
        <v>9012</v>
      </c>
      <c r="E628" s="210">
        <v>90012</v>
      </c>
      <c r="F628" s="17" t="s">
        <v>275</v>
      </c>
      <c r="G628" s="36" t="s">
        <v>218</v>
      </c>
      <c r="H628" s="157">
        <v>370583</v>
      </c>
      <c r="I628" s="19">
        <v>92</v>
      </c>
      <c r="J628" s="150" t="s">
        <v>18</v>
      </c>
      <c r="K628" s="150" t="s">
        <v>15</v>
      </c>
      <c r="L628" s="9">
        <v>18</v>
      </c>
      <c r="M628" s="9"/>
      <c r="N628" s="21">
        <v>3.2027000000000001</v>
      </c>
      <c r="O628" s="10"/>
      <c r="P628" s="39">
        <v>9.64E-2</v>
      </c>
      <c r="Q628" s="7"/>
      <c r="R628" s="158">
        <v>128.88740000000001</v>
      </c>
      <c r="S628" s="1"/>
      <c r="T628" s="23">
        <v>3.8793000000000002</v>
      </c>
      <c r="V628" s="20">
        <v>33.2241</v>
      </c>
      <c r="X628" s="20">
        <v>5.9305000000000003</v>
      </c>
      <c r="AA628" s="25">
        <v>179272</v>
      </c>
      <c r="AB628" s="9"/>
      <c r="AC628" s="25">
        <v>1859717</v>
      </c>
      <c r="AD628" s="9"/>
      <c r="AE628" s="27">
        <v>55975</v>
      </c>
      <c r="AF628" s="9"/>
      <c r="AG628" s="26">
        <v>14429</v>
      </c>
      <c r="AI628" s="26">
        <v>313587</v>
      </c>
      <c r="AK628" s="26">
        <v>336311</v>
      </c>
      <c r="AM628" s="2" t="str">
        <f t="shared" si="9"/>
        <v>No</v>
      </c>
    </row>
    <row r="629" spans="1:39">
      <c r="A629" s="6" t="s">
        <v>3291</v>
      </c>
      <c r="B629" s="6" t="s">
        <v>3292</v>
      </c>
      <c r="C629" s="4" t="s">
        <v>85</v>
      </c>
      <c r="D629" s="213">
        <v>6018</v>
      </c>
      <c r="E629" s="210">
        <v>60018</v>
      </c>
      <c r="F629" s="17" t="s">
        <v>272</v>
      </c>
      <c r="G629" s="36" t="s">
        <v>218</v>
      </c>
      <c r="H629" s="157">
        <v>655479</v>
      </c>
      <c r="I629" s="19">
        <v>92</v>
      </c>
      <c r="J629" s="150" t="s">
        <v>14</v>
      </c>
      <c r="K629" s="150" t="s">
        <v>15</v>
      </c>
      <c r="L629" s="9">
        <v>12</v>
      </c>
      <c r="M629" s="9"/>
      <c r="N629" s="21">
        <v>0.80549999999999999</v>
      </c>
      <c r="O629" s="10"/>
      <c r="P629" s="39">
        <v>8.3599999999999994E-2</v>
      </c>
      <c r="Q629" s="7"/>
      <c r="R629" s="158">
        <v>59.4756</v>
      </c>
      <c r="S629" s="1"/>
      <c r="T629" s="23">
        <v>6.1694000000000004</v>
      </c>
      <c r="V629" s="20">
        <v>9.6404999999999994</v>
      </c>
      <c r="X629" s="20">
        <v>1.3931</v>
      </c>
      <c r="AA629" s="25">
        <v>76494</v>
      </c>
      <c r="AB629" s="9"/>
      <c r="AC629" s="25">
        <v>915448</v>
      </c>
      <c r="AD629" s="9"/>
      <c r="AE629" s="27">
        <v>94959</v>
      </c>
      <c r="AF629" s="9"/>
      <c r="AG629" s="26">
        <v>15392</v>
      </c>
      <c r="AI629" s="26">
        <v>657116</v>
      </c>
      <c r="AK629" s="26">
        <v>229686</v>
      </c>
      <c r="AM629" s="2" t="str">
        <f t="shared" si="9"/>
        <v>No</v>
      </c>
    </row>
    <row r="630" spans="1:39">
      <c r="A630" s="6" t="s">
        <v>4784</v>
      </c>
      <c r="B630" s="6" t="s">
        <v>4785</v>
      </c>
      <c r="C630" s="4" t="s">
        <v>22</v>
      </c>
      <c r="D630" s="213">
        <v>9012</v>
      </c>
      <c r="E630" s="210">
        <v>90012</v>
      </c>
      <c r="F630" s="17" t="s">
        <v>275</v>
      </c>
      <c r="G630" s="36" t="s">
        <v>218</v>
      </c>
      <c r="H630" s="157">
        <v>370583</v>
      </c>
      <c r="I630" s="19">
        <v>92</v>
      </c>
      <c r="J630" s="150" t="s">
        <v>24</v>
      </c>
      <c r="K630" s="150" t="s">
        <v>15</v>
      </c>
      <c r="L630" s="9">
        <v>11</v>
      </c>
      <c r="M630" s="9"/>
      <c r="N630" s="21">
        <v>4.9470000000000001</v>
      </c>
      <c r="O630" s="10"/>
      <c r="P630" s="39">
        <v>0.34649999999999997</v>
      </c>
      <c r="Q630" s="7"/>
      <c r="R630" s="158">
        <v>158.8929</v>
      </c>
      <c r="S630" s="1"/>
      <c r="T630" s="23">
        <v>11.128299999999999</v>
      </c>
      <c r="V630" s="20">
        <v>14.2783</v>
      </c>
      <c r="X630" s="20">
        <v>0.32229999999999998</v>
      </c>
      <c r="AA630" s="25">
        <v>771718</v>
      </c>
      <c r="AB630" s="9"/>
      <c r="AC630" s="25">
        <v>2227361</v>
      </c>
      <c r="AD630" s="9"/>
      <c r="AE630" s="27">
        <v>155996</v>
      </c>
      <c r="AF630" s="9"/>
      <c r="AG630" s="26">
        <v>14018</v>
      </c>
      <c r="AI630" s="26">
        <v>6910623</v>
      </c>
      <c r="AK630" s="26">
        <v>459908</v>
      </c>
      <c r="AM630" s="2" t="str">
        <f t="shared" si="9"/>
        <v>No</v>
      </c>
    </row>
    <row r="631" spans="1:39">
      <c r="A631" s="6" t="s">
        <v>3325</v>
      </c>
      <c r="B631" s="6" t="s">
        <v>3326</v>
      </c>
      <c r="C631" s="4" t="s">
        <v>103</v>
      </c>
      <c r="D631" s="213">
        <v>6091</v>
      </c>
      <c r="E631" s="210">
        <v>60091</v>
      </c>
      <c r="F631" s="17" t="s">
        <v>275</v>
      </c>
      <c r="G631" s="36" t="s">
        <v>218</v>
      </c>
      <c r="H631" s="157">
        <v>217630</v>
      </c>
      <c r="I631" s="19">
        <v>91</v>
      </c>
      <c r="J631" s="150" t="s">
        <v>13</v>
      </c>
      <c r="K631" s="150" t="s">
        <v>12</v>
      </c>
      <c r="L631" s="9">
        <v>81</v>
      </c>
      <c r="M631" s="9"/>
      <c r="N631" s="21">
        <v>0.62629999999999997</v>
      </c>
      <c r="O631" s="10"/>
      <c r="P631" s="39">
        <v>1.7299999999999999E-2</v>
      </c>
      <c r="Q631" s="7"/>
      <c r="R631" s="158">
        <v>73.579400000000007</v>
      </c>
      <c r="S631" s="1"/>
      <c r="T631" s="23">
        <v>2.0358999999999998</v>
      </c>
      <c r="V631" s="20">
        <v>36.1402</v>
      </c>
      <c r="X631" s="20">
        <v>4.0648999999999997</v>
      </c>
      <c r="AA631" s="25">
        <v>131944</v>
      </c>
      <c r="AB631" s="9"/>
      <c r="AC631" s="25">
        <v>7613479</v>
      </c>
      <c r="AD631" s="9"/>
      <c r="AE631" s="27">
        <v>210665</v>
      </c>
      <c r="AF631" s="9"/>
      <c r="AG631" s="26">
        <v>103473</v>
      </c>
      <c r="AI631" s="26">
        <v>1872973</v>
      </c>
      <c r="AK631" s="26">
        <v>1405230</v>
      </c>
      <c r="AM631" s="2" t="str">
        <f t="shared" si="9"/>
        <v>No</v>
      </c>
    </row>
    <row r="632" spans="1:39">
      <c r="A632" s="6" t="s">
        <v>84</v>
      </c>
      <c r="B632" s="6" t="s">
        <v>2367</v>
      </c>
      <c r="C632" s="4" t="s">
        <v>82</v>
      </c>
      <c r="D632" s="213">
        <v>5117</v>
      </c>
      <c r="E632" s="210">
        <v>50117</v>
      </c>
      <c r="F632" s="17" t="s">
        <v>275</v>
      </c>
      <c r="G632" s="36" t="s">
        <v>218</v>
      </c>
      <c r="H632" s="157">
        <v>1780673</v>
      </c>
      <c r="I632" s="19">
        <v>91</v>
      </c>
      <c r="J632" s="150" t="s">
        <v>13</v>
      </c>
      <c r="K632" s="150" t="s">
        <v>12</v>
      </c>
      <c r="L632" s="9">
        <v>67</v>
      </c>
      <c r="M632" s="9"/>
      <c r="N632" s="21">
        <v>1.8720000000000001</v>
      </c>
      <c r="O632" s="10"/>
      <c r="P632" s="39">
        <v>0.05</v>
      </c>
      <c r="Q632" s="7"/>
      <c r="R632" s="158">
        <v>76.704800000000006</v>
      </c>
      <c r="S632" s="1"/>
      <c r="T632" s="23">
        <v>2.0503</v>
      </c>
      <c r="V632" s="20">
        <v>37.4114</v>
      </c>
      <c r="X632" s="20">
        <v>3.9716</v>
      </c>
      <c r="AA632" s="25">
        <v>507328</v>
      </c>
      <c r="AB632" s="9"/>
      <c r="AC632" s="25">
        <v>10138610</v>
      </c>
      <c r="AD632" s="9"/>
      <c r="AE632" s="27">
        <v>271003</v>
      </c>
      <c r="AF632" s="9"/>
      <c r="AG632" s="26">
        <v>132177</v>
      </c>
      <c r="AI632" s="26">
        <v>2552808</v>
      </c>
      <c r="AK632" s="26">
        <v>2297946</v>
      </c>
      <c r="AM632" s="2" t="str">
        <f t="shared" si="9"/>
        <v>No</v>
      </c>
    </row>
    <row r="633" spans="1:39">
      <c r="A633" s="6" t="s">
        <v>5951</v>
      </c>
      <c r="B633" s="6" t="s">
        <v>1093</v>
      </c>
      <c r="C633" s="4" t="s">
        <v>105</v>
      </c>
      <c r="D633" s="213">
        <v>3081</v>
      </c>
      <c r="E633" s="210">
        <v>30081</v>
      </c>
      <c r="F633" s="17" t="s">
        <v>272</v>
      </c>
      <c r="G633" s="36" t="s">
        <v>218</v>
      </c>
      <c r="H633" s="157">
        <v>4586770</v>
      </c>
      <c r="I633" s="19">
        <v>91</v>
      </c>
      <c r="J633" s="150" t="s">
        <v>24</v>
      </c>
      <c r="K633" s="150" t="s">
        <v>15</v>
      </c>
      <c r="L633" s="9">
        <v>65</v>
      </c>
      <c r="M633" s="9"/>
      <c r="N633" s="21">
        <v>6.8895999999999997</v>
      </c>
      <c r="O633" s="10"/>
      <c r="P633" s="39">
        <v>0.75970000000000004</v>
      </c>
      <c r="Q633" s="7"/>
      <c r="R633" s="158">
        <v>164.9992</v>
      </c>
      <c r="S633" s="1"/>
      <c r="T633" s="23">
        <v>18.195</v>
      </c>
      <c r="V633" s="20">
        <v>9.0684000000000005</v>
      </c>
      <c r="X633" s="20">
        <v>0.3019</v>
      </c>
      <c r="AA633" s="25">
        <v>8996270</v>
      </c>
      <c r="AB633" s="9"/>
      <c r="AC633" s="25">
        <v>11841332</v>
      </c>
      <c r="AD633" s="9"/>
      <c r="AE633" s="27">
        <v>1305779</v>
      </c>
      <c r="AF633" s="9"/>
      <c r="AG633" s="26">
        <v>71766</v>
      </c>
      <c r="AI633" s="26">
        <v>39227680</v>
      </c>
      <c r="AK633" s="26">
        <v>1930652</v>
      </c>
      <c r="AM633" s="2" t="str">
        <f t="shared" si="9"/>
        <v>No</v>
      </c>
    </row>
    <row r="634" spans="1:39">
      <c r="A634" s="6" t="s">
        <v>5951</v>
      </c>
      <c r="B634" s="6" t="s">
        <v>1093</v>
      </c>
      <c r="C634" s="4" t="s">
        <v>105</v>
      </c>
      <c r="D634" s="213">
        <v>3081</v>
      </c>
      <c r="E634" s="210">
        <v>30081</v>
      </c>
      <c r="F634" s="17" t="s">
        <v>272</v>
      </c>
      <c r="G634" s="36" t="s">
        <v>218</v>
      </c>
      <c r="H634" s="157">
        <v>4586770</v>
      </c>
      <c r="I634" s="19">
        <v>91</v>
      </c>
      <c r="J634" s="150" t="s">
        <v>13</v>
      </c>
      <c r="K634" s="150" t="s">
        <v>15</v>
      </c>
      <c r="L634" s="9">
        <v>5</v>
      </c>
      <c r="M634" s="9"/>
      <c r="N634" s="21">
        <v>1.8609</v>
      </c>
      <c r="O634" s="10"/>
      <c r="P634" s="39">
        <v>2.87E-2</v>
      </c>
      <c r="Q634" s="7"/>
      <c r="R634" s="158">
        <v>85.743899999999996</v>
      </c>
      <c r="S634" s="1"/>
      <c r="T634" s="23">
        <v>1.3234999999999999</v>
      </c>
      <c r="V634" s="20">
        <v>64.784599999999998</v>
      </c>
      <c r="X634" s="20">
        <v>12.672499999999999</v>
      </c>
      <c r="AA634" s="25">
        <v>24688</v>
      </c>
      <c r="AB634" s="9"/>
      <c r="AC634" s="25">
        <v>859497</v>
      </c>
      <c r="AD634" s="9"/>
      <c r="AE634" s="27">
        <v>13267</v>
      </c>
      <c r="AF634" s="9"/>
      <c r="AG634" s="26">
        <v>10024</v>
      </c>
      <c r="AI634" s="26">
        <v>67824</v>
      </c>
      <c r="AK634" s="26">
        <v>119307</v>
      </c>
      <c r="AM634" s="2" t="str">
        <f t="shared" si="9"/>
        <v>No</v>
      </c>
    </row>
    <row r="635" spans="1:39">
      <c r="A635" s="6" t="s">
        <v>654</v>
      </c>
      <c r="B635" s="6" t="s">
        <v>655</v>
      </c>
      <c r="C635" s="4" t="s">
        <v>53</v>
      </c>
      <c r="D635" s="213">
        <v>1004</v>
      </c>
      <c r="E635" s="210">
        <v>10004</v>
      </c>
      <c r="F635" s="17" t="s">
        <v>275</v>
      </c>
      <c r="G635" s="36" t="s">
        <v>218</v>
      </c>
      <c r="H635" s="157">
        <v>4181019</v>
      </c>
      <c r="I635" s="19">
        <v>91</v>
      </c>
      <c r="J635" s="150" t="s">
        <v>13</v>
      </c>
      <c r="K635" s="150" t="s">
        <v>15</v>
      </c>
      <c r="L635" s="9">
        <v>47</v>
      </c>
      <c r="M635" s="9"/>
      <c r="N635" s="21">
        <v>6.9219999999999997</v>
      </c>
      <c r="O635" s="10"/>
      <c r="P635" s="39">
        <v>0.28520000000000001</v>
      </c>
      <c r="Q635" s="7"/>
      <c r="R635" s="158">
        <v>63.167400000000001</v>
      </c>
      <c r="S635" s="1"/>
      <c r="T635" s="23">
        <v>2.6030000000000002</v>
      </c>
      <c r="V635" s="20">
        <v>24.267600000000002</v>
      </c>
      <c r="X635" s="20">
        <v>4.4085000000000001</v>
      </c>
      <c r="AA635" s="25">
        <v>1198154</v>
      </c>
      <c r="AB635" s="9"/>
      <c r="AC635" s="25">
        <v>4200568</v>
      </c>
      <c r="AD635" s="9"/>
      <c r="AE635" s="27">
        <v>173094</v>
      </c>
      <c r="AF635" s="9"/>
      <c r="AG635" s="26">
        <v>66499</v>
      </c>
      <c r="AI635" s="26">
        <v>952827</v>
      </c>
      <c r="AK635" s="26">
        <v>682990</v>
      </c>
      <c r="AM635" s="2" t="str">
        <f t="shared" si="9"/>
        <v>No</v>
      </c>
    </row>
    <row r="636" spans="1:39">
      <c r="A636" s="6" t="s">
        <v>654</v>
      </c>
      <c r="B636" s="6" t="s">
        <v>655</v>
      </c>
      <c r="C636" s="4" t="s">
        <v>53</v>
      </c>
      <c r="D636" s="213">
        <v>1004</v>
      </c>
      <c r="E636" s="210">
        <v>10004</v>
      </c>
      <c r="F636" s="17" t="s">
        <v>275</v>
      </c>
      <c r="G636" s="36" t="s">
        <v>218</v>
      </c>
      <c r="H636" s="157">
        <v>4181019</v>
      </c>
      <c r="I636" s="19">
        <v>91</v>
      </c>
      <c r="J636" s="150" t="s">
        <v>14</v>
      </c>
      <c r="K636" s="150" t="s">
        <v>15</v>
      </c>
      <c r="L636" s="9">
        <v>44</v>
      </c>
      <c r="M636" s="9"/>
      <c r="N636" s="21">
        <v>0.93410000000000004</v>
      </c>
      <c r="O636" s="10"/>
      <c r="P636" s="39">
        <v>0.21970000000000001</v>
      </c>
      <c r="Q636" s="7"/>
      <c r="R636" s="158">
        <v>105.6332</v>
      </c>
      <c r="S636" s="1"/>
      <c r="T636" s="23">
        <v>24.848099999999999</v>
      </c>
      <c r="V636" s="20">
        <v>4.2511999999999999</v>
      </c>
      <c r="X636" s="20">
        <v>0.6321</v>
      </c>
      <c r="AA636" s="25">
        <v>2484149</v>
      </c>
      <c r="AB636" s="9"/>
      <c r="AC636" s="25">
        <v>11305184</v>
      </c>
      <c r="AD636" s="9"/>
      <c r="AE636" s="27">
        <v>2659314</v>
      </c>
      <c r="AF636" s="9"/>
      <c r="AG636" s="26">
        <v>107023</v>
      </c>
      <c r="AI636" s="26">
        <v>17883887</v>
      </c>
      <c r="AK636" s="26">
        <v>1315345</v>
      </c>
      <c r="AM636" s="2" t="str">
        <f t="shared" si="9"/>
        <v>No</v>
      </c>
    </row>
    <row r="637" spans="1:39">
      <c r="A637" s="6" t="s">
        <v>5952</v>
      </c>
      <c r="B637" s="6" t="s">
        <v>4862</v>
      </c>
      <c r="C637" s="4" t="s">
        <v>22</v>
      </c>
      <c r="D637" s="213">
        <v>9171</v>
      </c>
      <c r="E637" s="210">
        <v>90171</v>
      </c>
      <c r="F637" s="17" t="s">
        <v>272</v>
      </c>
      <c r="G637" s="36" t="s">
        <v>218</v>
      </c>
      <c r="H637" s="157">
        <v>258653</v>
      </c>
      <c r="I637" s="19">
        <v>91</v>
      </c>
      <c r="J637" s="150" t="s">
        <v>14</v>
      </c>
      <c r="K637" s="150" t="s">
        <v>15</v>
      </c>
      <c r="L637" s="9">
        <v>44</v>
      </c>
      <c r="M637" s="9"/>
      <c r="N637" s="21">
        <v>0.84670000000000001</v>
      </c>
      <c r="O637" s="10"/>
      <c r="P637" s="39">
        <v>0.1295</v>
      </c>
      <c r="Q637" s="7"/>
      <c r="R637" s="158">
        <v>109.3866</v>
      </c>
      <c r="S637" s="1"/>
      <c r="T637" s="23">
        <v>16.728999999999999</v>
      </c>
      <c r="V637" s="20">
        <v>6.5387000000000004</v>
      </c>
      <c r="X637" s="20">
        <v>1.5458000000000001</v>
      </c>
      <c r="AA637" s="25">
        <v>1889495</v>
      </c>
      <c r="AB637" s="9"/>
      <c r="AC637" s="25">
        <v>14591408</v>
      </c>
      <c r="AD637" s="9"/>
      <c r="AE637" s="27">
        <v>2231536</v>
      </c>
      <c r="AF637" s="9"/>
      <c r="AG637" s="26">
        <v>133393</v>
      </c>
      <c r="AI637" s="26">
        <v>9439397</v>
      </c>
      <c r="AK637" s="26">
        <v>1980569</v>
      </c>
      <c r="AM637" s="2" t="str">
        <f t="shared" si="9"/>
        <v>No</v>
      </c>
    </row>
    <row r="638" spans="1:39">
      <c r="A638" s="6" t="s">
        <v>5952</v>
      </c>
      <c r="B638" s="6" t="s">
        <v>4862</v>
      </c>
      <c r="C638" s="4" t="s">
        <v>22</v>
      </c>
      <c r="D638" s="213">
        <v>9171</v>
      </c>
      <c r="E638" s="210">
        <v>90171</v>
      </c>
      <c r="F638" s="17" t="s">
        <v>272</v>
      </c>
      <c r="G638" s="36" t="s">
        <v>218</v>
      </c>
      <c r="H638" s="157">
        <v>258653</v>
      </c>
      <c r="I638" s="19">
        <v>91</v>
      </c>
      <c r="J638" s="150" t="s">
        <v>24</v>
      </c>
      <c r="K638" s="150" t="s">
        <v>15</v>
      </c>
      <c r="L638" s="9">
        <v>25</v>
      </c>
      <c r="M638" s="9"/>
      <c r="N638" s="21">
        <v>3.1192000000000002</v>
      </c>
      <c r="O638" s="10"/>
      <c r="P638" s="39">
        <v>0.30209999999999998</v>
      </c>
      <c r="Q638" s="7"/>
      <c r="R638" s="158">
        <v>123.6923</v>
      </c>
      <c r="S638" s="1"/>
      <c r="T638" s="23">
        <v>11.9794</v>
      </c>
      <c r="V638" s="20">
        <v>10.3254</v>
      </c>
      <c r="X638" s="20">
        <v>0.41670000000000001</v>
      </c>
      <c r="AA638" s="25">
        <v>1369119</v>
      </c>
      <c r="AB638" s="9"/>
      <c r="AC638" s="25">
        <v>4532211</v>
      </c>
      <c r="AD638" s="9"/>
      <c r="AE638" s="27">
        <v>438936</v>
      </c>
      <c r="AF638" s="9"/>
      <c r="AG638" s="26">
        <v>36641</v>
      </c>
      <c r="AI638" s="26">
        <v>10876834</v>
      </c>
      <c r="AK638" s="26">
        <v>932641</v>
      </c>
      <c r="AM638" s="2" t="str">
        <f t="shared" si="9"/>
        <v>No</v>
      </c>
    </row>
    <row r="639" spans="1:39">
      <c r="A639" s="6" t="s">
        <v>5952</v>
      </c>
      <c r="B639" s="6" t="s">
        <v>4862</v>
      </c>
      <c r="C639" s="4" t="s">
        <v>22</v>
      </c>
      <c r="D639" s="213">
        <v>9171</v>
      </c>
      <c r="E639" s="210">
        <v>90171</v>
      </c>
      <c r="F639" s="17" t="s">
        <v>272</v>
      </c>
      <c r="G639" s="36" t="s">
        <v>218</v>
      </c>
      <c r="H639" s="157">
        <v>258653</v>
      </c>
      <c r="I639" s="19">
        <v>91</v>
      </c>
      <c r="J639" s="150" t="s">
        <v>13</v>
      </c>
      <c r="K639" s="150" t="s">
        <v>15</v>
      </c>
      <c r="L639" s="9">
        <v>22</v>
      </c>
      <c r="M639" s="9"/>
      <c r="N639" s="21">
        <v>1.0916999999999999</v>
      </c>
      <c r="O639" s="10"/>
      <c r="P639" s="39">
        <v>2.6700000000000002E-2</v>
      </c>
      <c r="Q639" s="7"/>
      <c r="R639" s="158">
        <v>94.783299999999997</v>
      </c>
      <c r="S639" s="1"/>
      <c r="T639" s="23">
        <v>2.3212999999999999</v>
      </c>
      <c r="V639" s="20">
        <v>40.831899999999997</v>
      </c>
      <c r="X639" s="20">
        <v>5.3545999999999996</v>
      </c>
      <c r="AA639" s="25">
        <v>114467</v>
      </c>
      <c r="AB639" s="9"/>
      <c r="AC639" s="25">
        <v>4281267</v>
      </c>
      <c r="AD639" s="9"/>
      <c r="AE639" s="27">
        <v>104851</v>
      </c>
      <c r="AF639" s="9"/>
      <c r="AG639" s="26">
        <v>45169</v>
      </c>
      <c r="AI639" s="26">
        <v>799544</v>
      </c>
      <c r="AK639" s="26">
        <v>632008</v>
      </c>
      <c r="AM639" s="2" t="str">
        <f t="shared" si="9"/>
        <v>No</v>
      </c>
    </row>
    <row r="640" spans="1:39">
      <c r="A640" s="6" t="s">
        <v>5951</v>
      </c>
      <c r="B640" s="6" t="s">
        <v>1093</v>
      </c>
      <c r="C640" s="4" t="s">
        <v>105</v>
      </c>
      <c r="D640" s="213">
        <v>3081</v>
      </c>
      <c r="E640" s="210">
        <v>30081</v>
      </c>
      <c r="F640" s="17" t="s">
        <v>272</v>
      </c>
      <c r="G640" s="36" t="s">
        <v>218</v>
      </c>
      <c r="H640" s="157">
        <v>4586770</v>
      </c>
      <c r="I640" s="19">
        <v>91</v>
      </c>
      <c r="J640" s="150" t="s">
        <v>14</v>
      </c>
      <c r="K640" s="150" t="s">
        <v>15</v>
      </c>
      <c r="L640" s="9">
        <v>21</v>
      </c>
      <c r="M640" s="9"/>
      <c r="N640" s="21">
        <v>0.61380000000000001</v>
      </c>
      <c r="O640" s="10"/>
      <c r="P640" s="39">
        <v>5.57E-2</v>
      </c>
      <c r="Q640" s="7"/>
      <c r="R640" s="158">
        <v>72.252700000000004</v>
      </c>
      <c r="S640" s="1"/>
      <c r="T640" s="23">
        <v>6.5602</v>
      </c>
      <c r="V640" s="20">
        <v>11.0138</v>
      </c>
      <c r="X640" s="20">
        <v>1.9043000000000001</v>
      </c>
      <c r="AA640" s="25">
        <v>235991</v>
      </c>
      <c r="AB640" s="9"/>
      <c r="AC640" s="25">
        <v>4234801</v>
      </c>
      <c r="AD640" s="9"/>
      <c r="AE640" s="27">
        <v>384500</v>
      </c>
      <c r="AF640" s="9"/>
      <c r="AG640" s="26">
        <v>58611</v>
      </c>
      <c r="AI640" s="26">
        <v>2223797</v>
      </c>
      <c r="AK640" s="26">
        <v>1014148</v>
      </c>
      <c r="AM640" s="2" t="str">
        <f t="shared" si="9"/>
        <v>No</v>
      </c>
    </row>
    <row r="641" spans="1:39">
      <c r="A641" s="6" t="s">
        <v>84</v>
      </c>
      <c r="B641" s="6" t="s">
        <v>2367</v>
      </c>
      <c r="C641" s="4" t="s">
        <v>82</v>
      </c>
      <c r="D641" s="213">
        <v>5117</v>
      </c>
      <c r="E641" s="210">
        <v>50117</v>
      </c>
      <c r="F641" s="17" t="s">
        <v>275</v>
      </c>
      <c r="G641" s="36" t="s">
        <v>218</v>
      </c>
      <c r="H641" s="157">
        <v>1780673</v>
      </c>
      <c r="I641" s="19">
        <v>91</v>
      </c>
      <c r="J641" s="150" t="s">
        <v>24</v>
      </c>
      <c r="K641" s="150" t="s">
        <v>12</v>
      </c>
      <c r="L641" s="9">
        <v>14</v>
      </c>
      <c r="M641" s="9"/>
      <c r="N641" s="21">
        <v>3.7252999999999998</v>
      </c>
      <c r="O641" s="10"/>
      <c r="P641" s="39">
        <v>0.3543</v>
      </c>
      <c r="Q641" s="7"/>
      <c r="R641" s="158">
        <v>133.899</v>
      </c>
      <c r="S641" s="1"/>
      <c r="T641" s="23">
        <v>12.7364</v>
      </c>
      <c r="V641" s="20">
        <v>10.5131</v>
      </c>
      <c r="X641" s="20">
        <v>0.44950000000000001</v>
      </c>
      <c r="AA641" s="25">
        <v>565756</v>
      </c>
      <c r="AB641" s="9"/>
      <c r="AC641" s="25">
        <v>1596612</v>
      </c>
      <c r="AD641" s="9"/>
      <c r="AE641" s="27">
        <v>151869</v>
      </c>
      <c r="AF641" s="9"/>
      <c r="AG641" s="26">
        <v>11924</v>
      </c>
      <c r="AI641" s="26">
        <v>3552350</v>
      </c>
      <c r="AK641" s="26">
        <v>303825</v>
      </c>
      <c r="AM641" s="2" t="str">
        <f t="shared" si="9"/>
        <v>No</v>
      </c>
    </row>
    <row r="642" spans="1:39">
      <c r="A642" s="6" t="s">
        <v>84</v>
      </c>
      <c r="B642" s="6" t="s">
        <v>2367</v>
      </c>
      <c r="C642" s="4" t="s">
        <v>82</v>
      </c>
      <c r="D642" s="213">
        <v>5117</v>
      </c>
      <c r="E642" s="210">
        <v>50117</v>
      </c>
      <c r="F642" s="17" t="s">
        <v>275</v>
      </c>
      <c r="G642" s="36" t="s">
        <v>218</v>
      </c>
      <c r="H642" s="157">
        <v>1780673</v>
      </c>
      <c r="I642" s="19">
        <v>91</v>
      </c>
      <c r="J642" s="150" t="s">
        <v>14</v>
      </c>
      <c r="K642" s="150" t="s">
        <v>12</v>
      </c>
      <c r="L642" s="9">
        <v>10</v>
      </c>
      <c r="M642" s="9"/>
      <c r="N642" s="21">
        <v>1.0496000000000001</v>
      </c>
      <c r="O642" s="10"/>
      <c r="P642" s="39">
        <v>9.7600000000000006E-2</v>
      </c>
      <c r="Q642" s="7"/>
      <c r="R642" s="158">
        <v>85.174099999999996</v>
      </c>
      <c r="S642" s="1"/>
      <c r="T642" s="23">
        <v>7.9233000000000002</v>
      </c>
      <c r="V642" s="20">
        <v>10.7498</v>
      </c>
      <c r="X642" s="20">
        <v>1.8345</v>
      </c>
      <c r="AA642" s="25">
        <v>315484</v>
      </c>
      <c r="AB642" s="9"/>
      <c r="AC642" s="25">
        <v>3231249</v>
      </c>
      <c r="AD642" s="9"/>
      <c r="AE642" s="27">
        <v>300587</v>
      </c>
      <c r="AF642" s="9"/>
      <c r="AG642" s="26">
        <v>37937</v>
      </c>
      <c r="AI642" s="26">
        <v>1761381</v>
      </c>
      <c r="AK642" s="26">
        <v>552296</v>
      </c>
      <c r="AM642" s="2" t="str">
        <f t="shared" ref="AM642:AM705" si="10">IF(AL642&amp;AJ642&amp;AH642&amp;AF642&amp;AD642&amp;AB642&amp;Y642&amp;W642&amp;U642&amp;S642&amp;S642&amp;Q642&amp;O642&lt;&gt;"","Yes","No")</f>
        <v>No</v>
      </c>
    </row>
    <row r="643" spans="1:39">
      <c r="A643" s="6" t="s">
        <v>3325</v>
      </c>
      <c r="B643" s="6" t="s">
        <v>3326</v>
      </c>
      <c r="C643" s="4" t="s">
        <v>103</v>
      </c>
      <c r="D643" s="213">
        <v>6091</v>
      </c>
      <c r="E643" s="210">
        <v>60091</v>
      </c>
      <c r="F643" s="17" t="s">
        <v>275</v>
      </c>
      <c r="G643" s="36" t="s">
        <v>218</v>
      </c>
      <c r="H643" s="157">
        <v>217630</v>
      </c>
      <c r="I643" s="19">
        <v>91</v>
      </c>
      <c r="J643" s="150" t="s">
        <v>14</v>
      </c>
      <c r="K643" s="150" t="s">
        <v>12</v>
      </c>
      <c r="L643" s="9">
        <v>10</v>
      </c>
      <c r="M643" s="9"/>
      <c r="N643" s="21">
        <v>0.62780000000000002</v>
      </c>
      <c r="O643" s="10"/>
      <c r="P643" s="39">
        <v>9.5000000000000001E-2</v>
      </c>
      <c r="Q643" s="7"/>
      <c r="R643" s="158">
        <v>93.816400000000002</v>
      </c>
      <c r="S643" s="1"/>
      <c r="T643" s="23">
        <v>14.198499999999999</v>
      </c>
      <c r="V643" s="20">
        <v>6.6074999999999999</v>
      </c>
      <c r="X643" s="20">
        <v>1.1027</v>
      </c>
      <c r="AA643" s="25">
        <v>277697</v>
      </c>
      <c r="AB643" s="9"/>
      <c r="AC643" s="25">
        <v>2922661</v>
      </c>
      <c r="AD643" s="9"/>
      <c r="AE643" s="27">
        <v>442325</v>
      </c>
      <c r="AF643" s="9"/>
      <c r="AG643" s="26">
        <v>31153</v>
      </c>
      <c r="AI643" s="26">
        <v>2650389</v>
      </c>
      <c r="AK643" s="26">
        <v>476521</v>
      </c>
      <c r="AM643" s="2" t="str">
        <f t="shared" si="10"/>
        <v>No</v>
      </c>
    </row>
    <row r="644" spans="1:39">
      <c r="A644" s="6" t="s">
        <v>5953</v>
      </c>
      <c r="B644" s="6" t="s">
        <v>1059</v>
      </c>
      <c r="C644" s="4" t="s">
        <v>46</v>
      </c>
      <c r="D644" s="213" t="s">
        <v>2593</v>
      </c>
      <c r="E644" s="210" t="s">
        <v>2594</v>
      </c>
      <c r="F644" s="17" t="s">
        <v>344</v>
      </c>
      <c r="G644" s="36" t="s">
        <v>400</v>
      </c>
      <c r="H644" s="157">
        <v>0</v>
      </c>
      <c r="I644" s="19">
        <v>90</v>
      </c>
      <c r="J644" s="150" t="s">
        <v>13</v>
      </c>
      <c r="K644" s="150" t="s">
        <v>12</v>
      </c>
      <c r="L644" s="9">
        <v>90</v>
      </c>
      <c r="M644" s="9"/>
      <c r="N644" s="21">
        <v>1.4999</v>
      </c>
      <c r="O644" s="10"/>
      <c r="P644" s="39">
        <v>9.6100000000000005E-2</v>
      </c>
      <c r="Q644" s="7"/>
      <c r="R644" s="158">
        <v>27.855399999999999</v>
      </c>
      <c r="S644" s="1"/>
      <c r="T644" s="23">
        <v>1.7854000000000001</v>
      </c>
      <c r="V644" s="20">
        <v>15.6022</v>
      </c>
      <c r="X644" s="20">
        <v>0</v>
      </c>
      <c r="AA644" s="25">
        <v>285673</v>
      </c>
      <c r="AB644" s="9"/>
      <c r="AC644" s="25">
        <v>2971696</v>
      </c>
      <c r="AD644" s="9"/>
      <c r="AE644" s="27">
        <v>190467</v>
      </c>
      <c r="AF644" s="9"/>
      <c r="AG644" s="26">
        <v>106683</v>
      </c>
      <c r="AI644" s="26">
        <v>0</v>
      </c>
      <c r="AK644" s="26">
        <v>1809166</v>
      </c>
      <c r="AM644" s="2" t="str">
        <f t="shared" si="10"/>
        <v>No</v>
      </c>
    </row>
    <row r="645" spans="1:39">
      <c r="A645" s="6" t="s">
        <v>5006</v>
      </c>
      <c r="B645" s="6" t="s">
        <v>4800</v>
      </c>
      <c r="C645" s="4" t="s">
        <v>22</v>
      </c>
      <c r="D645" s="213" t="s">
        <v>5007</v>
      </c>
      <c r="E645" s="210" t="s">
        <v>5008</v>
      </c>
      <c r="F645" s="17" t="s">
        <v>275</v>
      </c>
      <c r="G645" s="36" t="s">
        <v>400</v>
      </c>
      <c r="H645" s="157">
        <v>0</v>
      </c>
      <c r="I645" s="19">
        <v>90</v>
      </c>
      <c r="J645" s="150" t="s">
        <v>13</v>
      </c>
      <c r="K645" s="150" t="s">
        <v>15</v>
      </c>
      <c r="L645" s="9">
        <v>75</v>
      </c>
      <c r="M645" s="9"/>
      <c r="N645" s="21">
        <v>1.4570000000000001</v>
      </c>
      <c r="O645" s="10"/>
      <c r="P645" s="39">
        <v>0.1196</v>
      </c>
      <c r="Q645" s="7"/>
      <c r="R645" s="158">
        <v>69.565799999999996</v>
      </c>
      <c r="S645" s="1"/>
      <c r="T645" s="23">
        <v>5.7081999999999997</v>
      </c>
      <c r="V645" s="20">
        <v>12.186999999999999</v>
      </c>
      <c r="X645" s="20">
        <v>0</v>
      </c>
      <c r="AA645" s="25">
        <v>412786</v>
      </c>
      <c r="AB645" s="9"/>
      <c r="AC645" s="25">
        <v>3452618</v>
      </c>
      <c r="AD645" s="9"/>
      <c r="AE645" s="27">
        <v>283304</v>
      </c>
      <c r="AF645" s="9"/>
      <c r="AG645" s="26">
        <v>49631</v>
      </c>
      <c r="AI645" s="26">
        <v>0</v>
      </c>
      <c r="AK645" s="26">
        <v>539459</v>
      </c>
      <c r="AM645" s="2" t="str">
        <f t="shared" si="10"/>
        <v>No</v>
      </c>
    </row>
    <row r="646" spans="1:39">
      <c r="A646" s="6" t="s">
        <v>5006</v>
      </c>
      <c r="B646" s="6" t="s">
        <v>4800</v>
      </c>
      <c r="C646" s="4" t="s">
        <v>22</v>
      </c>
      <c r="D646" s="213" t="s">
        <v>5007</v>
      </c>
      <c r="E646" s="210" t="s">
        <v>5008</v>
      </c>
      <c r="F646" s="17" t="s">
        <v>275</v>
      </c>
      <c r="G646" s="36" t="s">
        <v>400</v>
      </c>
      <c r="H646" s="157">
        <v>0</v>
      </c>
      <c r="I646" s="19">
        <v>90</v>
      </c>
      <c r="J646" s="150" t="s">
        <v>14</v>
      </c>
      <c r="K646" s="150" t="s">
        <v>15</v>
      </c>
      <c r="L646" s="9">
        <v>15</v>
      </c>
      <c r="M646" s="9"/>
      <c r="N646" s="21">
        <v>1.6356999999999999</v>
      </c>
      <c r="O646" s="10"/>
      <c r="P646" s="39">
        <v>0.11459999999999999</v>
      </c>
      <c r="Q646" s="7"/>
      <c r="R646" s="158">
        <v>70.943899999999999</v>
      </c>
      <c r="S646" s="1"/>
      <c r="T646" s="23">
        <v>4.9715999999999996</v>
      </c>
      <c r="V646" s="20">
        <v>14.2698</v>
      </c>
      <c r="X646" s="20">
        <v>0</v>
      </c>
      <c r="AA646" s="25">
        <v>153912</v>
      </c>
      <c r="AB646" s="9"/>
      <c r="AC646" s="25">
        <v>1342685</v>
      </c>
      <c r="AD646" s="9"/>
      <c r="AE646" s="27">
        <v>94093</v>
      </c>
      <c r="AF646" s="9"/>
      <c r="AG646" s="26">
        <v>18926</v>
      </c>
      <c r="AI646" s="26">
        <v>0</v>
      </c>
      <c r="AK646" s="26">
        <v>402712</v>
      </c>
      <c r="AM646" s="2" t="str">
        <f t="shared" si="10"/>
        <v>No</v>
      </c>
    </row>
    <row r="647" spans="1:39">
      <c r="A647" s="6" t="s">
        <v>5954</v>
      </c>
      <c r="B647" s="6" t="s">
        <v>2107</v>
      </c>
      <c r="C647" s="4" t="s">
        <v>102</v>
      </c>
      <c r="D647" s="213" t="s">
        <v>2268</v>
      </c>
      <c r="E647" s="210" t="s">
        <v>2269</v>
      </c>
      <c r="F647" s="17" t="s">
        <v>275</v>
      </c>
      <c r="G647" s="36" t="s">
        <v>400</v>
      </c>
      <c r="H647" s="157">
        <v>0</v>
      </c>
      <c r="I647" s="19">
        <v>89</v>
      </c>
      <c r="J647" s="150" t="s">
        <v>13</v>
      </c>
      <c r="K647" s="150" t="s">
        <v>12</v>
      </c>
      <c r="L647" s="9">
        <v>89</v>
      </c>
      <c r="M647" s="9"/>
      <c r="N647" s="21">
        <v>0.78280000000000005</v>
      </c>
      <c r="O647" s="10"/>
      <c r="P647" s="39">
        <v>2.8400000000000002E-2</v>
      </c>
      <c r="Q647" s="7"/>
      <c r="R647" s="158">
        <v>39.043700000000001</v>
      </c>
      <c r="S647" s="1"/>
      <c r="T647" s="23">
        <v>1.4164000000000001</v>
      </c>
      <c r="V647" s="20">
        <v>27.566099999999999</v>
      </c>
      <c r="X647" s="20">
        <v>0</v>
      </c>
      <c r="AA647" s="25">
        <v>96266</v>
      </c>
      <c r="AB647" s="9"/>
      <c r="AC647" s="25">
        <v>3390048</v>
      </c>
      <c r="AD647" s="9"/>
      <c r="AE647" s="27">
        <v>122979</v>
      </c>
      <c r="AF647" s="9"/>
      <c r="AG647" s="26">
        <v>86827</v>
      </c>
      <c r="AI647" s="26">
        <v>0</v>
      </c>
      <c r="AK647" s="26">
        <v>2141727</v>
      </c>
      <c r="AM647" s="2" t="str">
        <f t="shared" si="10"/>
        <v>No</v>
      </c>
    </row>
    <row r="648" spans="1:39">
      <c r="A648" s="6" t="s">
        <v>2260</v>
      </c>
      <c r="B648" s="6" t="s">
        <v>2261</v>
      </c>
      <c r="C648" s="4" t="s">
        <v>102</v>
      </c>
      <c r="D648" s="213" t="s">
        <v>2262</v>
      </c>
      <c r="E648" s="210" t="s">
        <v>2263</v>
      </c>
      <c r="F648" s="17" t="s">
        <v>275</v>
      </c>
      <c r="G648" s="36" t="s">
        <v>400</v>
      </c>
      <c r="H648" s="157">
        <v>0</v>
      </c>
      <c r="I648" s="19">
        <v>89</v>
      </c>
      <c r="J648" s="150" t="s">
        <v>13</v>
      </c>
      <c r="K648" s="150" t="s">
        <v>12</v>
      </c>
      <c r="L648" s="9">
        <v>89</v>
      </c>
      <c r="M648" s="9"/>
      <c r="N648" s="21">
        <v>0.8135</v>
      </c>
      <c r="O648" s="10"/>
      <c r="P648" s="39">
        <v>3.2599999999999997E-2</v>
      </c>
      <c r="Q648" s="7"/>
      <c r="R648" s="158">
        <v>32.494300000000003</v>
      </c>
      <c r="S648" s="1"/>
      <c r="T648" s="23">
        <v>1.3012999999999999</v>
      </c>
      <c r="V648" s="20">
        <v>24.970700000000001</v>
      </c>
      <c r="X648" s="20">
        <v>0</v>
      </c>
      <c r="AA648" s="25">
        <v>154808</v>
      </c>
      <c r="AB648" s="9"/>
      <c r="AC648" s="25">
        <v>4751766</v>
      </c>
      <c r="AD648" s="9"/>
      <c r="AE648" s="27">
        <v>190294</v>
      </c>
      <c r="AF648" s="9"/>
      <c r="AG648" s="26">
        <v>146234</v>
      </c>
      <c r="AI648" s="26">
        <v>0</v>
      </c>
      <c r="AK648" s="26">
        <v>3644535</v>
      </c>
      <c r="AM648" s="2" t="str">
        <f t="shared" si="10"/>
        <v>No</v>
      </c>
    </row>
    <row r="649" spans="1:39">
      <c r="A649" s="6" t="s">
        <v>544</v>
      </c>
      <c r="B649" s="6" t="s">
        <v>545</v>
      </c>
      <c r="C649" s="4" t="s">
        <v>109</v>
      </c>
      <c r="D649" s="213" t="s">
        <v>546</v>
      </c>
      <c r="E649" s="210" t="s">
        <v>547</v>
      </c>
      <c r="F649" s="17" t="s">
        <v>275</v>
      </c>
      <c r="G649" s="36" t="s">
        <v>400</v>
      </c>
      <c r="H649" s="157">
        <v>0</v>
      </c>
      <c r="I649" s="19">
        <v>88</v>
      </c>
      <c r="J649" s="150" t="s">
        <v>16</v>
      </c>
      <c r="K649" s="150" t="s">
        <v>12</v>
      </c>
      <c r="L649" s="9">
        <v>53</v>
      </c>
      <c r="M649" s="9"/>
      <c r="N649" s="21">
        <v>2.5221</v>
      </c>
      <c r="O649" s="10"/>
      <c r="P649" s="39">
        <v>0.66539999999999999</v>
      </c>
      <c r="Q649" s="7"/>
      <c r="R649" s="158">
        <v>17.2928</v>
      </c>
      <c r="S649" s="1"/>
      <c r="T649" s="23">
        <v>4.5625999999999998</v>
      </c>
      <c r="V649" s="20">
        <v>3.7900999999999998</v>
      </c>
      <c r="X649" s="20">
        <v>0</v>
      </c>
      <c r="AA649" s="25">
        <v>400358</v>
      </c>
      <c r="AB649" s="9"/>
      <c r="AC649" s="25">
        <v>601651</v>
      </c>
      <c r="AD649" s="9"/>
      <c r="AE649" s="27">
        <v>158741</v>
      </c>
      <c r="AF649" s="9"/>
      <c r="AG649" s="26">
        <v>34792</v>
      </c>
      <c r="AI649" s="26">
        <v>0</v>
      </c>
      <c r="AK649" s="26">
        <v>847414</v>
      </c>
      <c r="AM649" s="2" t="str">
        <f t="shared" si="10"/>
        <v>No</v>
      </c>
    </row>
    <row r="650" spans="1:39">
      <c r="A650" s="6" t="s">
        <v>112</v>
      </c>
      <c r="B650" s="6" t="s">
        <v>332</v>
      </c>
      <c r="C650" s="4" t="s">
        <v>109</v>
      </c>
      <c r="D650" s="213">
        <v>44</v>
      </c>
      <c r="E650" s="210">
        <v>44</v>
      </c>
      <c r="F650" s="17" t="s">
        <v>275</v>
      </c>
      <c r="G650" s="36" t="s">
        <v>218</v>
      </c>
      <c r="H650" s="157">
        <v>62966</v>
      </c>
      <c r="I650" s="19">
        <v>88</v>
      </c>
      <c r="J650" s="150" t="s">
        <v>24</v>
      </c>
      <c r="K650" s="150" t="s">
        <v>12</v>
      </c>
      <c r="L650" s="9">
        <v>5</v>
      </c>
      <c r="M650" s="9"/>
      <c r="N650" s="21">
        <v>0.62749999999999995</v>
      </c>
      <c r="O650" s="10"/>
      <c r="P650" s="39">
        <v>4.9399999999999999E-2</v>
      </c>
      <c r="Q650" s="7"/>
      <c r="R650" s="158">
        <v>116.3169</v>
      </c>
      <c r="S650" s="1"/>
      <c r="T650" s="23">
        <v>9.1557999999999993</v>
      </c>
      <c r="V650" s="20">
        <v>12.7042</v>
      </c>
      <c r="X650" s="20">
        <v>0.48780000000000001</v>
      </c>
      <c r="AA650" s="25">
        <v>87369</v>
      </c>
      <c r="AB650" s="9"/>
      <c r="AC650" s="25">
        <v>1768715</v>
      </c>
      <c r="AD650" s="9"/>
      <c r="AE650" s="27">
        <v>139223</v>
      </c>
      <c r="AF650" s="9"/>
      <c r="AG650" s="26">
        <v>15206</v>
      </c>
      <c r="AI650" s="26">
        <v>3626107</v>
      </c>
      <c r="AK650" s="26">
        <v>464843</v>
      </c>
      <c r="AM650" s="2" t="str">
        <f t="shared" si="10"/>
        <v>No</v>
      </c>
    </row>
    <row r="651" spans="1:39">
      <c r="A651" s="6" t="s">
        <v>112</v>
      </c>
      <c r="B651" s="6" t="s">
        <v>332</v>
      </c>
      <c r="C651" s="4" t="s">
        <v>109</v>
      </c>
      <c r="D651" s="213">
        <v>44</v>
      </c>
      <c r="E651" s="210">
        <v>44</v>
      </c>
      <c r="F651" s="17" t="s">
        <v>275</v>
      </c>
      <c r="G651" s="36" t="s">
        <v>218</v>
      </c>
      <c r="H651" s="157">
        <v>62966</v>
      </c>
      <c r="I651" s="19">
        <v>88</v>
      </c>
      <c r="J651" s="150" t="s">
        <v>16</v>
      </c>
      <c r="K651" s="150" t="s">
        <v>12</v>
      </c>
      <c r="L651" s="9">
        <v>48</v>
      </c>
      <c r="M651" s="9"/>
      <c r="N651" s="21">
        <v>4.1933999999999996</v>
      </c>
      <c r="O651" s="10"/>
      <c r="P651" s="39">
        <v>0.70109999999999995</v>
      </c>
      <c r="Q651" s="7"/>
      <c r="R651" s="158">
        <v>22.456399999999999</v>
      </c>
      <c r="S651" s="1"/>
      <c r="T651" s="23">
        <v>3.7545999999999999</v>
      </c>
      <c r="V651" s="20">
        <v>5.9810999999999996</v>
      </c>
      <c r="X651" s="20">
        <v>0.13109999999999999</v>
      </c>
      <c r="AA651" s="25">
        <v>462906</v>
      </c>
      <c r="AB651" s="9"/>
      <c r="AC651" s="25">
        <v>660240</v>
      </c>
      <c r="AD651" s="9"/>
      <c r="AE651" s="27">
        <v>110388</v>
      </c>
      <c r="AF651" s="9"/>
      <c r="AG651" s="26">
        <v>29401</v>
      </c>
      <c r="AI651" s="26">
        <v>5037035</v>
      </c>
      <c r="AK651" s="26">
        <v>1074576</v>
      </c>
      <c r="AM651" s="2" t="str">
        <f t="shared" si="10"/>
        <v>No</v>
      </c>
    </row>
    <row r="652" spans="1:39">
      <c r="A652" s="6" t="s">
        <v>5955</v>
      </c>
      <c r="B652" s="6" t="s">
        <v>1316</v>
      </c>
      <c r="C652" s="4" t="s">
        <v>39</v>
      </c>
      <c r="D652" s="213">
        <v>4046</v>
      </c>
      <c r="E652" s="210">
        <v>40046</v>
      </c>
      <c r="F652" s="17" t="s">
        <v>272</v>
      </c>
      <c r="G652" s="36" t="s">
        <v>218</v>
      </c>
      <c r="H652" s="157">
        <v>643260</v>
      </c>
      <c r="I652" s="19">
        <v>88</v>
      </c>
      <c r="J652" s="150" t="s">
        <v>14</v>
      </c>
      <c r="K652" s="150" t="s">
        <v>12</v>
      </c>
      <c r="L652" s="9">
        <v>46</v>
      </c>
      <c r="M652" s="9"/>
      <c r="N652" s="21">
        <v>0.7319</v>
      </c>
      <c r="O652" s="10"/>
      <c r="P652" s="39">
        <v>9.0499999999999997E-2</v>
      </c>
      <c r="Q652" s="7"/>
      <c r="R652" s="158">
        <v>90.021500000000003</v>
      </c>
      <c r="S652" s="1"/>
      <c r="T652" s="23">
        <v>11.130800000000001</v>
      </c>
      <c r="V652" s="20">
        <v>8.0876000000000001</v>
      </c>
      <c r="X652" s="20">
        <v>1.5528999999999999</v>
      </c>
      <c r="AA652" s="25">
        <v>1598328</v>
      </c>
      <c r="AB652" s="9"/>
      <c r="AC652" s="25">
        <v>17661776</v>
      </c>
      <c r="AD652" s="9"/>
      <c r="AE652" s="27">
        <v>2183813</v>
      </c>
      <c r="AF652" s="9"/>
      <c r="AG652" s="26">
        <v>196195</v>
      </c>
      <c r="AI652" s="26">
        <v>11373298</v>
      </c>
      <c r="AK652" s="26">
        <v>2851078</v>
      </c>
      <c r="AM652" s="2" t="str">
        <f t="shared" si="10"/>
        <v>No</v>
      </c>
    </row>
    <row r="653" spans="1:39">
      <c r="A653" s="6" t="s">
        <v>5955</v>
      </c>
      <c r="B653" s="6" t="s">
        <v>1316</v>
      </c>
      <c r="C653" s="4" t="s">
        <v>39</v>
      </c>
      <c r="D653" s="213">
        <v>4046</v>
      </c>
      <c r="E653" s="210">
        <v>40046</v>
      </c>
      <c r="F653" s="17" t="s">
        <v>272</v>
      </c>
      <c r="G653" s="36" t="s">
        <v>218</v>
      </c>
      <c r="H653" s="157">
        <v>643260</v>
      </c>
      <c r="I653" s="19">
        <v>88</v>
      </c>
      <c r="J653" s="150" t="s">
        <v>13</v>
      </c>
      <c r="K653" s="150" t="s">
        <v>15</v>
      </c>
      <c r="L653" s="9">
        <v>36</v>
      </c>
      <c r="M653" s="9"/>
      <c r="N653" s="21">
        <v>2.6816</v>
      </c>
      <c r="O653" s="10"/>
      <c r="P653" s="39">
        <v>7.8E-2</v>
      </c>
      <c r="Q653" s="7"/>
      <c r="R653" s="158">
        <v>64.590100000000007</v>
      </c>
      <c r="S653" s="1"/>
      <c r="T653" s="23">
        <v>1.8793</v>
      </c>
      <c r="V653" s="20">
        <v>34.3688</v>
      </c>
      <c r="X653" s="20">
        <v>3.5901000000000001</v>
      </c>
      <c r="AA653" s="25">
        <v>523083</v>
      </c>
      <c r="AB653" s="9"/>
      <c r="AC653" s="25">
        <v>6704003</v>
      </c>
      <c r="AD653" s="9"/>
      <c r="AE653" s="27">
        <v>195061</v>
      </c>
      <c r="AF653" s="9"/>
      <c r="AG653" s="26">
        <v>103793</v>
      </c>
      <c r="AI653" s="26">
        <v>1867340</v>
      </c>
      <c r="AK653" s="26">
        <v>1572699</v>
      </c>
      <c r="AM653" s="2" t="str">
        <f t="shared" si="10"/>
        <v>No</v>
      </c>
    </row>
    <row r="654" spans="1:39">
      <c r="A654" s="6" t="s">
        <v>5955</v>
      </c>
      <c r="B654" s="6" t="s">
        <v>1316</v>
      </c>
      <c r="C654" s="4" t="s">
        <v>39</v>
      </c>
      <c r="D654" s="213">
        <v>4046</v>
      </c>
      <c r="E654" s="210">
        <v>40046</v>
      </c>
      <c r="F654" s="17" t="s">
        <v>272</v>
      </c>
      <c r="G654" s="36" t="s">
        <v>218</v>
      </c>
      <c r="H654" s="157">
        <v>643260</v>
      </c>
      <c r="I654" s="19">
        <v>88</v>
      </c>
      <c r="J654" s="150" t="s">
        <v>14</v>
      </c>
      <c r="K654" s="150" t="s">
        <v>15</v>
      </c>
      <c r="L654" s="9">
        <v>3</v>
      </c>
      <c r="M654" s="9"/>
      <c r="N654" s="21">
        <v>0</v>
      </c>
      <c r="O654" s="10"/>
      <c r="P654" s="39">
        <v>0</v>
      </c>
      <c r="Q654" s="7"/>
      <c r="R654" s="158">
        <v>99.964299999999994</v>
      </c>
      <c r="S654" s="1"/>
      <c r="T654" s="23">
        <v>20.5715</v>
      </c>
      <c r="V654" s="20">
        <v>4.8593000000000002</v>
      </c>
      <c r="X654" s="20">
        <v>0</v>
      </c>
      <c r="Y654" s="2" t="s">
        <v>128</v>
      </c>
      <c r="AA654" s="25">
        <v>0</v>
      </c>
      <c r="AB654" s="9"/>
      <c r="AC654" s="25">
        <v>1040328</v>
      </c>
      <c r="AD654" s="9"/>
      <c r="AE654" s="27">
        <v>214088</v>
      </c>
      <c r="AF654" s="9"/>
      <c r="AG654" s="26">
        <v>10407</v>
      </c>
      <c r="AI654" s="26">
        <v>0</v>
      </c>
      <c r="AJ654" s="2" t="s">
        <v>128</v>
      </c>
      <c r="AK654" s="26">
        <v>129833</v>
      </c>
      <c r="AM654" s="2" t="str">
        <f t="shared" si="10"/>
        <v>Yes</v>
      </c>
    </row>
    <row r="655" spans="1:39">
      <c r="A655" s="6" t="s">
        <v>5955</v>
      </c>
      <c r="B655" s="6" t="s">
        <v>1316</v>
      </c>
      <c r="C655" s="4" t="s">
        <v>39</v>
      </c>
      <c r="D655" s="213">
        <v>4046</v>
      </c>
      <c r="E655" s="210">
        <v>40046</v>
      </c>
      <c r="F655" s="17" t="s">
        <v>272</v>
      </c>
      <c r="G655" s="36" t="s">
        <v>218</v>
      </c>
      <c r="H655" s="157">
        <v>643260</v>
      </c>
      <c r="I655" s="19">
        <v>88</v>
      </c>
      <c r="J655" s="150" t="s">
        <v>24</v>
      </c>
      <c r="K655" s="150" t="s">
        <v>12</v>
      </c>
      <c r="L655" s="9">
        <v>3</v>
      </c>
      <c r="M655" s="9"/>
      <c r="N655" s="21">
        <v>5.3663999999999996</v>
      </c>
      <c r="O655" s="10"/>
      <c r="P655" s="39">
        <v>6.3200000000000006E-2</v>
      </c>
      <c r="Q655" s="7"/>
      <c r="R655" s="158">
        <v>384.9282</v>
      </c>
      <c r="S655" s="1"/>
      <c r="T655" s="23">
        <v>4.5358999999999998</v>
      </c>
      <c r="V655" s="20">
        <v>84.862899999999996</v>
      </c>
      <c r="X655" s="20">
        <v>2.6520000000000001</v>
      </c>
      <c r="AA655" s="25">
        <v>66135</v>
      </c>
      <c r="AB655" s="9"/>
      <c r="AC655" s="25">
        <v>1045850</v>
      </c>
      <c r="AD655" s="9"/>
      <c r="AE655" s="27">
        <v>12324</v>
      </c>
      <c r="AF655" s="9"/>
      <c r="AG655" s="26">
        <v>2717</v>
      </c>
      <c r="AI655" s="26">
        <v>394368</v>
      </c>
      <c r="AK655" s="26">
        <v>86587</v>
      </c>
      <c r="AM655" s="2" t="str">
        <f t="shared" si="10"/>
        <v>No</v>
      </c>
    </row>
    <row r="656" spans="1:39">
      <c r="A656" s="6" t="s">
        <v>544</v>
      </c>
      <c r="B656" s="6" t="s">
        <v>545</v>
      </c>
      <c r="C656" s="4" t="s">
        <v>109</v>
      </c>
      <c r="D656" s="213" t="s">
        <v>546</v>
      </c>
      <c r="E656" s="210" t="s">
        <v>547</v>
      </c>
      <c r="F656" s="17" t="s">
        <v>275</v>
      </c>
      <c r="G656" s="36" t="s">
        <v>400</v>
      </c>
      <c r="H656" s="157">
        <v>0</v>
      </c>
      <c r="I656" s="19">
        <v>88</v>
      </c>
      <c r="J656" s="150" t="s">
        <v>14</v>
      </c>
      <c r="K656" s="150" t="s">
        <v>12</v>
      </c>
      <c r="L656" s="9">
        <v>21</v>
      </c>
      <c r="M656" s="9"/>
      <c r="N656" s="21">
        <v>2.7400000000000001E-2</v>
      </c>
      <c r="O656" s="10"/>
      <c r="P656" s="39">
        <v>2E-3</v>
      </c>
      <c r="Q656" s="7"/>
      <c r="R656" s="158">
        <v>161.74760000000001</v>
      </c>
      <c r="S656" s="1"/>
      <c r="T656" s="23">
        <v>12.0358</v>
      </c>
      <c r="V656" s="20">
        <v>13.4389</v>
      </c>
      <c r="X656" s="20">
        <v>0</v>
      </c>
      <c r="AA656" s="25">
        <v>15817</v>
      </c>
      <c r="AB656" s="9"/>
      <c r="AC656" s="25">
        <v>7756121</v>
      </c>
      <c r="AD656" s="9"/>
      <c r="AE656" s="27">
        <v>577139</v>
      </c>
      <c r="AF656" s="9"/>
      <c r="AG656" s="26">
        <v>47952</v>
      </c>
      <c r="AI656" s="26">
        <v>0</v>
      </c>
      <c r="AK656" s="26">
        <v>1375741</v>
      </c>
      <c r="AM656" s="2" t="str">
        <f t="shared" si="10"/>
        <v>No</v>
      </c>
    </row>
    <row r="657" spans="1:39">
      <c r="A657" s="6" t="s">
        <v>112</v>
      </c>
      <c r="B657" s="6" t="s">
        <v>332</v>
      </c>
      <c r="C657" s="4" t="s">
        <v>109</v>
      </c>
      <c r="D657" s="213">
        <v>44</v>
      </c>
      <c r="E657" s="210">
        <v>44</v>
      </c>
      <c r="F657" s="17" t="s">
        <v>275</v>
      </c>
      <c r="G657" s="36" t="s">
        <v>218</v>
      </c>
      <c r="H657" s="157">
        <v>62966</v>
      </c>
      <c r="I657" s="19">
        <v>88</v>
      </c>
      <c r="J657" s="150" t="s">
        <v>13</v>
      </c>
      <c r="K657" s="150" t="s">
        <v>12</v>
      </c>
      <c r="L657" s="9">
        <v>19</v>
      </c>
      <c r="M657" s="9"/>
      <c r="N657" s="21">
        <v>0.11799999999999999</v>
      </c>
      <c r="O657" s="10"/>
      <c r="P657" s="39">
        <v>1.6000000000000001E-3</v>
      </c>
      <c r="Q657" s="7"/>
      <c r="R657" s="158">
        <v>145.74289999999999</v>
      </c>
      <c r="S657" s="1"/>
      <c r="T657" s="23">
        <v>2.0106000000000002</v>
      </c>
      <c r="V657" s="20">
        <v>72.488699999999994</v>
      </c>
      <c r="X657" s="20">
        <v>16.069099999999999</v>
      </c>
      <c r="AA657" s="25">
        <v>7886</v>
      </c>
      <c r="AB657" s="9"/>
      <c r="AC657" s="25">
        <v>4844347</v>
      </c>
      <c r="AD657" s="9"/>
      <c r="AE657" s="27">
        <v>66829</v>
      </c>
      <c r="AF657" s="9"/>
      <c r="AG657" s="26">
        <v>33239</v>
      </c>
      <c r="AI657" s="26">
        <v>301470</v>
      </c>
      <c r="AK657" s="26">
        <v>332231</v>
      </c>
      <c r="AM657" s="2" t="str">
        <f t="shared" si="10"/>
        <v>No</v>
      </c>
    </row>
    <row r="658" spans="1:39">
      <c r="A658" s="6" t="s">
        <v>112</v>
      </c>
      <c r="B658" s="6" t="s">
        <v>332</v>
      </c>
      <c r="C658" s="4" t="s">
        <v>109</v>
      </c>
      <c r="D658" s="213">
        <v>44</v>
      </c>
      <c r="E658" s="210">
        <v>44</v>
      </c>
      <c r="F658" s="17" t="s">
        <v>275</v>
      </c>
      <c r="G658" s="36" t="s">
        <v>218</v>
      </c>
      <c r="H658" s="157">
        <v>62966</v>
      </c>
      <c r="I658" s="19">
        <v>88</v>
      </c>
      <c r="J658" s="150" t="s">
        <v>14</v>
      </c>
      <c r="K658" s="150" t="s">
        <v>12</v>
      </c>
      <c r="L658" s="9">
        <v>16</v>
      </c>
      <c r="M658" s="9"/>
      <c r="N658" s="21">
        <v>0.59499999999999997</v>
      </c>
      <c r="O658" s="10"/>
      <c r="P658" s="39">
        <v>5.1299999999999998E-2</v>
      </c>
      <c r="Q658" s="7"/>
      <c r="R658" s="158">
        <v>112.0466</v>
      </c>
      <c r="S658" s="1"/>
      <c r="T658" s="23">
        <v>9.6588999999999992</v>
      </c>
      <c r="V658" s="20">
        <v>11.6004</v>
      </c>
      <c r="X658" s="20">
        <v>2.8184999999999998</v>
      </c>
      <c r="AA658" s="25">
        <v>351673</v>
      </c>
      <c r="AB658" s="9"/>
      <c r="AC658" s="25">
        <v>6856355</v>
      </c>
      <c r="AD658" s="9"/>
      <c r="AE658" s="27">
        <v>591047</v>
      </c>
      <c r="AF658" s="9"/>
      <c r="AG658" s="26">
        <v>61192</v>
      </c>
      <c r="AI658" s="26">
        <v>2432602</v>
      </c>
      <c r="AK658" s="26">
        <v>873956</v>
      </c>
      <c r="AM658" s="2" t="str">
        <f t="shared" si="10"/>
        <v>No</v>
      </c>
    </row>
    <row r="659" spans="1:39">
      <c r="A659" s="6" t="s">
        <v>544</v>
      </c>
      <c r="B659" s="6" t="s">
        <v>545</v>
      </c>
      <c r="C659" s="4" t="s">
        <v>109</v>
      </c>
      <c r="D659" s="213" t="s">
        <v>546</v>
      </c>
      <c r="E659" s="210" t="s">
        <v>547</v>
      </c>
      <c r="F659" s="17" t="s">
        <v>275</v>
      </c>
      <c r="G659" s="36" t="s">
        <v>400</v>
      </c>
      <c r="H659" s="157">
        <v>0</v>
      </c>
      <c r="I659" s="19">
        <v>88</v>
      </c>
      <c r="J659" s="150" t="s">
        <v>13</v>
      </c>
      <c r="K659" s="150" t="s">
        <v>12</v>
      </c>
      <c r="L659" s="9">
        <v>14</v>
      </c>
      <c r="M659" s="9"/>
      <c r="N659" s="21">
        <v>0</v>
      </c>
      <c r="O659" s="10"/>
      <c r="P659" s="39">
        <v>0</v>
      </c>
      <c r="Q659" s="7"/>
      <c r="R659" s="158">
        <v>122.73</v>
      </c>
      <c r="S659" s="1"/>
      <c r="T659" s="23">
        <v>2.4658000000000002</v>
      </c>
      <c r="V659" s="20">
        <v>49.773800000000001</v>
      </c>
      <c r="X659" s="20">
        <v>0</v>
      </c>
      <c r="AA659" s="25">
        <v>0</v>
      </c>
      <c r="AB659" s="9"/>
      <c r="AC659" s="25">
        <v>3093042</v>
      </c>
      <c r="AD659" s="9"/>
      <c r="AE659" s="27">
        <v>62142</v>
      </c>
      <c r="AF659" s="9"/>
      <c r="AG659" s="26">
        <v>25202</v>
      </c>
      <c r="AI659" s="26">
        <v>0</v>
      </c>
      <c r="AK659" s="26">
        <v>366388</v>
      </c>
      <c r="AM659" s="2" t="str">
        <f t="shared" si="10"/>
        <v>No</v>
      </c>
    </row>
    <row r="660" spans="1:39">
      <c r="A660" s="6" t="s">
        <v>1933</v>
      </c>
      <c r="B660" s="6" t="s">
        <v>1284</v>
      </c>
      <c r="C660" s="4" t="s">
        <v>51</v>
      </c>
      <c r="D660" s="213" t="s">
        <v>1934</v>
      </c>
      <c r="E660" s="210">
        <v>41105</v>
      </c>
      <c r="F660" s="17" t="s">
        <v>405</v>
      </c>
      <c r="G660" s="36" t="s">
        <v>218</v>
      </c>
      <c r="H660" s="157">
        <v>70543</v>
      </c>
      <c r="I660" s="19">
        <v>87</v>
      </c>
      <c r="J660" s="150" t="s">
        <v>13</v>
      </c>
      <c r="K660" s="150" t="s">
        <v>12</v>
      </c>
      <c r="L660" s="9">
        <v>87</v>
      </c>
      <c r="M660" s="9"/>
      <c r="N660" s="21">
        <v>1.1271</v>
      </c>
      <c r="O660" s="10"/>
      <c r="P660" s="39">
        <v>4.1599999999999998E-2</v>
      </c>
      <c r="Q660" s="7"/>
      <c r="R660" s="158">
        <v>26.151399999999999</v>
      </c>
      <c r="S660" s="1" t="s">
        <v>50</v>
      </c>
      <c r="T660" s="23">
        <v>0.96560000000000001</v>
      </c>
      <c r="U660" s="2" t="s">
        <v>50</v>
      </c>
      <c r="V660" s="20">
        <v>27.084199999999999</v>
      </c>
      <c r="X660" s="20">
        <v>2.6812</v>
      </c>
      <c r="AA660" s="25">
        <v>214972</v>
      </c>
      <c r="AB660" s="9"/>
      <c r="AC660" s="25">
        <v>5165795</v>
      </c>
      <c r="AD660" s="9"/>
      <c r="AE660" s="27">
        <v>190731</v>
      </c>
      <c r="AF660" s="9"/>
      <c r="AG660" s="26">
        <v>197534</v>
      </c>
      <c r="AH660" s="2" t="s">
        <v>50</v>
      </c>
      <c r="AI660" s="26">
        <v>1926638</v>
      </c>
      <c r="AK660" s="26">
        <v>1980604</v>
      </c>
      <c r="AM660" s="2" t="str">
        <f t="shared" si="10"/>
        <v>Yes</v>
      </c>
    </row>
    <row r="661" spans="1:39">
      <c r="A661" s="6" t="s">
        <v>4770</v>
      </c>
      <c r="B661" s="6" t="s">
        <v>4771</v>
      </c>
      <c r="C661" s="4" t="s">
        <v>22</v>
      </c>
      <c r="D661" s="213">
        <v>9004</v>
      </c>
      <c r="E661" s="210">
        <v>90004</v>
      </c>
      <c r="F661" s="17" t="s">
        <v>275</v>
      </c>
      <c r="G661" s="36" t="s">
        <v>218</v>
      </c>
      <c r="H661" s="157">
        <v>523994</v>
      </c>
      <c r="I661" s="19">
        <v>87</v>
      </c>
      <c r="J661" s="150" t="s">
        <v>14</v>
      </c>
      <c r="K661" s="150" t="s">
        <v>12</v>
      </c>
      <c r="L661" s="9">
        <v>69</v>
      </c>
      <c r="M661" s="9"/>
      <c r="N661" s="21">
        <v>0.67730000000000001</v>
      </c>
      <c r="O661" s="10"/>
      <c r="P661" s="39">
        <v>0.15390000000000001</v>
      </c>
      <c r="Q661" s="7"/>
      <c r="R661" s="158">
        <v>90.656700000000001</v>
      </c>
      <c r="S661" s="1"/>
      <c r="T661" s="23">
        <v>20.5947</v>
      </c>
      <c r="V661" s="20">
        <v>4.4019000000000004</v>
      </c>
      <c r="X661" s="20">
        <v>1.2789999999999999</v>
      </c>
      <c r="AA661" s="25">
        <v>4319308</v>
      </c>
      <c r="AB661" s="9"/>
      <c r="AC661" s="25">
        <v>28071400</v>
      </c>
      <c r="AD661" s="9"/>
      <c r="AE661" s="27">
        <v>6377043</v>
      </c>
      <c r="AF661" s="9"/>
      <c r="AG661" s="26">
        <v>309645</v>
      </c>
      <c r="AI661" s="26">
        <v>21948633</v>
      </c>
      <c r="AK661" s="26">
        <v>3902753</v>
      </c>
      <c r="AM661" s="2" t="str">
        <f t="shared" si="10"/>
        <v>No</v>
      </c>
    </row>
    <row r="662" spans="1:39">
      <c r="A662" s="6" t="s">
        <v>5956</v>
      </c>
      <c r="B662" s="6" t="s">
        <v>302</v>
      </c>
      <c r="C662" s="4" t="s">
        <v>105</v>
      </c>
      <c r="D662" s="213">
        <v>3080</v>
      </c>
      <c r="E662" s="210">
        <v>30080</v>
      </c>
      <c r="F662" s="17" t="s">
        <v>272</v>
      </c>
      <c r="G662" s="36" t="s">
        <v>218</v>
      </c>
      <c r="H662" s="157">
        <v>4586770</v>
      </c>
      <c r="I662" s="19">
        <v>87</v>
      </c>
      <c r="J662" s="150" t="s">
        <v>14</v>
      </c>
      <c r="K662" s="150" t="s">
        <v>15</v>
      </c>
      <c r="L662" s="9">
        <v>48</v>
      </c>
      <c r="M662" s="9"/>
      <c r="N662" s="21">
        <v>1.3098000000000001</v>
      </c>
      <c r="O662" s="10"/>
      <c r="P662" s="39">
        <v>0.2681</v>
      </c>
      <c r="Q662" s="7"/>
      <c r="R662" s="158">
        <v>83.386700000000005</v>
      </c>
      <c r="S662" s="1"/>
      <c r="T662" s="23">
        <v>17.069199999999999</v>
      </c>
      <c r="V662" s="20">
        <v>4.8852000000000002</v>
      </c>
      <c r="X662" s="20">
        <v>2.3262999999999998</v>
      </c>
      <c r="AA662" s="25">
        <v>3921970</v>
      </c>
      <c r="AB662" s="9"/>
      <c r="AC662" s="25">
        <v>14627447</v>
      </c>
      <c r="AD662" s="9"/>
      <c r="AE662" s="27">
        <v>2994223</v>
      </c>
      <c r="AF662" s="9"/>
      <c r="AG662" s="26">
        <v>175417</v>
      </c>
      <c r="AI662" s="26">
        <v>6287868</v>
      </c>
      <c r="AK662" s="26">
        <v>1758182</v>
      </c>
      <c r="AM662" s="2" t="str">
        <f t="shared" si="10"/>
        <v>No</v>
      </c>
    </row>
    <row r="663" spans="1:39">
      <c r="A663" s="6" t="s">
        <v>5956</v>
      </c>
      <c r="B663" s="6" t="s">
        <v>302</v>
      </c>
      <c r="C663" s="4" t="s">
        <v>105</v>
      </c>
      <c r="D663" s="213">
        <v>3080</v>
      </c>
      <c r="E663" s="210">
        <v>30080</v>
      </c>
      <c r="F663" s="17" t="s">
        <v>272</v>
      </c>
      <c r="G663" s="36" t="s">
        <v>218</v>
      </c>
      <c r="H663" s="157">
        <v>4586770</v>
      </c>
      <c r="I663" s="19">
        <v>87</v>
      </c>
      <c r="J663" s="150" t="s">
        <v>18</v>
      </c>
      <c r="K663" s="150" t="s">
        <v>15</v>
      </c>
      <c r="L663" s="9">
        <v>25</v>
      </c>
      <c r="M663" s="9"/>
      <c r="N663" s="21">
        <v>6.5129000000000001</v>
      </c>
      <c r="O663" s="10"/>
      <c r="P663" s="39">
        <v>0.29020000000000001</v>
      </c>
      <c r="Q663" s="7"/>
      <c r="R663" s="158">
        <v>87.769099999999995</v>
      </c>
      <c r="S663" s="1"/>
      <c r="T663" s="23">
        <v>3.9104999999999999</v>
      </c>
      <c r="V663" s="20">
        <v>22.444299999999998</v>
      </c>
      <c r="X663" s="20">
        <v>4.0769000000000002</v>
      </c>
      <c r="AA663" s="25">
        <v>341591</v>
      </c>
      <c r="AB663" s="9"/>
      <c r="AC663" s="25">
        <v>1177159</v>
      </c>
      <c r="AD663" s="9"/>
      <c r="AE663" s="27">
        <v>52448</v>
      </c>
      <c r="AF663" s="9"/>
      <c r="AG663" s="26">
        <v>13412</v>
      </c>
      <c r="AI663" s="26">
        <v>288736</v>
      </c>
      <c r="AK663" s="26">
        <v>264804</v>
      </c>
      <c r="AM663" s="2" t="str">
        <f t="shared" si="10"/>
        <v>No</v>
      </c>
    </row>
    <row r="664" spans="1:39">
      <c r="A664" s="6" t="s">
        <v>4770</v>
      </c>
      <c r="B664" s="6" t="s">
        <v>4771</v>
      </c>
      <c r="C664" s="4" t="s">
        <v>22</v>
      </c>
      <c r="D664" s="213">
        <v>9004</v>
      </c>
      <c r="E664" s="210">
        <v>90004</v>
      </c>
      <c r="F664" s="17" t="s">
        <v>275</v>
      </c>
      <c r="G664" s="36" t="s">
        <v>218</v>
      </c>
      <c r="H664" s="157">
        <v>523994</v>
      </c>
      <c r="I664" s="19">
        <v>87</v>
      </c>
      <c r="J664" s="150" t="s">
        <v>13</v>
      </c>
      <c r="K664" s="150" t="s">
        <v>12</v>
      </c>
      <c r="L664" s="9">
        <v>18</v>
      </c>
      <c r="M664" s="9"/>
      <c r="N664" s="21">
        <v>2.6827000000000001</v>
      </c>
      <c r="O664" s="10"/>
      <c r="P664" s="39">
        <v>7.9000000000000001E-2</v>
      </c>
      <c r="Q664" s="7"/>
      <c r="R664" s="158">
        <v>60.668399999999998</v>
      </c>
      <c r="S664" s="1"/>
      <c r="T664" s="23">
        <v>1.7876000000000001</v>
      </c>
      <c r="V664" s="20">
        <v>33.937899999999999</v>
      </c>
      <c r="X664" s="20">
        <v>4.9722</v>
      </c>
      <c r="AA664" s="25">
        <v>156246</v>
      </c>
      <c r="AB664" s="9"/>
      <c r="AC664" s="25">
        <v>1976578</v>
      </c>
      <c r="AD664" s="9"/>
      <c r="AE664" s="27">
        <v>58241</v>
      </c>
      <c r="AF664" s="9"/>
      <c r="AG664" s="26">
        <v>32580</v>
      </c>
      <c r="AI664" s="26">
        <v>397522</v>
      </c>
      <c r="AK664" s="26">
        <v>477081</v>
      </c>
      <c r="AM664" s="2" t="str">
        <f t="shared" si="10"/>
        <v>No</v>
      </c>
    </row>
    <row r="665" spans="1:39">
      <c r="A665" s="6" t="s">
        <v>5956</v>
      </c>
      <c r="B665" s="6" t="s">
        <v>302</v>
      </c>
      <c r="C665" s="4" t="s">
        <v>105</v>
      </c>
      <c r="D665" s="213">
        <v>3080</v>
      </c>
      <c r="E665" s="210">
        <v>30080</v>
      </c>
      <c r="F665" s="17" t="s">
        <v>272</v>
      </c>
      <c r="G665" s="36" t="s">
        <v>218</v>
      </c>
      <c r="H665" s="157">
        <v>4586770</v>
      </c>
      <c r="I665" s="19">
        <v>87</v>
      </c>
      <c r="J665" s="150" t="s">
        <v>13</v>
      </c>
      <c r="K665" s="150" t="s">
        <v>15</v>
      </c>
      <c r="L665" s="9">
        <v>14</v>
      </c>
      <c r="M665" s="9"/>
      <c r="N665" s="21">
        <v>3.9855999999999998</v>
      </c>
      <c r="O665" s="10"/>
      <c r="P665" s="39">
        <v>8.8999999999999996E-2</v>
      </c>
      <c r="Q665" s="7"/>
      <c r="R665" s="158">
        <v>56.414299999999997</v>
      </c>
      <c r="S665" s="1"/>
      <c r="T665" s="23">
        <v>1.2603</v>
      </c>
      <c r="V665" s="20">
        <v>44.761400000000002</v>
      </c>
      <c r="X665" s="20">
        <v>5.3914</v>
      </c>
      <c r="AA665" s="25">
        <v>169894</v>
      </c>
      <c r="AB665" s="9"/>
      <c r="AC665" s="25">
        <v>1908045</v>
      </c>
      <c r="AD665" s="9"/>
      <c r="AE665" s="27">
        <v>42627</v>
      </c>
      <c r="AF665" s="9"/>
      <c r="AG665" s="26">
        <v>33822</v>
      </c>
      <c r="AI665" s="26">
        <v>353905</v>
      </c>
      <c r="AK665" s="26">
        <v>297820</v>
      </c>
      <c r="AM665" s="2" t="str">
        <f t="shared" si="10"/>
        <v>No</v>
      </c>
    </row>
    <row r="666" spans="1:39">
      <c r="A666" s="6" t="s">
        <v>5957</v>
      </c>
      <c r="B666" s="6" t="s">
        <v>2245</v>
      </c>
      <c r="C666" s="4" t="s">
        <v>102</v>
      </c>
      <c r="D666" s="213" t="s">
        <v>2246</v>
      </c>
      <c r="E666" s="210" t="s">
        <v>2247</v>
      </c>
      <c r="F666" s="17" t="s">
        <v>275</v>
      </c>
      <c r="G666" s="36" t="s">
        <v>400</v>
      </c>
      <c r="H666" s="157">
        <v>0</v>
      </c>
      <c r="I666" s="19">
        <v>86</v>
      </c>
      <c r="J666" s="150" t="s">
        <v>13</v>
      </c>
      <c r="K666" s="150" t="s">
        <v>12</v>
      </c>
      <c r="L666" s="9">
        <v>75</v>
      </c>
      <c r="M666" s="9"/>
      <c r="N666" s="21">
        <v>0.67249999999999999</v>
      </c>
      <c r="O666" s="10"/>
      <c r="P666" s="39">
        <v>2.1399999999999999E-2</v>
      </c>
      <c r="Q666" s="7"/>
      <c r="R666" s="158">
        <v>51.462899999999998</v>
      </c>
      <c r="S666" s="1"/>
      <c r="T666" s="23">
        <v>1.6362000000000001</v>
      </c>
      <c r="V666" s="20">
        <v>31.452500000000001</v>
      </c>
      <c r="X666" s="20">
        <v>0</v>
      </c>
      <c r="AA666" s="25">
        <v>102910</v>
      </c>
      <c r="AB666" s="9"/>
      <c r="AC666" s="25">
        <v>4813326</v>
      </c>
      <c r="AD666" s="9"/>
      <c r="AE666" s="27">
        <v>153035</v>
      </c>
      <c r="AF666" s="9"/>
      <c r="AG666" s="26">
        <v>93530</v>
      </c>
      <c r="AI666" s="26">
        <v>0</v>
      </c>
      <c r="AK666" s="26">
        <v>2524933</v>
      </c>
      <c r="AM666" s="2" t="str">
        <f t="shared" si="10"/>
        <v>No</v>
      </c>
    </row>
    <row r="667" spans="1:39">
      <c r="A667" s="6" t="s">
        <v>5958</v>
      </c>
      <c r="B667" s="6" t="s">
        <v>1343</v>
      </c>
      <c r="C667" s="4" t="s">
        <v>64</v>
      </c>
      <c r="D667" s="213">
        <v>4093</v>
      </c>
      <c r="E667" s="210">
        <v>40093</v>
      </c>
      <c r="F667" s="17" t="s">
        <v>272</v>
      </c>
      <c r="G667" s="36" t="s">
        <v>218</v>
      </c>
      <c r="H667" s="157">
        <v>311810</v>
      </c>
      <c r="I667" s="19">
        <v>86</v>
      </c>
      <c r="J667" s="150" t="s">
        <v>13</v>
      </c>
      <c r="K667" s="150" t="s">
        <v>15</v>
      </c>
      <c r="L667" s="9">
        <v>45</v>
      </c>
      <c r="M667" s="9"/>
      <c r="N667" s="21">
        <v>1.0628</v>
      </c>
      <c r="O667" s="10"/>
      <c r="P667" s="39">
        <v>3.1300000000000001E-2</v>
      </c>
      <c r="Q667" s="7"/>
      <c r="R667" s="158">
        <v>69.988200000000006</v>
      </c>
      <c r="S667" s="1"/>
      <c r="T667" s="23">
        <v>2.0594999999999999</v>
      </c>
      <c r="V667" s="20">
        <v>33.982999999999997</v>
      </c>
      <c r="X667" s="20">
        <v>4.5492999999999997</v>
      </c>
      <c r="AA667" s="25">
        <v>280413</v>
      </c>
      <c r="AB667" s="9"/>
      <c r="AC667" s="25">
        <v>8965913</v>
      </c>
      <c r="AD667" s="9"/>
      <c r="AE667" s="27">
        <v>263835</v>
      </c>
      <c r="AF667" s="9"/>
      <c r="AG667" s="26">
        <v>128106</v>
      </c>
      <c r="AI667" s="26">
        <v>1970847</v>
      </c>
      <c r="AK667" s="26">
        <v>1982446</v>
      </c>
      <c r="AM667" s="2" t="str">
        <f t="shared" si="10"/>
        <v>No</v>
      </c>
    </row>
    <row r="668" spans="1:39">
      <c r="A668" s="6" t="s">
        <v>36</v>
      </c>
      <c r="B668" s="6" t="s">
        <v>688</v>
      </c>
      <c r="C668" s="4" t="s">
        <v>34</v>
      </c>
      <c r="D668" s="213">
        <v>1057</v>
      </c>
      <c r="E668" s="210">
        <v>10057</v>
      </c>
      <c r="F668" s="17" t="s">
        <v>275</v>
      </c>
      <c r="G668" s="36" t="s">
        <v>218</v>
      </c>
      <c r="H668" s="157">
        <v>923311</v>
      </c>
      <c r="I668" s="19">
        <v>86</v>
      </c>
      <c r="J668" s="150" t="s">
        <v>14</v>
      </c>
      <c r="K668" s="150" t="s">
        <v>12</v>
      </c>
      <c r="L668" s="9">
        <v>42</v>
      </c>
      <c r="M668" s="9"/>
      <c r="N668" s="21">
        <v>1.0059</v>
      </c>
      <c r="O668" s="10"/>
      <c r="P668" s="39">
        <v>0.16239999999999999</v>
      </c>
      <c r="Q668" s="7"/>
      <c r="R668" s="158">
        <v>97.553200000000004</v>
      </c>
      <c r="S668" s="1"/>
      <c r="T668" s="23">
        <v>15.752599999999999</v>
      </c>
      <c r="V668" s="20">
        <v>6.1928000000000001</v>
      </c>
      <c r="X668" s="20">
        <v>1.6953</v>
      </c>
      <c r="AA668" s="25">
        <v>1424181</v>
      </c>
      <c r="AB668" s="9"/>
      <c r="AC668" s="25">
        <v>8768371</v>
      </c>
      <c r="AD668" s="9"/>
      <c r="AE668" s="27">
        <v>1415894</v>
      </c>
      <c r="AF668" s="9"/>
      <c r="AG668" s="26">
        <v>89883</v>
      </c>
      <c r="AI668" s="26">
        <v>5172261</v>
      </c>
      <c r="AK668" s="26">
        <v>916750</v>
      </c>
      <c r="AM668" s="2" t="str">
        <f t="shared" si="10"/>
        <v>No</v>
      </c>
    </row>
    <row r="669" spans="1:39">
      <c r="A669" s="6" t="s">
        <v>5958</v>
      </c>
      <c r="B669" s="6" t="s">
        <v>1343</v>
      </c>
      <c r="C669" s="4" t="s">
        <v>64</v>
      </c>
      <c r="D669" s="213">
        <v>4093</v>
      </c>
      <c r="E669" s="210">
        <v>40093</v>
      </c>
      <c r="F669" s="17" t="s">
        <v>272</v>
      </c>
      <c r="G669" s="36" t="s">
        <v>218</v>
      </c>
      <c r="H669" s="157">
        <v>311810</v>
      </c>
      <c r="I669" s="19">
        <v>86</v>
      </c>
      <c r="J669" s="150" t="s">
        <v>14</v>
      </c>
      <c r="K669" s="150" t="s">
        <v>15</v>
      </c>
      <c r="L669" s="9">
        <v>41</v>
      </c>
      <c r="M669" s="9"/>
      <c r="N669" s="21">
        <v>0.79059999999999997</v>
      </c>
      <c r="O669" s="10"/>
      <c r="P669" s="39">
        <v>0.18759999999999999</v>
      </c>
      <c r="Q669" s="7"/>
      <c r="R669" s="158">
        <v>90.322199999999995</v>
      </c>
      <c r="S669" s="1"/>
      <c r="T669" s="23">
        <v>21.4284</v>
      </c>
      <c r="V669" s="20">
        <v>4.2150999999999996</v>
      </c>
      <c r="X669" s="20">
        <v>1.8540000000000001</v>
      </c>
      <c r="AA669" s="25">
        <v>2715022</v>
      </c>
      <c r="AB669" s="9"/>
      <c r="AC669" s="25">
        <v>14475299</v>
      </c>
      <c r="AD669" s="9"/>
      <c r="AE669" s="27">
        <v>3434179</v>
      </c>
      <c r="AF669" s="9"/>
      <c r="AG669" s="26">
        <v>160263</v>
      </c>
      <c r="AI669" s="26">
        <v>7807652</v>
      </c>
      <c r="AK669" s="26">
        <v>2091644</v>
      </c>
      <c r="AM669" s="2" t="str">
        <f t="shared" si="10"/>
        <v>No</v>
      </c>
    </row>
    <row r="670" spans="1:39">
      <c r="A670" s="6" t="s">
        <v>36</v>
      </c>
      <c r="B670" s="6" t="s">
        <v>688</v>
      </c>
      <c r="C670" s="4" t="s">
        <v>34</v>
      </c>
      <c r="D670" s="213">
        <v>1057</v>
      </c>
      <c r="E670" s="210">
        <v>10057</v>
      </c>
      <c r="F670" s="17" t="s">
        <v>275</v>
      </c>
      <c r="G670" s="36" t="s">
        <v>218</v>
      </c>
      <c r="H670" s="157">
        <v>923311</v>
      </c>
      <c r="I670" s="19">
        <v>86</v>
      </c>
      <c r="J670" s="150" t="s">
        <v>13</v>
      </c>
      <c r="K670" s="150" t="s">
        <v>12</v>
      </c>
      <c r="L670" s="9">
        <v>25</v>
      </c>
      <c r="M670" s="9"/>
      <c r="N670" s="21">
        <v>2.9961000000000002</v>
      </c>
      <c r="O670" s="10"/>
      <c r="P670" s="39">
        <v>4.6600000000000003E-2</v>
      </c>
      <c r="Q670" s="7"/>
      <c r="R670" s="158">
        <v>112.97280000000001</v>
      </c>
      <c r="S670" s="1"/>
      <c r="T670" s="23">
        <v>1.7574000000000001</v>
      </c>
      <c r="V670" s="20">
        <v>64.284800000000004</v>
      </c>
      <c r="X670" s="20">
        <v>11.4971</v>
      </c>
      <c r="AA670" s="25">
        <v>159098</v>
      </c>
      <c r="AB670" s="9"/>
      <c r="AC670" s="25">
        <v>3413587</v>
      </c>
      <c r="AD670" s="9"/>
      <c r="AE670" s="27">
        <v>53101</v>
      </c>
      <c r="AF670" s="9"/>
      <c r="AG670" s="26">
        <v>30216</v>
      </c>
      <c r="AI670" s="26">
        <v>296909</v>
      </c>
      <c r="AK670" s="26">
        <v>284688</v>
      </c>
      <c r="AM670" s="2" t="str">
        <f t="shared" si="10"/>
        <v>No</v>
      </c>
    </row>
    <row r="671" spans="1:39">
      <c r="A671" s="6" t="s">
        <v>36</v>
      </c>
      <c r="B671" s="6" t="s">
        <v>688</v>
      </c>
      <c r="C671" s="4" t="s">
        <v>34</v>
      </c>
      <c r="D671" s="213">
        <v>1057</v>
      </c>
      <c r="E671" s="210">
        <v>10057</v>
      </c>
      <c r="F671" s="17" t="s">
        <v>275</v>
      </c>
      <c r="G671" s="36" t="s">
        <v>218</v>
      </c>
      <c r="H671" s="157">
        <v>923311</v>
      </c>
      <c r="I671" s="19">
        <v>86</v>
      </c>
      <c r="J671" s="150" t="s">
        <v>14</v>
      </c>
      <c r="K671" s="150" t="s">
        <v>15</v>
      </c>
      <c r="L671" s="9">
        <v>2</v>
      </c>
      <c r="M671" s="9"/>
      <c r="N671" s="21">
        <v>1.6335</v>
      </c>
      <c r="O671" s="10"/>
      <c r="P671" s="39">
        <v>0.14319999999999999</v>
      </c>
      <c r="Q671" s="7"/>
      <c r="R671" s="158">
        <v>101.1082</v>
      </c>
      <c r="S671" s="1"/>
      <c r="T671" s="23">
        <v>8.8630999999999993</v>
      </c>
      <c r="V671" s="20">
        <v>11.4078</v>
      </c>
      <c r="X671" s="20">
        <v>10.4655</v>
      </c>
      <c r="AA671" s="25">
        <v>19140</v>
      </c>
      <c r="AB671" s="9"/>
      <c r="AC671" s="25">
        <v>133665</v>
      </c>
      <c r="AD671" s="9"/>
      <c r="AE671" s="27">
        <v>11717</v>
      </c>
      <c r="AF671" s="9"/>
      <c r="AG671" s="26">
        <v>1322</v>
      </c>
      <c r="AI671" s="26">
        <v>12772</v>
      </c>
      <c r="AK671" s="26">
        <v>9500</v>
      </c>
      <c r="AM671" s="2" t="str">
        <f t="shared" si="10"/>
        <v>No</v>
      </c>
    </row>
    <row r="672" spans="1:39">
      <c r="A672" s="6" t="s">
        <v>36</v>
      </c>
      <c r="B672" s="6" t="s">
        <v>688</v>
      </c>
      <c r="C672" s="4" t="s">
        <v>34</v>
      </c>
      <c r="D672" s="213">
        <v>1057</v>
      </c>
      <c r="E672" s="210">
        <v>10057</v>
      </c>
      <c r="F672" s="17" t="s">
        <v>275</v>
      </c>
      <c r="G672" s="36" t="s">
        <v>218</v>
      </c>
      <c r="H672" s="157">
        <v>923311</v>
      </c>
      <c r="I672" s="19">
        <v>86</v>
      </c>
      <c r="J672" s="150" t="s">
        <v>13</v>
      </c>
      <c r="K672" s="150" t="s">
        <v>15</v>
      </c>
      <c r="L672" s="9">
        <v>17</v>
      </c>
      <c r="M672" s="9"/>
      <c r="N672" s="21">
        <v>2.8839000000000001</v>
      </c>
      <c r="O672" s="10"/>
      <c r="P672" s="39">
        <v>6.7400000000000002E-2</v>
      </c>
      <c r="Q672" s="7"/>
      <c r="R672" s="158">
        <v>72.000600000000006</v>
      </c>
      <c r="S672" s="1"/>
      <c r="T672" s="23">
        <v>1.6832</v>
      </c>
      <c r="V672" s="20">
        <v>42.775300000000001</v>
      </c>
      <c r="X672" s="20">
        <v>7.2851999999999997</v>
      </c>
      <c r="AA672" s="25">
        <v>137766</v>
      </c>
      <c r="AB672" s="9"/>
      <c r="AC672" s="25">
        <v>2043377</v>
      </c>
      <c r="AD672" s="9"/>
      <c r="AE672" s="27">
        <v>47770</v>
      </c>
      <c r="AF672" s="9"/>
      <c r="AG672" s="26">
        <v>28380</v>
      </c>
      <c r="AI672" s="26">
        <v>280483</v>
      </c>
      <c r="AK672" s="26">
        <v>276376</v>
      </c>
      <c r="AM672" s="2" t="str">
        <f t="shared" si="10"/>
        <v>No</v>
      </c>
    </row>
    <row r="673" spans="1:39">
      <c r="A673" s="6" t="s">
        <v>5957</v>
      </c>
      <c r="B673" s="6" t="s">
        <v>2245</v>
      </c>
      <c r="C673" s="4" t="s">
        <v>102</v>
      </c>
      <c r="D673" s="213" t="s">
        <v>2246</v>
      </c>
      <c r="E673" s="210" t="s">
        <v>2247</v>
      </c>
      <c r="F673" s="17" t="s">
        <v>275</v>
      </c>
      <c r="G673" s="36" t="s">
        <v>400</v>
      </c>
      <c r="H673" s="157">
        <v>0</v>
      </c>
      <c r="I673" s="19">
        <v>86</v>
      </c>
      <c r="J673" s="150" t="s">
        <v>14</v>
      </c>
      <c r="K673" s="150" t="s">
        <v>12</v>
      </c>
      <c r="L673" s="9">
        <v>11</v>
      </c>
      <c r="M673" s="9"/>
      <c r="N673" s="21">
        <v>0.73219999999999996</v>
      </c>
      <c r="O673" s="10"/>
      <c r="P673" s="39">
        <v>7.1900000000000006E-2</v>
      </c>
      <c r="Q673" s="7"/>
      <c r="R673" s="158">
        <v>27.1463</v>
      </c>
      <c r="S673" s="1"/>
      <c r="T673" s="23">
        <v>2.6671999999999998</v>
      </c>
      <c r="V673" s="20">
        <v>10.177899999999999</v>
      </c>
      <c r="X673" s="20">
        <v>0</v>
      </c>
      <c r="AA673" s="25">
        <v>54559</v>
      </c>
      <c r="AB673" s="9"/>
      <c r="AC673" s="25">
        <v>758414</v>
      </c>
      <c r="AD673" s="9"/>
      <c r="AE673" s="27">
        <v>74516</v>
      </c>
      <c r="AF673" s="9"/>
      <c r="AG673" s="26">
        <v>27938</v>
      </c>
      <c r="AI673" s="26">
        <v>0</v>
      </c>
      <c r="AK673" s="26">
        <v>379237</v>
      </c>
      <c r="AM673" s="2" t="str">
        <f t="shared" si="10"/>
        <v>No</v>
      </c>
    </row>
    <row r="674" spans="1:39">
      <c r="A674" s="6" t="s">
        <v>134</v>
      </c>
      <c r="B674" s="6" t="s">
        <v>900</v>
      </c>
      <c r="C674" s="4" t="s">
        <v>75</v>
      </c>
      <c r="D674" s="213">
        <v>2217</v>
      </c>
      <c r="E674" s="210">
        <v>20217</v>
      </c>
      <c r="F674" s="17" t="s">
        <v>715</v>
      </c>
      <c r="G674" s="36" t="s">
        <v>218</v>
      </c>
      <c r="H674" s="157">
        <v>18351295</v>
      </c>
      <c r="I674" s="19">
        <v>85</v>
      </c>
      <c r="J674" s="150" t="s">
        <v>24</v>
      </c>
      <c r="K674" s="150" t="s">
        <v>12</v>
      </c>
      <c r="L674" s="9">
        <v>85</v>
      </c>
      <c r="M674" s="9"/>
      <c r="N674" s="21">
        <v>29.3489</v>
      </c>
      <c r="O674" s="10"/>
      <c r="P674" s="39">
        <v>1.2269000000000001</v>
      </c>
      <c r="Q674" s="7"/>
      <c r="R674" s="158">
        <v>195.2201</v>
      </c>
      <c r="S674" s="1"/>
      <c r="T674" s="23">
        <v>8.1611999999999991</v>
      </c>
      <c r="V674" s="20">
        <v>23.920400000000001</v>
      </c>
      <c r="X674" s="20">
        <v>0.25779999999999997</v>
      </c>
      <c r="AA674" s="25">
        <v>23344416</v>
      </c>
      <c r="AB674" s="9"/>
      <c r="AC674" s="25">
        <v>19026539</v>
      </c>
      <c r="AD674" s="9"/>
      <c r="AE674" s="27">
        <v>795411</v>
      </c>
      <c r="AF674" s="9"/>
      <c r="AG674" s="26">
        <v>97462</v>
      </c>
      <c r="AI674" s="26">
        <v>73791820</v>
      </c>
      <c r="AK674" s="26">
        <v>2862942</v>
      </c>
      <c r="AM674" s="2" t="str">
        <f t="shared" si="10"/>
        <v>No</v>
      </c>
    </row>
    <row r="675" spans="1:39">
      <c r="A675" s="6" t="s">
        <v>1357</v>
      </c>
      <c r="B675" s="6" t="s">
        <v>5959</v>
      </c>
      <c r="C675" s="4" t="s">
        <v>100</v>
      </c>
      <c r="D675" s="213">
        <v>4110</v>
      </c>
      <c r="E675" s="210">
        <v>40110</v>
      </c>
      <c r="F675" s="17" t="s">
        <v>275</v>
      </c>
      <c r="G675" s="36" t="s">
        <v>218</v>
      </c>
      <c r="H675" s="157">
        <v>548404</v>
      </c>
      <c r="I675" s="19">
        <v>85</v>
      </c>
      <c r="J675" s="150" t="s">
        <v>24</v>
      </c>
      <c r="K675" s="150" t="s">
        <v>15</v>
      </c>
      <c r="L675" s="9">
        <v>8</v>
      </c>
      <c r="M675" s="9"/>
      <c r="N675" s="21">
        <v>1.3657999999999999</v>
      </c>
      <c r="O675" s="10"/>
      <c r="P675" s="39">
        <v>0.1968</v>
      </c>
      <c r="Q675" s="7"/>
      <c r="R675" s="158">
        <v>133.79249999999999</v>
      </c>
      <c r="S675" s="1"/>
      <c r="T675" s="23">
        <v>19.2759</v>
      </c>
      <c r="V675" s="20">
        <v>6.9409000000000001</v>
      </c>
      <c r="X675" s="20">
        <v>0.46060000000000001</v>
      </c>
      <c r="AA675" s="25">
        <v>215960</v>
      </c>
      <c r="AB675" s="9"/>
      <c r="AC675" s="25">
        <v>1097500</v>
      </c>
      <c r="AD675" s="9"/>
      <c r="AE675" s="27">
        <v>158120</v>
      </c>
      <c r="AF675" s="9"/>
      <c r="AG675" s="26">
        <v>8203</v>
      </c>
      <c r="AI675" s="26">
        <v>2382709</v>
      </c>
      <c r="AK675" s="26">
        <v>195476</v>
      </c>
      <c r="AM675" s="2" t="str">
        <f t="shared" si="10"/>
        <v>No</v>
      </c>
    </row>
    <row r="676" spans="1:39">
      <c r="A676" s="6" t="s">
        <v>1290</v>
      </c>
      <c r="B676" s="6" t="s">
        <v>1291</v>
      </c>
      <c r="C676" s="4" t="s">
        <v>42</v>
      </c>
      <c r="D676" s="213">
        <v>4025</v>
      </c>
      <c r="E676" s="210">
        <v>40025</v>
      </c>
      <c r="F676" s="17" t="s">
        <v>275</v>
      </c>
      <c r="G676" s="36" t="s">
        <v>218</v>
      </c>
      <c r="H676" s="157">
        <v>260677</v>
      </c>
      <c r="I676" s="19">
        <v>85</v>
      </c>
      <c r="J676" s="150" t="s">
        <v>13</v>
      </c>
      <c r="K676" s="150" t="s">
        <v>15</v>
      </c>
      <c r="L676" s="9">
        <v>8</v>
      </c>
      <c r="M676" s="9"/>
      <c r="N676" s="21">
        <v>0.34320000000000001</v>
      </c>
      <c r="O676" s="10"/>
      <c r="P676" s="39">
        <v>1.5699999999999999E-2</v>
      </c>
      <c r="Q676" s="7"/>
      <c r="R676" s="158">
        <v>38.537700000000001</v>
      </c>
      <c r="S676" s="1"/>
      <c r="T676" s="23">
        <v>1.7577</v>
      </c>
      <c r="V676" s="20">
        <v>21.9254</v>
      </c>
      <c r="X676" s="20">
        <v>2.7326999999999999</v>
      </c>
      <c r="AA676" s="25">
        <v>15582</v>
      </c>
      <c r="AB676" s="9"/>
      <c r="AC676" s="25">
        <v>995389</v>
      </c>
      <c r="AD676" s="9"/>
      <c r="AE676" s="27">
        <v>45399</v>
      </c>
      <c r="AF676" s="9"/>
      <c r="AG676" s="26">
        <v>25829</v>
      </c>
      <c r="AI676" s="26">
        <v>364250</v>
      </c>
      <c r="AK676" s="26">
        <v>469890</v>
      </c>
      <c r="AM676" s="2" t="str">
        <f t="shared" si="10"/>
        <v>No</v>
      </c>
    </row>
    <row r="677" spans="1:39">
      <c r="A677" s="6" t="s">
        <v>5960</v>
      </c>
      <c r="B677" s="6" t="s">
        <v>3719</v>
      </c>
      <c r="C677" s="4" t="s">
        <v>44</v>
      </c>
      <c r="D677" s="213">
        <v>7041</v>
      </c>
      <c r="E677" s="210">
        <v>70041</v>
      </c>
      <c r="F677" s="17" t="s">
        <v>272</v>
      </c>
      <c r="G677" s="36" t="s">
        <v>218</v>
      </c>
      <c r="H677" s="157">
        <v>60438</v>
      </c>
      <c r="I677" s="19">
        <v>85</v>
      </c>
      <c r="J677" s="150" t="s">
        <v>14</v>
      </c>
      <c r="K677" s="150" t="s">
        <v>12</v>
      </c>
      <c r="L677" s="9">
        <v>76</v>
      </c>
      <c r="M677" s="9"/>
      <c r="N677" s="21">
        <v>0.76419999999999999</v>
      </c>
      <c r="O677" s="10"/>
      <c r="P677" s="39">
        <v>0.46539999999999998</v>
      </c>
      <c r="Q677" s="7"/>
      <c r="R677" s="158">
        <v>83.070700000000002</v>
      </c>
      <c r="S677" s="1"/>
      <c r="T677" s="23">
        <v>50.591299999999997</v>
      </c>
      <c r="V677" s="20">
        <v>1.6419999999999999</v>
      </c>
      <c r="X677" s="20">
        <v>1.0199</v>
      </c>
      <c r="AA677" s="25">
        <v>4817799</v>
      </c>
      <c r="AB677" s="9"/>
      <c r="AC677" s="25">
        <v>10351194</v>
      </c>
      <c r="AD677" s="9"/>
      <c r="AE677" s="27">
        <v>6304027</v>
      </c>
      <c r="AF677" s="9"/>
      <c r="AG677" s="26">
        <v>124607</v>
      </c>
      <c r="AI677" s="26">
        <v>10149483</v>
      </c>
      <c r="AK677" s="26">
        <v>1300911</v>
      </c>
      <c r="AM677" s="2" t="str">
        <f t="shared" si="10"/>
        <v>No</v>
      </c>
    </row>
    <row r="678" spans="1:39">
      <c r="A678" s="6" t="s">
        <v>5961</v>
      </c>
      <c r="B678" s="6" t="s">
        <v>3662</v>
      </c>
      <c r="C678" s="4" t="s">
        <v>103</v>
      </c>
      <c r="D678" s="213" t="s">
        <v>3663</v>
      </c>
      <c r="E678" s="210" t="s">
        <v>3664</v>
      </c>
      <c r="F678" s="17" t="s">
        <v>272</v>
      </c>
      <c r="G678" s="36" t="s">
        <v>400</v>
      </c>
      <c r="H678" s="157">
        <v>0</v>
      </c>
      <c r="I678" s="19">
        <v>85</v>
      </c>
      <c r="J678" s="150" t="s">
        <v>16</v>
      </c>
      <c r="K678" s="150" t="s">
        <v>15</v>
      </c>
      <c r="L678" s="9">
        <v>68</v>
      </c>
      <c r="M678" s="9"/>
      <c r="N678" s="21">
        <v>2.8944000000000001</v>
      </c>
      <c r="O678" s="10"/>
      <c r="P678" s="39">
        <v>1.2529999999999999</v>
      </c>
      <c r="Q678" s="7"/>
      <c r="R678" s="158">
        <v>9.1788000000000007</v>
      </c>
      <c r="S678" s="1"/>
      <c r="T678" s="23">
        <v>3.9733999999999998</v>
      </c>
      <c r="V678" s="20">
        <v>2.31</v>
      </c>
      <c r="X678" s="20">
        <v>0</v>
      </c>
      <c r="AA678" s="25">
        <v>537455</v>
      </c>
      <c r="AB678" s="9"/>
      <c r="AC678" s="25">
        <v>428946</v>
      </c>
      <c r="AD678" s="9"/>
      <c r="AE678" s="27">
        <v>185687</v>
      </c>
      <c r="AF678" s="9"/>
      <c r="AG678" s="26">
        <v>46732</v>
      </c>
      <c r="AI678" s="26">
        <v>0</v>
      </c>
      <c r="AK678" s="26">
        <v>2798110</v>
      </c>
      <c r="AM678" s="2" t="str">
        <f t="shared" si="10"/>
        <v>No</v>
      </c>
    </row>
    <row r="679" spans="1:39">
      <c r="A679" s="6" t="s">
        <v>5962</v>
      </c>
      <c r="B679" s="6" t="s">
        <v>795</v>
      </c>
      <c r="C679" s="4" t="s">
        <v>108</v>
      </c>
      <c r="D679" s="213" t="s">
        <v>796</v>
      </c>
      <c r="E679" s="210" t="s">
        <v>797</v>
      </c>
      <c r="F679" s="17" t="s">
        <v>405</v>
      </c>
      <c r="G679" s="36" t="s">
        <v>400</v>
      </c>
      <c r="H679" s="157">
        <v>0</v>
      </c>
      <c r="I679" s="19">
        <v>85</v>
      </c>
      <c r="J679" s="150" t="s">
        <v>13</v>
      </c>
      <c r="K679" s="150" t="s">
        <v>12</v>
      </c>
      <c r="L679" s="9">
        <v>63</v>
      </c>
      <c r="M679" s="9"/>
      <c r="N679" s="21">
        <v>0.20780000000000001</v>
      </c>
      <c r="O679" s="10"/>
      <c r="P679" s="39">
        <v>1.03E-2</v>
      </c>
      <c r="Q679" s="7"/>
      <c r="R679" s="158">
        <v>28.377199999999998</v>
      </c>
      <c r="S679" s="1"/>
      <c r="T679" s="23">
        <v>1.4032</v>
      </c>
      <c r="V679" s="20">
        <v>20.2225</v>
      </c>
      <c r="X679" s="20">
        <v>0</v>
      </c>
      <c r="AA679" s="25">
        <v>27069</v>
      </c>
      <c r="AB679" s="9"/>
      <c r="AC679" s="25">
        <v>2634572</v>
      </c>
      <c r="AD679" s="9"/>
      <c r="AE679" s="27">
        <v>130279</v>
      </c>
      <c r="AF679" s="9"/>
      <c r="AG679" s="26">
        <v>92841</v>
      </c>
      <c r="AI679" s="26">
        <v>0</v>
      </c>
      <c r="AK679" s="26">
        <v>2961580</v>
      </c>
      <c r="AM679" s="2" t="str">
        <f t="shared" si="10"/>
        <v>No</v>
      </c>
    </row>
    <row r="680" spans="1:39">
      <c r="A680" s="6" t="s">
        <v>5960</v>
      </c>
      <c r="B680" s="6" t="s">
        <v>3719</v>
      </c>
      <c r="C680" s="4" t="s">
        <v>44</v>
      </c>
      <c r="D680" s="213">
        <v>7041</v>
      </c>
      <c r="E680" s="210">
        <v>70041</v>
      </c>
      <c r="F680" s="17" t="s">
        <v>272</v>
      </c>
      <c r="G680" s="36" t="s">
        <v>218</v>
      </c>
      <c r="H680" s="157">
        <v>60438</v>
      </c>
      <c r="I680" s="19">
        <v>85</v>
      </c>
      <c r="J680" s="150" t="s">
        <v>14</v>
      </c>
      <c r="K680" s="150" t="s">
        <v>15</v>
      </c>
      <c r="L680" s="9">
        <v>6</v>
      </c>
      <c r="M680" s="9"/>
      <c r="N680" s="21">
        <v>0</v>
      </c>
      <c r="O680" s="10"/>
      <c r="P680" s="39">
        <v>0</v>
      </c>
      <c r="Q680" s="7"/>
      <c r="R680" s="158">
        <v>92.325000000000003</v>
      </c>
      <c r="S680" s="1"/>
      <c r="T680" s="23">
        <v>88.472200000000001</v>
      </c>
      <c r="V680" s="20">
        <v>1.0435000000000001</v>
      </c>
      <c r="X680" s="20">
        <v>0.62490000000000001</v>
      </c>
      <c r="AA680" s="25">
        <v>0</v>
      </c>
      <c r="AB680" s="9"/>
      <c r="AC680" s="25">
        <v>270420</v>
      </c>
      <c r="AD680" s="9"/>
      <c r="AE680" s="27">
        <v>259135</v>
      </c>
      <c r="AF680" s="9"/>
      <c r="AG680" s="26">
        <v>2929</v>
      </c>
      <c r="AI680" s="26">
        <v>432755</v>
      </c>
      <c r="AK680" s="26">
        <v>26473</v>
      </c>
      <c r="AM680" s="2" t="str">
        <f t="shared" si="10"/>
        <v>No</v>
      </c>
    </row>
    <row r="681" spans="1:39">
      <c r="A681" s="6" t="s">
        <v>1357</v>
      </c>
      <c r="B681" s="6" t="s">
        <v>5959</v>
      </c>
      <c r="C681" s="4" t="s">
        <v>100</v>
      </c>
      <c r="D681" s="213">
        <v>4110</v>
      </c>
      <c r="E681" s="210">
        <v>40110</v>
      </c>
      <c r="F681" s="17" t="s">
        <v>275</v>
      </c>
      <c r="G681" s="36" t="s">
        <v>218</v>
      </c>
      <c r="H681" s="157">
        <v>548404</v>
      </c>
      <c r="I681" s="19">
        <v>85</v>
      </c>
      <c r="J681" s="150" t="s">
        <v>14</v>
      </c>
      <c r="K681" s="150" t="s">
        <v>15</v>
      </c>
      <c r="L681" s="9">
        <v>57</v>
      </c>
      <c r="M681" s="9"/>
      <c r="N681" s="21">
        <v>1.4226000000000001</v>
      </c>
      <c r="O681" s="10"/>
      <c r="P681" s="39">
        <v>0.26950000000000002</v>
      </c>
      <c r="Q681" s="7"/>
      <c r="R681" s="158">
        <v>81.279600000000002</v>
      </c>
      <c r="S681" s="1"/>
      <c r="T681" s="23">
        <v>15.3949</v>
      </c>
      <c r="V681" s="20">
        <v>5.2797000000000001</v>
      </c>
      <c r="X681" s="20">
        <v>1.133</v>
      </c>
      <c r="AA681" s="25">
        <v>4204744</v>
      </c>
      <c r="AB681" s="9"/>
      <c r="AC681" s="25">
        <v>15604791</v>
      </c>
      <c r="AD681" s="9"/>
      <c r="AE681" s="27">
        <v>2955646</v>
      </c>
      <c r="AF681" s="9"/>
      <c r="AG681" s="26">
        <v>191989</v>
      </c>
      <c r="AI681" s="26">
        <v>13773311</v>
      </c>
      <c r="AK681" s="26">
        <v>2336821</v>
      </c>
      <c r="AM681" s="2" t="str">
        <f t="shared" si="10"/>
        <v>No</v>
      </c>
    </row>
    <row r="682" spans="1:39">
      <c r="A682" s="6" t="s">
        <v>5963</v>
      </c>
      <c r="B682" s="6" t="s">
        <v>1068</v>
      </c>
      <c r="C682" s="4" t="s">
        <v>88</v>
      </c>
      <c r="D682" s="213">
        <v>3044</v>
      </c>
      <c r="E682" s="210">
        <v>30044</v>
      </c>
      <c r="F682" s="17" t="s">
        <v>272</v>
      </c>
      <c r="G682" s="36" t="s">
        <v>218</v>
      </c>
      <c r="H682" s="157">
        <v>1733853</v>
      </c>
      <c r="I682" s="19">
        <v>85</v>
      </c>
      <c r="J682" s="150" t="s">
        <v>18</v>
      </c>
      <c r="K682" s="150" t="s">
        <v>15</v>
      </c>
      <c r="L682" s="9">
        <v>54</v>
      </c>
      <c r="M682" s="9"/>
      <c r="N682" s="21">
        <v>23.960999999999999</v>
      </c>
      <c r="O682" s="10"/>
      <c r="P682" s="39">
        <v>1.0256000000000001</v>
      </c>
      <c r="Q682" s="7"/>
      <c r="R682" s="158">
        <v>48.4422</v>
      </c>
      <c r="S682" s="1"/>
      <c r="T682" s="23">
        <v>2.0735000000000001</v>
      </c>
      <c r="V682" s="20">
        <v>23.362500000000001</v>
      </c>
      <c r="X682" s="20">
        <v>1.9263999999999999</v>
      </c>
      <c r="AA682" s="25">
        <v>4748327</v>
      </c>
      <c r="AB682" s="9"/>
      <c r="AC682" s="25">
        <v>4629717</v>
      </c>
      <c r="AD682" s="9"/>
      <c r="AE682" s="27">
        <v>198169</v>
      </c>
      <c r="AF682" s="9"/>
      <c r="AG682" s="26">
        <v>95572</v>
      </c>
      <c r="AI682" s="26">
        <v>2403295</v>
      </c>
      <c r="AK682" s="26">
        <v>1798160</v>
      </c>
      <c r="AM682" s="2" t="str">
        <f t="shared" si="10"/>
        <v>No</v>
      </c>
    </row>
    <row r="683" spans="1:39">
      <c r="A683" s="6" t="s">
        <v>130</v>
      </c>
      <c r="B683" s="6" t="s">
        <v>4905</v>
      </c>
      <c r="C683" s="4" t="s">
        <v>22</v>
      </c>
      <c r="D683" s="213">
        <v>9234</v>
      </c>
      <c r="E683" s="210">
        <v>90234</v>
      </c>
      <c r="F683" s="17" t="s">
        <v>275</v>
      </c>
      <c r="G683" s="36" t="s">
        <v>218</v>
      </c>
      <c r="H683" s="157">
        <v>3281212</v>
      </c>
      <c r="I683" s="19">
        <v>85</v>
      </c>
      <c r="J683" s="150" t="s">
        <v>14</v>
      </c>
      <c r="K683" s="150" t="s">
        <v>15</v>
      </c>
      <c r="L683" s="9">
        <v>54</v>
      </c>
      <c r="M683" s="9"/>
      <c r="N683" s="21">
        <v>1.0751999999999999</v>
      </c>
      <c r="O683" s="10"/>
      <c r="P683" s="39">
        <v>0.1507</v>
      </c>
      <c r="Q683" s="7"/>
      <c r="R683" s="158">
        <v>118.8168</v>
      </c>
      <c r="S683" s="1"/>
      <c r="T683" s="23">
        <v>16.653600000000001</v>
      </c>
      <c r="V683" s="20">
        <v>7.1345999999999998</v>
      </c>
      <c r="X683" s="20">
        <v>1.7437</v>
      </c>
      <c r="AA683" s="25">
        <v>3227240</v>
      </c>
      <c r="AB683" s="9"/>
      <c r="AC683" s="25">
        <v>21415306</v>
      </c>
      <c r="AD683" s="9"/>
      <c r="AE683" s="27">
        <v>3001619</v>
      </c>
      <c r="AF683" s="9"/>
      <c r="AG683" s="26">
        <v>180238</v>
      </c>
      <c r="AI683" s="26">
        <v>12281711</v>
      </c>
      <c r="AK683" s="26">
        <v>2300458</v>
      </c>
      <c r="AM683" s="2" t="str">
        <f t="shared" si="10"/>
        <v>No</v>
      </c>
    </row>
    <row r="684" spans="1:39">
      <c r="A684" s="6" t="s">
        <v>1290</v>
      </c>
      <c r="B684" s="6" t="s">
        <v>1291</v>
      </c>
      <c r="C684" s="4" t="s">
        <v>42</v>
      </c>
      <c r="D684" s="213">
        <v>4025</v>
      </c>
      <c r="E684" s="210">
        <v>40025</v>
      </c>
      <c r="F684" s="17" t="s">
        <v>275</v>
      </c>
      <c r="G684" s="36" t="s">
        <v>218</v>
      </c>
      <c r="H684" s="157">
        <v>260677</v>
      </c>
      <c r="I684" s="19">
        <v>85</v>
      </c>
      <c r="J684" s="150" t="s">
        <v>14</v>
      </c>
      <c r="K684" s="150" t="s">
        <v>12</v>
      </c>
      <c r="L684" s="9">
        <v>49</v>
      </c>
      <c r="M684" s="9"/>
      <c r="N684" s="21">
        <v>1.3121</v>
      </c>
      <c r="O684" s="10"/>
      <c r="P684" s="39">
        <v>0.21410000000000001</v>
      </c>
      <c r="Q684" s="7"/>
      <c r="R684" s="158">
        <v>106.4365</v>
      </c>
      <c r="S684" s="1"/>
      <c r="T684" s="23">
        <v>17.366099999999999</v>
      </c>
      <c r="V684" s="20">
        <v>6.1289999999999996</v>
      </c>
      <c r="X684" s="20">
        <v>2.3755999999999999</v>
      </c>
      <c r="AA684" s="25">
        <v>3867021</v>
      </c>
      <c r="AB684" s="9"/>
      <c r="AC684" s="25">
        <v>18063240</v>
      </c>
      <c r="AD684" s="9"/>
      <c r="AE684" s="27">
        <v>2947187</v>
      </c>
      <c r="AF684" s="9"/>
      <c r="AG684" s="26">
        <v>169709</v>
      </c>
      <c r="AI684" s="26">
        <v>7603742</v>
      </c>
      <c r="AK684" s="26">
        <v>2139246</v>
      </c>
      <c r="AM684" s="2" t="str">
        <f t="shared" si="10"/>
        <v>No</v>
      </c>
    </row>
    <row r="685" spans="1:39">
      <c r="A685" s="6" t="s">
        <v>5964</v>
      </c>
      <c r="B685" s="6" t="s">
        <v>1333</v>
      </c>
      <c r="C685" s="4" t="s">
        <v>39</v>
      </c>
      <c r="D685" s="213">
        <v>4074</v>
      </c>
      <c r="E685" s="210">
        <v>40074</v>
      </c>
      <c r="F685" s="17" t="s">
        <v>272</v>
      </c>
      <c r="G685" s="36" t="s">
        <v>218</v>
      </c>
      <c r="H685" s="157">
        <v>2441770</v>
      </c>
      <c r="I685" s="19">
        <v>85</v>
      </c>
      <c r="J685" s="150" t="s">
        <v>18</v>
      </c>
      <c r="K685" s="150" t="s">
        <v>15</v>
      </c>
      <c r="L685" s="9">
        <v>48</v>
      </c>
      <c r="M685" s="9"/>
      <c r="N685" s="21">
        <v>1.9826999999999999</v>
      </c>
      <c r="O685" s="10"/>
      <c r="P685" s="39">
        <v>4.3999999999999997E-2</v>
      </c>
      <c r="Q685" s="7"/>
      <c r="R685" s="158">
        <v>197.4924</v>
      </c>
      <c r="S685" s="1"/>
      <c r="T685" s="23">
        <v>4.3823999999999996</v>
      </c>
      <c r="V685" s="20">
        <v>45.065399999999997</v>
      </c>
      <c r="X685" s="20">
        <v>6.5301999999999998</v>
      </c>
      <c r="AA685" s="25">
        <v>9158</v>
      </c>
      <c r="AB685" s="9"/>
      <c r="AC685" s="25">
        <v>208157</v>
      </c>
      <c r="AD685" s="9"/>
      <c r="AE685" s="27">
        <v>4619</v>
      </c>
      <c r="AF685" s="9"/>
      <c r="AG685" s="26">
        <v>1054</v>
      </c>
      <c r="AI685" s="26">
        <v>31876</v>
      </c>
      <c r="AK685" s="26">
        <v>31527</v>
      </c>
      <c r="AM685" s="2" t="str">
        <f t="shared" si="10"/>
        <v>No</v>
      </c>
    </row>
    <row r="686" spans="1:39">
      <c r="A686" s="6" t="s">
        <v>130</v>
      </c>
      <c r="B686" s="6" t="s">
        <v>4905</v>
      </c>
      <c r="C686" s="4" t="s">
        <v>22</v>
      </c>
      <c r="D686" s="213">
        <v>9234</v>
      </c>
      <c r="E686" s="210">
        <v>90234</v>
      </c>
      <c r="F686" s="17" t="s">
        <v>275</v>
      </c>
      <c r="G686" s="36" t="s">
        <v>218</v>
      </c>
      <c r="H686" s="157">
        <v>3281212</v>
      </c>
      <c r="I686" s="19">
        <v>85</v>
      </c>
      <c r="J686" s="150" t="s">
        <v>13</v>
      </c>
      <c r="K686" s="150" t="s">
        <v>15</v>
      </c>
      <c r="L686" s="9">
        <v>31</v>
      </c>
      <c r="M686" s="9"/>
      <c r="N686" s="21">
        <v>1.5369999999999999</v>
      </c>
      <c r="O686" s="10"/>
      <c r="P686" s="39">
        <v>4.0399999999999998E-2</v>
      </c>
      <c r="Q686" s="7"/>
      <c r="R686" s="158">
        <v>78.486999999999995</v>
      </c>
      <c r="S686" s="1"/>
      <c r="T686" s="23">
        <v>2.0615999999999999</v>
      </c>
      <c r="V686" s="20">
        <v>38.070999999999998</v>
      </c>
      <c r="X686" s="20">
        <v>4.8357999999999999</v>
      </c>
      <c r="AA686" s="25">
        <v>150727</v>
      </c>
      <c r="AB686" s="9"/>
      <c r="AC686" s="25">
        <v>3733548</v>
      </c>
      <c r="AD686" s="9"/>
      <c r="AE686" s="27">
        <v>98068</v>
      </c>
      <c r="AF686" s="9"/>
      <c r="AG686" s="26">
        <v>47569</v>
      </c>
      <c r="AI686" s="26">
        <v>772059</v>
      </c>
      <c r="AK686" s="26">
        <v>704224</v>
      </c>
      <c r="AM686" s="2" t="str">
        <f t="shared" si="10"/>
        <v>No</v>
      </c>
    </row>
    <row r="687" spans="1:39">
      <c r="A687" s="6" t="s">
        <v>5963</v>
      </c>
      <c r="B687" s="6" t="s">
        <v>1068</v>
      </c>
      <c r="C687" s="4" t="s">
        <v>88</v>
      </c>
      <c r="D687" s="213">
        <v>3044</v>
      </c>
      <c r="E687" s="210">
        <v>30044</v>
      </c>
      <c r="F687" s="17" t="s">
        <v>272</v>
      </c>
      <c r="G687" s="36" t="s">
        <v>218</v>
      </c>
      <c r="H687" s="157">
        <v>1733853</v>
      </c>
      <c r="I687" s="19">
        <v>85</v>
      </c>
      <c r="J687" s="150" t="s">
        <v>14</v>
      </c>
      <c r="K687" s="150" t="s">
        <v>15</v>
      </c>
      <c r="L687" s="9">
        <v>31</v>
      </c>
      <c r="M687" s="9"/>
      <c r="N687" s="21">
        <v>2.4802</v>
      </c>
      <c r="O687" s="10"/>
      <c r="P687" s="39">
        <v>0.1996</v>
      </c>
      <c r="Q687" s="7"/>
      <c r="R687" s="158">
        <v>117.6101</v>
      </c>
      <c r="S687" s="1"/>
      <c r="T687" s="23">
        <v>9.4651999999999994</v>
      </c>
      <c r="V687" s="20">
        <v>12.4255</v>
      </c>
      <c r="X687" s="20">
        <v>0.83109999999999995</v>
      </c>
      <c r="AA687" s="25">
        <v>1077553</v>
      </c>
      <c r="AB687" s="9"/>
      <c r="AC687" s="25">
        <v>5398422</v>
      </c>
      <c r="AD687" s="9"/>
      <c r="AE687" s="27">
        <v>434463</v>
      </c>
      <c r="AF687" s="9"/>
      <c r="AG687" s="26">
        <v>45901</v>
      </c>
      <c r="AI687" s="26">
        <v>6495222</v>
      </c>
      <c r="AK687" s="26">
        <v>938752</v>
      </c>
      <c r="AM687" s="2" t="str">
        <f t="shared" si="10"/>
        <v>No</v>
      </c>
    </row>
    <row r="688" spans="1:39">
      <c r="A688" s="6" t="s">
        <v>5960</v>
      </c>
      <c r="B688" s="6" t="s">
        <v>3719</v>
      </c>
      <c r="C688" s="4" t="s">
        <v>44</v>
      </c>
      <c r="D688" s="213">
        <v>7041</v>
      </c>
      <c r="E688" s="210">
        <v>70041</v>
      </c>
      <c r="F688" s="17" t="s">
        <v>272</v>
      </c>
      <c r="G688" s="36" t="s">
        <v>218</v>
      </c>
      <c r="H688" s="157">
        <v>60438</v>
      </c>
      <c r="I688" s="19">
        <v>85</v>
      </c>
      <c r="J688" s="150" t="s">
        <v>13</v>
      </c>
      <c r="K688" s="150" t="s">
        <v>15</v>
      </c>
      <c r="L688" s="9">
        <v>3</v>
      </c>
      <c r="M688" s="9"/>
      <c r="N688" s="21">
        <v>1.6534</v>
      </c>
      <c r="O688" s="10"/>
      <c r="P688" s="39">
        <v>7.6799999999999993E-2</v>
      </c>
      <c r="Q688" s="7"/>
      <c r="R688" s="158">
        <v>45.525700000000001</v>
      </c>
      <c r="S688" s="1"/>
      <c r="T688" s="23">
        <v>2.1156999999999999</v>
      </c>
      <c r="V688" s="20">
        <v>21.517700000000001</v>
      </c>
      <c r="X688" s="20">
        <v>4.2489999999999997</v>
      </c>
      <c r="AA688" s="25">
        <v>14720</v>
      </c>
      <c r="AB688" s="9"/>
      <c r="AC688" s="25">
        <v>191572</v>
      </c>
      <c r="AD688" s="9"/>
      <c r="AE688" s="27">
        <v>8903</v>
      </c>
      <c r="AF688" s="9"/>
      <c r="AG688" s="26">
        <v>4208</v>
      </c>
      <c r="AI688" s="26">
        <v>45086</v>
      </c>
      <c r="AK688" s="26">
        <v>41323</v>
      </c>
      <c r="AM688" s="2" t="str">
        <f t="shared" si="10"/>
        <v>No</v>
      </c>
    </row>
    <row r="689" spans="1:39">
      <c r="A689" s="6" t="s">
        <v>1290</v>
      </c>
      <c r="B689" s="6" t="s">
        <v>1291</v>
      </c>
      <c r="C689" s="4" t="s">
        <v>42</v>
      </c>
      <c r="D689" s="213">
        <v>4025</v>
      </c>
      <c r="E689" s="210">
        <v>40025</v>
      </c>
      <c r="F689" s="17" t="s">
        <v>275</v>
      </c>
      <c r="G689" s="36" t="s">
        <v>218</v>
      </c>
      <c r="H689" s="157">
        <v>260677</v>
      </c>
      <c r="I689" s="19">
        <v>85</v>
      </c>
      <c r="J689" s="150" t="s">
        <v>13</v>
      </c>
      <c r="K689" s="150" t="s">
        <v>12</v>
      </c>
      <c r="L689" s="9">
        <v>26</v>
      </c>
      <c r="M689" s="9"/>
      <c r="N689" s="21">
        <v>2.4409999999999998</v>
      </c>
      <c r="O689" s="10"/>
      <c r="P689" s="39">
        <v>6.7500000000000004E-2</v>
      </c>
      <c r="Q689" s="7"/>
      <c r="R689" s="158">
        <v>52.749099999999999</v>
      </c>
      <c r="S689" s="1"/>
      <c r="T689" s="23">
        <v>1.4576</v>
      </c>
      <c r="V689" s="20">
        <v>36.188899999999997</v>
      </c>
      <c r="X689" s="20">
        <v>3.7027000000000001</v>
      </c>
      <c r="AA689" s="25">
        <v>153299</v>
      </c>
      <c r="AB689" s="9"/>
      <c r="AC689" s="25">
        <v>2272696</v>
      </c>
      <c r="AD689" s="9"/>
      <c r="AE689" s="27">
        <v>62801</v>
      </c>
      <c r="AF689" s="9"/>
      <c r="AG689" s="26">
        <v>43085</v>
      </c>
      <c r="AI689" s="26">
        <v>613788</v>
      </c>
      <c r="AK689" s="26">
        <v>665643</v>
      </c>
      <c r="AM689" s="2" t="str">
        <f t="shared" si="10"/>
        <v>No</v>
      </c>
    </row>
    <row r="690" spans="1:39">
      <c r="A690" s="6" t="s">
        <v>5964</v>
      </c>
      <c r="B690" s="6" t="s">
        <v>1333</v>
      </c>
      <c r="C690" s="4" t="s">
        <v>39</v>
      </c>
      <c r="D690" s="213">
        <v>4074</v>
      </c>
      <c r="E690" s="210">
        <v>40074</v>
      </c>
      <c r="F690" s="17" t="s">
        <v>272</v>
      </c>
      <c r="G690" s="36" t="s">
        <v>218</v>
      </c>
      <c r="H690" s="157">
        <v>2441770</v>
      </c>
      <c r="I690" s="19">
        <v>85</v>
      </c>
      <c r="J690" s="150" t="s">
        <v>14</v>
      </c>
      <c r="K690" s="150" t="s">
        <v>12</v>
      </c>
      <c r="L690" s="9">
        <v>23</v>
      </c>
      <c r="M690" s="9"/>
      <c r="N690" s="21">
        <v>0.95789999999999997</v>
      </c>
      <c r="O690" s="10"/>
      <c r="P690" s="39">
        <v>0.1206</v>
      </c>
      <c r="Q690" s="7"/>
      <c r="R690" s="158">
        <v>71.033000000000001</v>
      </c>
      <c r="S690" s="1"/>
      <c r="T690" s="23">
        <v>8.9398999999999997</v>
      </c>
      <c r="V690" s="20">
        <v>7.9455999999999998</v>
      </c>
      <c r="X690" s="20">
        <v>1.3365</v>
      </c>
      <c r="AA690" s="25">
        <v>792018</v>
      </c>
      <c r="AB690" s="9"/>
      <c r="AC690" s="25">
        <v>6569486</v>
      </c>
      <c r="AD690" s="9"/>
      <c r="AE690" s="27">
        <v>826811</v>
      </c>
      <c r="AF690" s="9"/>
      <c r="AG690" s="26">
        <v>92485</v>
      </c>
      <c r="AI690" s="26">
        <v>4915425</v>
      </c>
      <c r="AK690" s="26">
        <v>1649879</v>
      </c>
      <c r="AM690" s="2" t="str">
        <f t="shared" si="10"/>
        <v>No</v>
      </c>
    </row>
    <row r="691" spans="1:39">
      <c r="A691" s="6" t="s">
        <v>1357</v>
      </c>
      <c r="B691" s="6" t="s">
        <v>5959</v>
      </c>
      <c r="C691" s="4" t="s">
        <v>100</v>
      </c>
      <c r="D691" s="213">
        <v>4110</v>
      </c>
      <c r="E691" s="210">
        <v>40110</v>
      </c>
      <c r="F691" s="17" t="s">
        <v>275</v>
      </c>
      <c r="G691" s="36" t="s">
        <v>218</v>
      </c>
      <c r="H691" s="157">
        <v>548404</v>
      </c>
      <c r="I691" s="19">
        <v>85</v>
      </c>
      <c r="J691" s="150" t="s">
        <v>13</v>
      </c>
      <c r="K691" s="150" t="s">
        <v>15</v>
      </c>
      <c r="L691" s="9">
        <v>20</v>
      </c>
      <c r="M691" s="9"/>
      <c r="N691" s="21">
        <v>2.84</v>
      </c>
      <c r="O691" s="10"/>
      <c r="P691" s="39">
        <v>7.3200000000000001E-2</v>
      </c>
      <c r="Q691" s="7"/>
      <c r="R691" s="158">
        <v>69.748000000000005</v>
      </c>
      <c r="S691" s="1"/>
      <c r="T691" s="23">
        <v>1.7988</v>
      </c>
      <c r="V691" s="20">
        <v>38.775300000000001</v>
      </c>
      <c r="X691" s="20">
        <v>4.3959000000000001</v>
      </c>
      <c r="AA691" s="25">
        <v>204718</v>
      </c>
      <c r="AB691" s="9"/>
      <c r="AC691" s="25">
        <v>2795082</v>
      </c>
      <c r="AD691" s="9"/>
      <c r="AE691" s="27">
        <v>72084</v>
      </c>
      <c r="AF691" s="9"/>
      <c r="AG691" s="26">
        <v>40074</v>
      </c>
      <c r="AI691" s="26">
        <v>635837</v>
      </c>
      <c r="AK691" s="26">
        <v>564340</v>
      </c>
      <c r="AM691" s="2" t="str">
        <f t="shared" si="10"/>
        <v>No</v>
      </c>
    </row>
    <row r="692" spans="1:39">
      <c r="A692" s="6" t="s">
        <v>1290</v>
      </c>
      <c r="B692" s="6" t="s">
        <v>1291</v>
      </c>
      <c r="C692" s="4" t="s">
        <v>42</v>
      </c>
      <c r="D692" s="213">
        <v>4025</v>
      </c>
      <c r="E692" s="210">
        <v>40025</v>
      </c>
      <c r="F692" s="17" t="s">
        <v>275</v>
      </c>
      <c r="G692" s="36" t="s">
        <v>218</v>
      </c>
      <c r="H692" s="157">
        <v>260677</v>
      </c>
      <c r="I692" s="19">
        <v>85</v>
      </c>
      <c r="J692" s="150" t="s">
        <v>25</v>
      </c>
      <c r="K692" s="150" t="s">
        <v>12</v>
      </c>
      <c r="L692" s="9">
        <v>2</v>
      </c>
      <c r="M692" s="9"/>
      <c r="N692" s="21">
        <v>1.1109</v>
      </c>
      <c r="O692" s="10"/>
      <c r="P692" s="39">
        <v>1.0621</v>
      </c>
      <c r="Q692" s="7"/>
      <c r="R692" s="158">
        <v>129.8151</v>
      </c>
      <c r="S692" s="1"/>
      <c r="T692" s="23">
        <v>124.1182</v>
      </c>
      <c r="V692" s="20">
        <v>1.0459000000000001</v>
      </c>
      <c r="X692" s="20">
        <v>2.7524000000000002</v>
      </c>
      <c r="AA692" s="25">
        <v>948492</v>
      </c>
      <c r="AB692" s="9"/>
      <c r="AC692" s="25">
        <v>892998</v>
      </c>
      <c r="AD692" s="9"/>
      <c r="AE692" s="27">
        <v>853809</v>
      </c>
      <c r="AF692" s="9"/>
      <c r="AG692" s="26">
        <v>6879</v>
      </c>
      <c r="AI692" s="26">
        <v>324447</v>
      </c>
      <c r="AK692" s="26">
        <v>15731</v>
      </c>
      <c r="AM692" s="2" t="str">
        <f t="shared" si="10"/>
        <v>No</v>
      </c>
    </row>
    <row r="693" spans="1:39">
      <c r="A693" s="6" t="s">
        <v>5961</v>
      </c>
      <c r="B693" s="6" t="s">
        <v>3662</v>
      </c>
      <c r="C693" s="4" t="s">
        <v>103</v>
      </c>
      <c r="D693" s="213" t="s">
        <v>3663</v>
      </c>
      <c r="E693" s="210" t="s">
        <v>3664</v>
      </c>
      <c r="F693" s="17" t="s">
        <v>272</v>
      </c>
      <c r="G693" s="36" t="s">
        <v>400</v>
      </c>
      <c r="H693" s="157">
        <v>0</v>
      </c>
      <c r="I693" s="19">
        <v>85</v>
      </c>
      <c r="J693" s="150" t="s">
        <v>24</v>
      </c>
      <c r="K693" s="150" t="s">
        <v>15</v>
      </c>
      <c r="L693" s="9">
        <v>17</v>
      </c>
      <c r="M693" s="9"/>
      <c r="N693" s="21">
        <v>1.6056999999999999</v>
      </c>
      <c r="O693" s="10"/>
      <c r="P693" s="39">
        <v>9.5899999999999999E-2</v>
      </c>
      <c r="Q693" s="7"/>
      <c r="R693" s="158">
        <v>88.901499999999999</v>
      </c>
      <c r="S693" s="1"/>
      <c r="T693" s="23">
        <v>5.3117999999999999</v>
      </c>
      <c r="V693" s="20">
        <v>16.736499999999999</v>
      </c>
      <c r="X693" s="20">
        <v>0</v>
      </c>
      <c r="AA693" s="25">
        <v>319849</v>
      </c>
      <c r="AB693" s="9"/>
      <c r="AC693" s="25">
        <v>3333808</v>
      </c>
      <c r="AD693" s="9"/>
      <c r="AE693" s="27">
        <v>199194</v>
      </c>
      <c r="AF693" s="9"/>
      <c r="AG693" s="26">
        <v>37500</v>
      </c>
      <c r="AI693" s="26">
        <v>0</v>
      </c>
      <c r="AK693" s="26">
        <v>912364</v>
      </c>
      <c r="AM693" s="2" t="str">
        <f t="shared" si="10"/>
        <v>No</v>
      </c>
    </row>
    <row r="694" spans="1:39">
      <c r="A694" s="6" t="s">
        <v>5964</v>
      </c>
      <c r="B694" s="6" t="s">
        <v>1333</v>
      </c>
      <c r="C694" s="4" t="s">
        <v>39</v>
      </c>
      <c r="D694" s="213">
        <v>4074</v>
      </c>
      <c r="E694" s="210">
        <v>40074</v>
      </c>
      <c r="F694" s="17" t="s">
        <v>272</v>
      </c>
      <c r="G694" s="36" t="s">
        <v>218</v>
      </c>
      <c r="H694" s="157">
        <v>2441770</v>
      </c>
      <c r="I694" s="19">
        <v>85</v>
      </c>
      <c r="J694" s="150" t="s">
        <v>13</v>
      </c>
      <c r="K694" s="150" t="s">
        <v>12</v>
      </c>
      <c r="L694" s="9">
        <v>14</v>
      </c>
      <c r="M694" s="9"/>
      <c r="N694" s="21">
        <v>1.1334</v>
      </c>
      <c r="O694" s="10"/>
      <c r="P694" s="39">
        <v>3.73E-2</v>
      </c>
      <c r="Q694" s="7"/>
      <c r="R694" s="158">
        <v>139.14670000000001</v>
      </c>
      <c r="S694" s="1"/>
      <c r="T694" s="23">
        <v>4.5742000000000003</v>
      </c>
      <c r="V694" s="20">
        <v>30.419799999999999</v>
      </c>
      <c r="X694" s="20">
        <v>4.9833999999999996</v>
      </c>
      <c r="AA694" s="25">
        <v>66297</v>
      </c>
      <c r="AB694" s="9"/>
      <c r="AC694" s="25">
        <v>1779408</v>
      </c>
      <c r="AD694" s="9"/>
      <c r="AE694" s="27">
        <v>58495</v>
      </c>
      <c r="AF694" s="9"/>
      <c r="AG694" s="26">
        <v>12788</v>
      </c>
      <c r="AI694" s="26">
        <v>357069</v>
      </c>
      <c r="AK694" s="26">
        <v>341560</v>
      </c>
      <c r="AM694" s="2" t="str">
        <f t="shared" si="10"/>
        <v>No</v>
      </c>
    </row>
    <row r="695" spans="1:39">
      <c r="A695" s="6" t="s">
        <v>5962</v>
      </c>
      <c r="B695" s="6" t="s">
        <v>795</v>
      </c>
      <c r="C695" s="4" t="s">
        <v>108</v>
      </c>
      <c r="D695" s="213" t="s">
        <v>796</v>
      </c>
      <c r="E695" s="210" t="s">
        <v>797</v>
      </c>
      <c r="F695" s="17" t="s">
        <v>405</v>
      </c>
      <c r="G695" s="36" t="s">
        <v>400</v>
      </c>
      <c r="H695" s="157">
        <v>0</v>
      </c>
      <c r="I695" s="19">
        <v>85</v>
      </c>
      <c r="J695" s="150" t="s">
        <v>14</v>
      </c>
      <c r="K695" s="150" t="s">
        <v>12</v>
      </c>
      <c r="L695" s="9">
        <v>12</v>
      </c>
      <c r="M695" s="9"/>
      <c r="N695" s="21">
        <v>0.26729999999999998</v>
      </c>
      <c r="O695" s="10"/>
      <c r="P695" s="39">
        <v>1.9099999999999999E-2</v>
      </c>
      <c r="Q695" s="7"/>
      <c r="R695" s="158">
        <v>75.009600000000006</v>
      </c>
      <c r="S695" s="1"/>
      <c r="T695" s="23">
        <v>5.3471000000000002</v>
      </c>
      <c r="V695" s="20">
        <v>14.0281</v>
      </c>
      <c r="X695" s="20">
        <v>0</v>
      </c>
      <c r="AA695" s="25">
        <v>27155</v>
      </c>
      <c r="AB695" s="9"/>
      <c r="AC695" s="25">
        <v>1425258</v>
      </c>
      <c r="AD695" s="9"/>
      <c r="AE695" s="27">
        <v>101600</v>
      </c>
      <c r="AF695" s="9"/>
      <c r="AG695" s="26">
        <v>19001</v>
      </c>
      <c r="AI695" s="26">
        <v>0</v>
      </c>
      <c r="AK695" s="26">
        <v>316503</v>
      </c>
      <c r="AM695" s="2" t="str">
        <f t="shared" si="10"/>
        <v>No</v>
      </c>
    </row>
    <row r="696" spans="1:39">
      <c r="A696" s="6" t="s">
        <v>5962</v>
      </c>
      <c r="B696" s="6" t="s">
        <v>795</v>
      </c>
      <c r="C696" s="4" t="s">
        <v>108</v>
      </c>
      <c r="D696" s="213" t="s">
        <v>796</v>
      </c>
      <c r="E696" s="210" t="s">
        <v>797</v>
      </c>
      <c r="F696" s="17" t="s">
        <v>405</v>
      </c>
      <c r="G696" s="36" t="s">
        <v>400</v>
      </c>
      <c r="H696" s="157">
        <v>0</v>
      </c>
      <c r="I696" s="19">
        <v>85</v>
      </c>
      <c r="J696" s="150" t="s">
        <v>24</v>
      </c>
      <c r="K696" s="150" t="s">
        <v>12</v>
      </c>
      <c r="L696" s="9">
        <v>10</v>
      </c>
      <c r="M696" s="9"/>
      <c r="N696" s="21">
        <v>1.1798999999999999</v>
      </c>
      <c r="O696" s="10"/>
      <c r="P696" s="39">
        <v>4.9599999999999998E-2</v>
      </c>
      <c r="Q696" s="7"/>
      <c r="R696" s="158">
        <v>97.854799999999997</v>
      </c>
      <c r="S696" s="1"/>
      <c r="T696" s="23">
        <v>4.1147999999999998</v>
      </c>
      <c r="V696" s="20">
        <v>23.781300000000002</v>
      </c>
      <c r="X696" s="20">
        <v>0</v>
      </c>
      <c r="AA696" s="25">
        <v>60615</v>
      </c>
      <c r="AB696" s="9"/>
      <c r="AC696" s="25">
        <v>1221717</v>
      </c>
      <c r="AD696" s="9"/>
      <c r="AE696" s="27">
        <v>51373</v>
      </c>
      <c r="AF696" s="9"/>
      <c r="AG696" s="26">
        <v>12485</v>
      </c>
      <c r="AI696" s="26">
        <v>0</v>
      </c>
      <c r="AK696" s="26">
        <v>331186</v>
      </c>
      <c r="AM696" s="2" t="str">
        <f t="shared" si="10"/>
        <v>No</v>
      </c>
    </row>
    <row r="697" spans="1:39">
      <c r="A697" s="6" t="s">
        <v>4451</v>
      </c>
      <c r="B697" s="6" t="s">
        <v>4452</v>
      </c>
      <c r="C697" s="4" t="s">
        <v>33</v>
      </c>
      <c r="D697" s="213" t="s">
        <v>4453</v>
      </c>
      <c r="E697" s="210" t="s">
        <v>4454</v>
      </c>
      <c r="F697" s="17" t="s">
        <v>272</v>
      </c>
      <c r="G697" s="36" t="s">
        <v>400</v>
      </c>
      <c r="H697" s="157">
        <v>0</v>
      </c>
      <c r="I697" s="19">
        <v>84</v>
      </c>
      <c r="J697" s="150" t="s">
        <v>126</v>
      </c>
      <c r="K697" s="150" t="s">
        <v>12</v>
      </c>
      <c r="L697" s="9">
        <v>68</v>
      </c>
      <c r="M697" s="9"/>
      <c r="N697" s="21">
        <v>0</v>
      </c>
      <c r="O697" s="10"/>
      <c r="P697" s="39">
        <v>0</v>
      </c>
      <c r="Q697" s="7"/>
      <c r="R697" s="158">
        <v>9.7906999999999993</v>
      </c>
      <c r="S697" s="1"/>
      <c r="T697" s="23">
        <v>8.5207999999999995</v>
      </c>
      <c r="V697" s="20">
        <v>1.149</v>
      </c>
      <c r="X697" s="20">
        <v>0</v>
      </c>
      <c r="AA697" s="25">
        <v>0</v>
      </c>
      <c r="AB697" s="9"/>
      <c r="AC697" s="25">
        <v>3477111</v>
      </c>
      <c r="AD697" s="9"/>
      <c r="AE697" s="27">
        <v>3026131</v>
      </c>
      <c r="AF697" s="9"/>
      <c r="AG697" s="26">
        <v>355145</v>
      </c>
      <c r="AI697" s="26">
        <v>0</v>
      </c>
      <c r="AK697" s="26">
        <v>3970521</v>
      </c>
      <c r="AM697" s="2" t="str">
        <f t="shared" si="10"/>
        <v>No</v>
      </c>
    </row>
    <row r="698" spans="1:39">
      <c r="A698" s="6" t="s">
        <v>5965</v>
      </c>
      <c r="B698" s="6" t="s">
        <v>4781</v>
      </c>
      <c r="C698" s="4" t="s">
        <v>22</v>
      </c>
      <c r="D698" s="213">
        <v>9010</v>
      </c>
      <c r="E698" s="210">
        <v>90010</v>
      </c>
      <c r="F698" s="17" t="s">
        <v>272</v>
      </c>
      <c r="G698" s="36" t="s">
        <v>218</v>
      </c>
      <c r="H698" s="157">
        <v>12150996</v>
      </c>
      <c r="I698" s="19">
        <v>84</v>
      </c>
      <c r="J698" s="150" t="s">
        <v>14</v>
      </c>
      <c r="K698" s="150" t="s">
        <v>12</v>
      </c>
      <c r="L698" s="9">
        <v>48</v>
      </c>
      <c r="M698" s="9"/>
      <c r="N698" s="21">
        <v>0.65780000000000005</v>
      </c>
      <c r="O698" s="10"/>
      <c r="P698" s="39">
        <v>9.8900000000000002E-2</v>
      </c>
      <c r="Q698" s="7"/>
      <c r="R698" s="158">
        <v>146.62620000000001</v>
      </c>
      <c r="S698" s="1"/>
      <c r="T698" s="23">
        <v>22.054400000000001</v>
      </c>
      <c r="V698" s="20">
        <v>6.6483999999999996</v>
      </c>
      <c r="X698" s="20">
        <v>1.3546</v>
      </c>
      <c r="AA698" s="25">
        <v>2442015</v>
      </c>
      <c r="AB698" s="9"/>
      <c r="AC698" s="25">
        <v>24682469</v>
      </c>
      <c r="AD698" s="9"/>
      <c r="AE698" s="27">
        <v>3712548</v>
      </c>
      <c r="AF698" s="9"/>
      <c r="AG698" s="26">
        <v>168336</v>
      </c>
      <c r="AI698" s="26">
        <v>18221365</v>
      </c>
      <c r="AK698" s="26">
        <v>2109995</v>
      </c>
      <c r="AM698" s="2" t="str">
        <f t="shared" si="10"/>
        <v>No</v>
      </c>
    </row>
    <row r="699" spans="1:39">
      <c r="A699" s="6" t="s">
        <v>4451</v>
      </c>
      <c r="B699" s="6" t="s">
        <v>4452</v>
      </c>
      <c r="C699" s="4" t="s">
        <v>33</v>
      </c>
      <c r="D699" s="213" t="s">
        <v>4453</v>
      </c>
      <c r="E699" s="210" t="s">
        <v>4454</v>
      </c>
      <c r="F699" s="17" t="s">
        <v>272</v>
      </c>
      <c r="G699" s="36" t="s">
        <v>400</v>
      </c>
      <c r="H699" s="157">
        <v>0</v>
      </c>
      <c r="I699" s="19">
        <v>84</v>
      </c>
      <c r="J699" s="150" t="s">
        <v>14</v>
      </c>
      <c r="K699" s="150" t="s">
        <v>12</v>
      </c>
      <c r="L699" s="9">
        <v>4</v>
      </c>
      <c r="M699" s="9"/>
      <c r="N699" s="21">
        <v>0</v>
      </c>
      <c r="O699" s="10"/>
      <c r="P699" s="39">
        <v>0</v>
      </c>
      <c r="Q699" s="7"/>
      <c r="R699" s="158">
        <v>53.369100000000003</v>
      </c>
      <c r="S699" s="1"/>
      <c r="T699" s="23">
        <v>13.0709</v>
      </c>
      <c r="V699" s="20">
        <v>4.0830000000000002</v>
      </c>
      <c r="X699" s="20">
        <v>0</v>
      </c>
      <c r="AA699" s="25">
        <v>0</v>
      </c>
      <c r="AB699" s="9"/>
      <c r="AC699" s="25">
        <v>217479</v>
      </c>
      <c r="AD699" s="9"/>
      <c r="AE699" s="27">
        <v>53264</v>
      </c>
      <c r="AF699" s="9"/>
      <c r="AG699" s="26">
        <v>4075</v>
      </c>
      <c r="AI699" s="26">
        <v>0</v>
      </c>
      <c r="AK699" s="26">
        <v>65147</v>
      </c>
      <c r="AM699" s="2" t="str">
        <f t="shared" si="10"/>
        <v>No</v>
      </c>
    </row>
    <row r="700" spans="1:39">
      <c r="A700" s="6" t="s">
        <v>5965</v>
      </c>
      <c r="B700" s="6" t="s">
        <v>4781</v>
      </c>
      <c r="C700" s="4" t="s">
        <v>22</v>
      </c>
      <c r="D700" s="213">
        <v>9010</v>
      </c>
      <c r="E700" s="210">
        <v>90010</v>
      </c>
      <c r="F700" s="17" t="s">
        <v>272</v>
      </c>
      <c r="G700" s="36" t="s">
        <v>218</v>
      </c>
      <c r="H700" s="157">
        <v>12150996</v>
      </c>
      <c r="I700" s="19">
        <v>84</v>
      </c>
      <c r="J700" s="150" t="s">
        <v>18</v>
      </c>
      <c r="K700" s="150" t="s">
        <v>15</v>
      </c>
      <c r="L700" s="9">
        <v>36</v>
      </c>
      <c r="M700" s="9"/>
      <c r="N700" s="21">
        <v>1.6146</v>
      </c>
      <c r="O700" s="10"/>
      <c r="P700" s="39">
        <v>0.21590000000000001</v>
      </c>
      <c r="Q700" s="7"/>
      <c r="R700" s="158">
        <v>32.107900000000001</v>
      </c>
      <c r="S700" s="1"/>
      <c r="T700" s="23">
        <v>4.2942999999999998</v>
      </c>
      <c r="V700" s="20">
        <v>7.4767999999999999</v>
      </c>
      <c r="X700" s="20">
        <v>1.3905000000000001</v>
      </c>
      <c r="AA700" s="25">
        <v>102590</v>
      </c>
      <c r="AB700" s="9"/>
      <c r="AC700" s="25">
        <v>475069</v>
      </c>
      <c r="AD700" s="9"/>
      <c r="AE700" s="27">
        <v>63539</v>
      </c>
      <c r="AF700" s="9"/>
      <c r="AG700" s="26">
        <v>14796</v>
      </c>
      <c r="AI700" s="26">
        <v>341662</v>
      </c>
      <c r="AK700" s="26">
        <v>260766</v>
      </c>
      <c r="AM700" s="2" t="str">
        <f t="shared" si="10"/>
        <v>No</v>
      </c>
    </row>
    <row r="701" spans="1:39">
      <c r="A701" s="6" t="s">
        <v>4451</v>
      </c>
      <c r="B701" s="6" t="s">
        <v>4452</v>
      </c>
      <c r="C701" s="4" t="s">
        <v>33</v>
      </c>
      <c r="D701" s="213" t="s">
        <v>4453</v>
      </c>
      <c r="E701" s="210" t="s">
        <v>4454</v>
      </c>
      <c r="F701" s="17" t="s">
        <v>272</v>
      </c>
      <c r="G701" s="36" t="s">
        <v>400</v>
      </c>
      <c r="H701" s="157">
        <v>0</v>
      </c>
      <c r="I701" s="19">
        <v>84</v>
      </c>
      <c r="J701" s="150" t="s">
        <v>16</v>
      </c>
      <c r="K701" s="150" t="s">
        <v>12</v>
      </c>
      <c r="L701" s="9">
        <v>12</v>
      </c>
      <c r="M701" s="9"/>
      <c r="N701" s="21">
        <v>1.8597999999999999</v>
      </c>
      <c r="O701" s="10"/>
      <c r="P701" s="39">
        <v>0.38690000000000002</v>
      </c>
      <c r="Q701" s="7"/>
      <c r="R701" s="158">
        <v>15.614800000000001</v>
      </c>
      <c r="S701" s="1"/>
      <c r="T701" s="23">
        <v>3.2484000000000002</v>
      </c>
      <c r="V701" s="20">
        <v>4.8068999999999997</v>
      </c>
      <c r="X701" s="20">
        <v>0</v>
      </c>
      <c r="AA701" s="25">
        <v>27995</v>
      </c>
      <c r="AB701" s="9"/>
      <c r="AC701" s="25">
        <v>72359</v>
      </c>
      <c r="AD701" s="9"/>
      <c r="AE701" s="27">
        <v>15053</v>
      </c>
      <c r="AF701" s="9"/>
      <c r="AG701" s="26">
        <v>4634</v>
      </c>
      <c r="AI701" s="26">
        <v>0</v>
      </c>
      <c r="AK701" s="26">
        <v>227780</v>
      </c>
      <c r="AM701" s="2" t="str">
        <f t="shared" si="10"/>
        <v>No</v>
      </c>
    </row>
    <row r="702" spans="1:39">
      <c r="A702" s="6" t="s">
        <v>5966</v>
      </c>
      <c r="B702" s="6" t="s">
        <v>5967</v>
      </c>
      <c r="C702" s="4" t="s">
        <v>1</v>
      </c>
      <c r="D702" s="213"/>
      <c r="E702" s="210">
        <v>415</v>
      </c>
      <c r="F702" s="17" t="s">
        <v>272</v>
      </c>
      <c r="G702" s="36" t="s">
        <v>218</v>
      </c>
      <c r="H702" s="157">
        <v>349684</v>
      </c>
      <c r="I702" s="19">
        <v>82</v>
      </c>
      <c r="J702" s="150" t="s">
        <v>16</v>
      </c>
      <c r="K702" s="150" t="s">
        <v>12</v>
      </c>
      <c r="L702" s="9">
        <v>82</v>
      </c>
      <c r="M702" s="9"/>
      <c r="N702" s="21">
        <v>5.7643000000000004</v>
      </c>
      <c r="O702" s="10"/>
      <c r="P702" s="39">
        <v>0.98050000000000004</v>
      </c>
      <c r="Q702" s="7"/>
      <c r="R702" s="158">
        <v>27.990400000000001</v>
      </c>
      <c r="S702" s="1"/>
      <c r="T702" s="23">
        <v>4.7611999999999997</v>
      </c>
      <c r="V702" s="20">
        <v>5.8788999999999998</v>
      </c>
      <c r="X702" s="20">
        <v>8.7099999999999997E-2</v>
      </c>
      <c r="AA702" s="25">
        <v>982883</v>
      </c>
      <c r="AB702" s="9"/>
      <c r="AC702" s="25">
        <v>1002419</v>
      </c>
      <c r="AD702" s="9"/>
      <c r="AE702" s="27">
        <v>170512</v>
      </c>
      <c r="AF702" s="9"/>
      <c r="AG702" s="26">
        <v>35813</v>
      </c>
      <c r="AI702" s="26">
        <v>11513845</v>
      </c>
      <c r="AK702" s="26">
        <v>1404436</v>
      </c>
      <c r="AM702" s="2" t="str">
        <f t="shared" si="10"/>
        <v>No</v>
      </c>
    </row>
    <row r="703" spans="1:39">
      <c r="A703" s="6" t="s">
        <v>2339</v>
      </c>
      <c r="B703" s="6" t="s">
        <v>2340</v>
      </c>
      <c r="C703" s="4" t="s">
        <v>45</v>
      </c>
      <c r="D703" s="213">
        <v>5056</v>
      </c>
      <c r="E703" s="210">
        <v>50056</v>
      </c>
      <c r="F703" s="17" t="s">
        <v>275</v>
      </c>
      <c r="G703" s="36" t="s">
        <v>218</v>
      </c>
      <c r="H703" s="157">
        <v>266921</v>
      </c>
      <c r="I703" s="19">
        <v>82</v>
      </c>
      <c r="J703" s="150" t="s">
        <v>14</v>
      </c>
      <c r="K703" s="150" t="s">
        <v>12</v>
      </c>
      <c r="L703" s="9">
        <v>45</v>
      </c>
      <c r="M703" s="9"/>
      <c r="N703" s="21">
        <v>0.60360000000000003</v>
      </c>
      <c r="O703" s="10"/>
      <c r="P703" s="39">
        <v>9.0300000000000005E-2</v>
      </c>
      <c r="Q703" s="7"/>
      <c r="R703" s="158">
        <v>164.0453</v>
      </c>
      <c r="S703" s="1"/>
      <c r="T703" s="23">
        <v>24.535399999999999</v>
      </c>
      <c r="V703" s="20">
        <v>6.6860999999999997</v>
      </c>
      <c r="X703" s="20">
        <v>1.0961000000000001</v>
      </c>
      <c r="AA703" s="25">
        <v>1621219</v>
      </c>
      <c r="AB703" s="9"/>
      <c r="AC703" s="25">
        <v>17957051</v>
      </c>
      <c r="AD703" s="9"/>
      <c r="AE703" s="27">
        <v>2685742</v>
      </c>
      <c r="AF703" s="9"/>
      <c r="AG703" s="26">
        <v>109464</v>
      </c>
      <c r="AI703" s="26">
        <v>16383026</v>
      </c>
      <c r="AK703" s="26">
        <v>2002904</v>
      </c>
      <c r="AM703" s="2" t="str">
        <f t="shared" si="10"/>
        <v>No</v>
      </c>
    </row>
    <row r="704" spans="1:39">
      <c r="A704" s="6" t="s">
        <v>2339</v>
      </c>
      <c r="B704" s="6" t="s">
        <v>2340</v>
      </c>
      <c r="C704" s="4" t="s">
        <v>45</v>
      </c>
      <c r="D704" s="213">
        <v>5056</v>
      </c>
      <c r="E704" s="210">
        <v>50056</v>
      </c>
      <c r="F704" s="17" t="s">
        <v>275</v>
      </c>
      <c r="G704" s="36" t="s">
        <v>218</v>
      </c>
      <c r="H704" s="157">
        <v>266921</v>
      </c>
      <c r="I704" s="19">
        <v>82</v>
      </c>
      <c r="J704" s="150" t="s">
        <v>13</v>
      </c>
      <c r="K704" s="150" t="s">
        <v>15</v>
      </c>
      <c r="L704" s="9">
        <v>37</v>
      </c>
      <c r="M704" s="9"/>
      <c r="N704" s="21">
        <v>2.0322</v>
      </c>
      <c r="O704" s="10"/>
      <c r="P704" s="39">
        <v>6.6600000000000006E-2</v>
      </c>
      <c r="Q704" s="7"/>
      <c r="R704" s="158">
        <v>63.668700000000001</v>
      </c>
      <c r="S704" s="1"/>
      <c r="T704" s="23">
        <v>2.0861000000000001</v>
      </c>
      <c r="V704" s="20">
        <v>30.520700000000001</v>
      </c>
      <c r="X704" s="20">
        <v>4.6383999999999999</v>
      </c>
      <c r="AA704" s="25">
        <v>286373</v>
      </c>
      <c r="AB704" s="9"/>
      <c r="AC704" s="25">
        <v>4300822</v>
      </c>
      <c r="AD704" s="9"/>
      <c r="AE704" s="27">
        <v>140915</v>
      </c>
      <c r="AF704" s="9"/>
      <c r="AG704" s="26">
        <v>67550</v>
      </c>
      <c r="AI704" s="26">
        <v>927220</v>
      </c>
      <c r="AK704" s="26">
        <v>890858</v>
      </c>
      <c r="AM704" s="2" t="str">
        <f t="shared" si="10"/>
        <v>No</v>
      </c>
    </row>
    <row r="705" spans="1:39">
      <c r="A705" s="6" t="s">
        <v>1423</v>
      </c>
      <c r="B705" s="6" t="s">
        <v>1264</v>
      </c>
      <c r="C705" s="4" t="s">
        <v>102</v>
      </c>
      <c r="D705" s="213">
        <v>4190</v>
      </c>
      <c r="E705" s="210">
        <v>40190</v>
      </c>
      <c r="F705" s="17" t="s">
        <v>637</v>
      </c>
      <c r="G705" s="36" t="s">
        <v>220</v>
      </c>
      <c r="H705" s="157">
        <v>59036</v>
      </c>
      <c r="I705" s="19">
        <v>81</v>
      </c>
      <c r="J705" s="150" t="s">
        <v>13</v>
      </c>
      <c r="K705" s="150" t="s">
        <v>12</v>
      </c>
      <c r="L705" s="9">
        <v>81</v>
      </c>
      <c r="M705" s="9"/>
      <c r="N705" s="21">
        <v>2.0350000000000001</v>
      </c>
      <c r="O705" s="10"/>
      <c r="P705" s="39">
        <v>5.4800000000000001E-2</v>
      </c>
      <c r="Q705" s="7"/>
      <c r="R705" s="158">
        <v>47.119799999999998</v>
      </c>
      <c r="S705" s="1"/>
      <c r="T705" s="23">
        <v>1.2684</v>
      </c>
      <c r="V705" s="20">
        <v>37.148499999999999</v>
      </c>
      <c r="X705" s="20">
        <v>0</v>
      </c>
      <c r="AA705" s="25">
        <v>546854</v>
      </c>
      <c r="AB705" s="9"/>
      <c r="AC705" s="25">
        <v>9982621</v>
      </c>
      <c r="AD705" s="9"/>
      <c r="AE705" s="27">
        <v>268722</v>
      </c>
      <c r="AF705" s="9"/>
      <c r="AG705" s="26">
        <v>211856</v>
      </c>
      <c r="AI705" s="26">
        <v>0</v>
      </c>
      <c r="AK705" s="26">
        <v>4334528</v>
      </c>
      <c r="AM705" s="2" t="str">
        <f t="shared" si="10"/>
        <v>No</v>
      </c>
    </row>
    <row r="706" spans="1:39">
      <c r="A706" s="6" t="s">
        <v>3771</v>
      </c>
      <c r="B706" s="6" t="s">
        <v>3772</v>
      </c>
      <c r="C706" s="4" t="s">
        <v>44</v>
      </c>
      <c r="D706" s="213" t="s">
        <v>3773</v>
      </c>
      <c r="E706" s="210" t="s">
        <v>3774</v>
      </c>
      <c r="F706" s="17" t="s">
        <v>275</v>
      </c>
      <c r="G706" s="36" t="s">
        <v>400</v>
      </c>
      <c r="H706" s="157">
        <v>0</v>
      </c>
      <c r="I706" s="19">
        <v>80</v>
      </c>
      <c r="J706" s="150" t="s">
        <v>13</v>
      </c>
      <c r="K706" s="150" t="s">
        <v>12</v>
      </c>
      <c r="L706" s="9">
        <v>80</v>
      </c>
      <c r="M706" s="9"/>
      <c r="N706" s="21">
        <v>0.58389999999999997</v>
      </c>
      <c r="O706" s="10"/>
      <c r="P706" s="39">
        <v>6.54E-2</v>
      </c>
      <c r="Q706" s="7"/>
      <c r="R706" s="158">
        <v>42.437100000000001</v>
      </c>
      <c r="S706" s="1"/>
      <c r="T706" s="23">
        <v>4.7518000000000002</v>
      </c>
      <c r="V706" s="20">
        <v>8.9307999999999996</v>
      </c>
      <c r="X706" s="20">
        <v>0</v>
      </c>
      <c r="AA706" s="25">
        <v>207213</v>
      </c>
      <c r="AB706" s="9"/>
      <c r="AC706" s="25">
        <v>3169585</v>
      </c>
      <c r="AD706" s="9"/>
      <c r="AE706" s="27">
        <v>354905</v>
      </c>
      <c r="AF706" s="9"/>
      <c r="AG706" s="26">
        <v>74689</v>
      </c>
      <c r="AI706" s="26">
        <v>0</v>
      </c>
      <c r="AK706" s="26">
        <v>1082383</v>
      </c>
      <c r="AM706" s="2" t="str">
        <f t="shared" ref="AM706:AM769" si="11">IF(AL706&amp;AJ706&amp;AH706&amp;AF706&amp;AD706&amp;AB706&amp;Y706&amp;W706&amp;U706&amp;S706&amp;S706&amp;Q706&amp;O706&lt;&gt;"","Yes","No")</f>
        <v>No</v>
      </c>
    </row>
    <row r="707" spans="1:39">
      <c r="A707" s="6" t="s">
        <v>679</v>
      </c>
      <c r="B707" s="6" t="s">
        <v>680</v>
      </c>
      <c r="C707" s="4" t="s">
        <v>34</v>
      </c>
      <c r="D707" s="213">
        <v>1049</v>
      </c>
      <c r="E707" s="210">
        <v>10049</v>
      </c>
      <c r="F707" s="17" t="s">
        <v>275</v>
      </c>
      <c r="G707" s="36" t="s">
        <v>218</v>
      </c>
      <c r="H707" s="157">
        <v>562839</v>
      </c>
      <c r="I707" s="19">
        <v>80</v>
      </c>
      <c r="J707" s="150" t="s">
        <v>13</v>
      </c>
      <c r="K707" s="150" t="s">
        <v>12</v>
      </c>
      <c r="L707" s="9">
        <v>80</v>
      </c>
      <c r="M707" s="9"/>
      <c r="N707" s="21">
        <v>0.92730000000000001</v>
      </c>
      <c r="O707" s="10"/>
      <c r="P707" s="39">
        <v>2.01E-2</v>
      </c>
      <c r="Q707" s="7"/>
      <c r="R707" s="158">
        <v>79.035799999999995</v>
      </c>
      <c r="S707" s="1"/>
      <c r="T707" s="23">
        <v>1.7125999999999999</v>
      </c>
      <c r="V707" s="20">
        <v>46.148800000000001</v>
      </c>
      <c r="X707" s="20">
        <v>6.4219999999999997</v>
      </c>
      <c r="AA707" s="25">
        <v>210355</v>
      </c>
      <c r="AB707" s="9"/>
      <c r="AC707" s="25">
        <v>10468294</v>
      </c>
      <c r="AD707" s="9"/>
      <c r="AE707" s="27">
        <v>226838</v>
      </c>
      <c r="AF707" s="9"/>
      <c r="AG707" s="26">
        <v>132450</v>
      </c>
      <c r="AI707" s="26">
        <v>1630070</v>
      </c>
      <c r="AK707" s="26">
        <v>1727660</v>
      </c>
      <c r="AM707" s="2" t="str">
        <f t="shared" si="11"/>
        <v>No</v>
      </c>
    </row>
    <row r="708" spans="1:39">
      <c r="A708" s="6" t="s">
        <v>5968</v>
      </c>
      <c r="B708" s="6" t="s">
        <v>1303</v>
      </c>
      <c r="C708" s="4" t="s">
        <v>39</v>
      </c>
      <c r="D708" s="213">
        <v>4036</v>
      </c>
      <c r="E708" s="210">
        <v>40036</v>
      </c>
      <c r="F708" s="17" t="s">
        <v>272</v>
      </c>
      <c r="G708" s="36" t="s">
        <v>218</v>
      </c>
      <c r="H708" s="157">
        <v>240223</v>
      </c>
      <c r="I708" s="19">
        <v>80</v>
      </c>
      <c r="J708" s="150" t="s">
        <v>14</v>
      </c>
      <c r="K708" s="150" t="s">
        <v>12</v>
      </c>
      <c r="L708" s="9">
        <v>55</v>
      </c>
      <c r="M708" s="9"/>
      <c r="N708" s="21">
        <v>1.3240000000000001</v>
      </c>
      <c r="O708" s="10"/>
      <c r="P708" s="39">
        <v>0.30869999999999997</v>
      </c>
      <c r="Q708" s="7"/>
      <c r="R708" s="158">
        <v>79.644499999999994</v>
      </c>
      <c r="S708" s="1"/>
      <c r="T708" s="23">
        <v>18.5684</v>
      </c>
      <c r="V708" s="20">
        <v>4.2892999999999999</v>
      </c>
      <c r="X708" s="20">
        <v>1.5001</v>
      </c>
      <c r="AA708" s="25">
        <v>4354669</v>
      </c>
      <c r="AB708" s="9"/>
      <c r="AC708" s="25">
        <v>14107581</v>
      </c>
      <c r="AD708" s="9"/>
      <c r="AE708" s="27">
        <v>3289053</v>
      </c>
      <c r="AF708" s="9"/>
      <c r="AG708" s="26">
        <v>177132</v>
      </c>
      <c r="AI708" s="26">
        <v>9404346</v>
      </c>
      <c r="AK708" s="26">
        <v>2192492</v>
      </c>
      <c r="AM708" s="2" t="str">
        <f t="shared" si="11"/>
        <v>No</v>
      </c>
    </row>
    <row r="709" spans="1:39">
      <c r="A709" s="6" t="s">
        <v>5968</v>
      </c>
      <c r="B709" s="6" t="s">
        <v>1303</v>
      </c>
      <c r="C709" s="4" t="s">
        <v>39</v>
      </c>
      <c r="D709" s="213">
        <v>4036</v>
      </c>
      <c r="E709" s="210">
        <v>40036</v>
      </c>
      <c r="F709" s="17" t="s">
        <v>272</v>
      </c>
      <c r="G709" s="36" t="s">
        <v>218</v>
      </c>
      <c r="H709" s="157">
        <v>240223</v>
      </c>
      <c r="I709" s="19">
        <v>80</v>
      </c>
      <c r="J709" s="150" t="s">
        <v>13</v>
      </c>
      <c r="K709" s="150" t="s">
        <v>15</v>
      </c>
      <c r="L709" s="9">
        <v>4</v>
      </c>
      <c r="M709" s="9"/>
      <c r="N709" s="21">
        <v>0</v>
      </c>
      <c r="O709" s="10"/>
      <c r="P709" s="39">
        <v>0</v>
      </c>
      <c r="Q709" s="7"/>
      <c r="R709" s="158">
        <v>41.439399999999999</v>
      </c>
      <c r="S709" s="1"/>
      <c r="T709" s="23">
        <v>2.2812000000000001</v>
      </c>
      <c r="V709" s="20">
        <v>18.165600000000001</v>
      </c>
      <c r="X709" s="20">
        <v>2.6549999999999998</v>
      </c>
      <c r="AA709" s="25">
        <v>0</v>
      </c>
      <c r="AB709" s="9"/>
      <c r="AC709" s="25">
        <v>229740</v>
      </c>
      <c r="AD709" s="9"/>
      <c r="AE709" s="27">
        <v>12647</v>
      </c>
      <c r="AF709" s="9"/>
      <c r="AG709" s="26">
        <v>5544</v>
      </c>
      <c r="AI709" s="26">
        <v>86532</v>
      </c>
      <c r="AK709" s="26">
        <v>76660</v>
      </c>
      <c r="AM709" s="2" t="str">
        <f t="shared" si="11"/>
        <v>No</v>
      </c>
    </row>
    <row r="710" spans="1:39">
      <c r="A710" s="6" t="s">
        <v>5968</v>
      </c>
      <c r="B710" s="6" t="s">
        <v>1303</v>
      </c>
      <c r="C710" s="4" t="s">
        <v>39</v>
      </c>
      <c r="D710" s="213">
        <v>4036</v>
      </c>
      <c r="E710" s="210">
        <v>40036</v>
      </c>
      <c r="F710" s="17" t="s">
        <v>272</v>
      </c>
      <c r="G710" s="36" t="s">
        <v>218</v>
      </c>
      <c r="H710" s="157">
        <v>240223</v>
      </c>
      <c r="I710" s="19">
        <v>80</v>
      </c>
      <c r="J710" s="150" t="s">
        <v>14</v>
      </c>
      <c r="K710" s="150" t="s">
        <v>15</v>
      </c>
      <c r="L710" s="9">
        <v>2</v>
      </c>
      <c r="M710" s="9"/>
      <c r="N710" s="21">
        <v>0</v>
      </c>
      <c r="O710" s="10"/>
      <c r="P710" s="39">
        <v>0</v>
      </c>
      <c r="Q710" s="7"/>
      <c r="R710" s="158">
        <v>58.96</v>
      </c>
      <c r="S710" s="1"/>
      <c r="T710" s="23">
        <v>8.5271000000000008</v>
      </c>
      <c r="V710" s="20">
        <v>6.9143999999999997</v>
      </c>
      <c r="X710" s="20">
        <v>2.4176000000000002</v>
      </c>
      <c r="Y710" s="2" t="s">
        <v>50</v>
      </c>
      <c r="AA710" s="25">
        <v>0</v>
      </c>
      <c r="AB710" s="9"/>
      <c r="AC710" s="25">
        <v>191620</v>
      </c>
      <c r="AD710" s="9"/>
      <c r="AE710" s="27">
        <v>27713</v>
      </c>
      <c r="AF710" s="9"/>
      <c r="AG710" s="26">
        <v>3250</v>
      </c>
      <c r="AI710" s="26">
        <v>79259</v>
      </c>
      <c r="AJ710" s="2" t="s">
        <v>50</v>
      </c>
      <c r="AK710" s="26">
        <v>46250</v>
      </c>
      <c r="AM710" s="2" t="str">
        <f t="shared" si="11"/>
        <v>Yes</v>
      </c>
    </row>
    <row r="711" spans="1:39">
      <c r="A711" s="6" t="s">
        <v>5968</v>
      </c>
      <c r="B711" s="6" t="s">
        <v>1303</v>
      </c>
      <c r="C711" s="4" t="s">
        <v>39</v>
      </c>
      <c r="D711" s="213">
        <v>4036</v>
      </c>
      <c r="E711" s="210">
        <v>40036</v>
      </c>
      <c r="F711" s="17" t="s">
        <v>272</v>
      </c>
      <c r="G711" s="36" t="s">
        <v>218</v>
      </c>
      <c r="H711" s="157">
        <v>240223</v>
      </c>
      <c r="I711" s="19">
        <v>80</v>
      </c>
      <c r="J711" s="150" t="s">
        <v>13</v>
      </c>
      <c r="K711" s="150" t="s">
        <v>12</v>
      </c>
      <c r="L711" s="9">
        <v>19</v>
      </c>
      <c r="M711" s="9"/>
      <c r="N711" s="21">
        <v>2.4430000000000001</v>
      </c>
      <c r="O711" s="10"/>
      <c r="P711" s="39">
        <v>5.8400000000000001E-2</v>
      </c>
      <c r="Q711" s="7"/>
      <c r="R711" s="158">
        <v>80.957499999999996</v>
      </c>
      <c r="S711" s="1"/>
      <c r="T711" s="23">
        <v>1.9348000000000001</v>
      </c>
      <c r="V711" s="20">
        <v>41.842100000000002</v>
      </c>
      <c r="X711" s="20">
        <v>6.4027000000000003</v>
      </c>
      <c r="AA711" s="25">
        <v>221223</v>
      </c>
      <c r="AB711" s="9"/>
      <c r="AC711" s="25">
        <v>3788971</v>
      </c>
      <c r="AD711" s="9"/>
      <c r="AE711" s="27">
        <v>90554</v>
      </c>
      <c r="AF711" s="9"/>
      <c r="AG711" s="26">
        <v>46802</v>
      </c>
      <c r="AI711" s="26">
        <v>591777</v>
      </c>
      <c r="AK711" s="26">
        <v>637337</v>
      </c>
      <c r="AM711" s="2" t="str">
        <f t="shared" si="11"/>
        <v>No</v>
      </c>
    </row>
    <row r="712" spans="1:39">
      <c r="A712" s="6" t="s">
        <v>1408</v>
      </c>
      <c r="B712" s="6" t="s">
        <v>1343</v>
      </c>
      <c r="C712" s="4" t="s">
        <v>64</v>
      </c>
      <c r="D712" s="213">
        <v>4173</v>
      </c>
      <c r="E712" s="210">
        <v>40173</v>
      </c>
      <c r="F712" s="17" t="s">
        <v>275</v>
      </c>
      <c r="G712" s="36" t="s">
        <v>218</v>
      </c>
      <c r="H712" s="157">
        <v>311810</v>
      </c>
      <c r="I712" s="19">
        <v>79</v>
      </c>
      <c r="J712" s="150" t="s">
        <v>16</v>
      </c>
      <c r="K712" s="150" t="s">
        <v>12</v>
      </c>
      <c r="L712" s="9">
        <v>54</v>
      </c>
      <c r="M712" s="9"/>
      <c r="N712" s="21">
        <v>2.3969999999999998</v>
      </c>
      <c r="O712" s="10"/>
      <c r="P712" s="39">
        <v>0.7077</v>
      </c>
      <c r="Q712" s="7"/>
      <c r="R712" s="158">
        <v>25.889399999999998</v>
      </c>
      <c r="S712" s="1"/>
      <c r="T712" s="23">
        <v>7.6435000000000004</v>
      </c>
      <c r="V712" s="20">
        <v>3.3871000000000002</v>
      </c>
      <c r="X712" s="20">
        <v>5.9900000000000002E-2</v>
      </c>
      <c r="AA712" s="25">
        <v>581109</v>
      </c>
      <c r="AB712" s="9"/>
      <c r="AC712" s="25">
        <v>821134</v>
      </c>
      <c r="AD712" s="9"/>
      <c r="AE712" s="27">
        <v>242429</v>
      </c>
      <c r="AF712" s="9"/>
      <c r="AG712" s="26">
        <v>31717</v>
      </c>
      <c r="AI712" s="26">
        <v>13705397</v>
      </c>
      <c r="AK712" s="26">
        <v>1426656</v>
      </c>
      <c r="AM712" s="2" t="str">
        <f t="shared" si="11"/>
        <v>No</v>
      </c>
    </row>
    <row r="713" spans="1:39">
      <c r="A713" s="6" t="s">
        <v>656</v>
      </c>
      <c r="B713" s="6" t="s">
        <v>657</v>
      </c>
      <c r="C713" s="4" t="s">
        <v>53</v>
      </c>
      <c r="D713" s="213">
        <v>1005</v>
      </c>
      <c r="E713" s="210">
        <v>10005</v>
      </c>
      <c r="F713" s="17" t="s">
        <v>275</v>
      </c>
      <c r="G713" s="36" t="s">
        <v>218</v>
      </c>
      <c r="H713" s="157">
        <v>4181019</v>
      </c>
      <c r="I713" s="19">
        <v>79</v>
      </c>
      <c r="J713" s="150" t="s">
        <v>14</v>
      </c>
      <c r="K713" s="150" t="s">
        <v>15</v>
      </c>
      <c r="L713" s="9">
        <v>42</v>
      </c>
      <c r="M713" s="9"/>
      <c r="N713" s="21">
        <v>0.85299999999999998</v>
      </c>
      <c r="O713" s="10"/>
      <c r="P713" s="39">
        <v>0.1275</v>
      </c>
      <c r="Q713" s="7"/>
      <c r="R713" s="158">
        <v>104.892</v>
      </c>
      <c r="S713" s="1"/>
      <c r="T713" s="23">
        <v>15.682700000000001</v>
      </c>
      <c r="V713" s="20">
        <v>6.6883999999999997</v>
      </c>
      <c r="X713" s="20">
        <v>1.3848</v>
      </c>
      <c r="AA713" s="25">
        <v>1203676</v>
      </c>
      <c r="AB713" s="9"/>
      <c r="AC713" s="25">
        <v>9438283</v>
      </c>
      <c r="AD713" s="9"/>
      <c r="AE713" s="27">
        <v>1411149</v>
      </c>
      <c r="AF713" s="9"/>
      <c r="AG713" s="26">
        <v>89981</v>
      </c>
      <c r="AI713" s="26">
        <v>6815850</v>
      </c>
      <c r="AK713" s="26">
        <v>1312648</v>
      </c>
      <c r="AM713" s="2" t="str">
        <f t="shared" si="11"/>
        <v>No</v>
      </c>
    </row>
    <row r="714" spans="1:39">
      <c r="A714" s="6" t="s">
        <v>1408</v>
      </c>
      <c r="B714" s="6" t="s">
        <v>1343</v>
      </c>
      <c r="C714" s="4" t="s">
        <v>64</v>
      </c>
      <c r="D714" s="213">
        <v>4173</v>
      </c>
      <c r="E714" s="210">
        <v>40173</v>
      </c>
      <c r="F714" s="17" t="s">
        <v>275</v>
      </c>
      <c r="G714" s="36" t="s">
        <v>218</v>
      </c>
      <c r="H714" s="157">
        <v>311810</v>
      </c>
      <c r="I714" s="19">
        <v>79</v>
      </c>
      <c r="J714" s="150" t="s">
        <v>24</v>
      </c>
      <c r="K714" s="150" t="s">
        <v>15</v>
      </c>
      <c r="L714" s="9">
        <v>25</v>
      </c>
      <c r="M714" s="9"/>
      <c r="N714" s="21">
        <v>0.89529999999999998</v>
      </c>
      <c r="O714" s="10"/>
      <c r="P714" s="39">
        <v>6.4399999999999999E-2</v>
      </c>
      <c r="Q714" s="7"/>
      <c r="R714" s="158">
        <v>121.8165</v>
      </c>
      <c r="S714" s="1"/>
      <c r="T714" s="23">
        <v>8.7576000000000001</v>
      </c>
      <c r="V714" s="20">
        <v>13.909700000000001</v>
      </c>
      <c r="X714" s="20">
        <v>0.99150000000000005</v>
      </c>
      <c r="AA714" s="25">
        <v>393454</v>
      </c>
      <c r="AB714" s="9"/>
      <c r="AC714" s="25">
        <v>6112997</v>
      </c>
      <c r="AD714" s="9"/>
      <c r="AE714" s="27">
        <v>439476</v>
      </c>
      <c r="AF714" s="9"/>
      <c r="AG714" s="26">
        <v>50182</v>
      </c>
      <c r="AI714" s="26">
        <v>6165674</v>
      </c>
      <c r="AK714" s="26">
        <v>1128110</v>
      </c>
      <c r="AM714" s="2" t="str">
        <f t="shared" si="11"/>
        <v>No</v>
      </c>
    </row>
    <row r="715" spans="1:39">
      <c r="A715" s="6" t="s">
        <v>656</v>
      </c>
      <c r="B715" s="6" t="s">
        <v>657</v>
      </c>
      <c r="C715" s="4" t="s">
        <v>53</v>
      </c>
      <c r="D715" s="213">
        <v>1005</v>
      </c>
      <c r="E715" s="210">
        <v>10005</v>
      </c>
      <c r="F715" s="17" t="s">
        <v>275</v>
      </c>
      <c r="G715" s="36" t="s">
        <v>218</v>
      </c>
      <c r="H715" s="157">
        <v>4181019</v>
      </c>
      <c r="I715" s="19">
        <v>79</v>
      </c>
      <c r="J715" s="150" t="s">
        <v>13</v>
      </c>
      <c r="K715" s="150" t="s">
        <v>12</v>
      </c>
      <c r="L715" s="9">
        <v>19</v>
      </c>
      <c r="M715" s="9"/>
      <c r="N715" s="21">
        <v>1.1682999999999999</v>
      </c>
      <c r="O715" s="10"/>
      <c r="P715" s="39">
        <v>7.6200000000000004E-2</v>
      </c>
      <c r="Q715" s="7"/>
      <c r="R715" s="158">
        <v>40.2515</v>
      </c>
      <c r="S715" s="1"/>
      <c r="T715" s="23">
        <v>2.6269999999999998</v>
      </c>
      <c r="V715" s="20">
        <v>15.3223</v>
      </c>
      <c r="X715" s="20">
        <v>2.6282000000000001</v>
      </c>
      <c r="AA715" s="25">
        <v>69277</v>
      </c>
      <c r="AB715" s="9"/>
      <c r="AC715" s="25">
        <v>908597</v>
      </c>
      <c r="AD715" s="9"/>
      <c r="AE715" s="27">
        <v>59299</v>
      </c>
      <c r="AF715" s="9"/>
      <c r="AG715" s="26">
        <v>22573</v>
      </c>
      <c r="AI715" s="26">
        <v>345713</v>
      </c>
      <c r="AK715" s="26">
        <v>228906</v>
      </c>
      <c r="AM715" s="2" t="str">
        <f t="shared" si="11"/>
        <v>No</v>
      </c>
    </row>
    <row r="716" spans="1:39">
      <c r="A716" s="6" t="s">
        <v>656</v>
      </c>
      <c r="B716" s="6" t="s">
        <v>657</v>
      </c>
      <c r="C716" s="4" t="s">
        <v>53</v>
      </c>
      <c r="D716" s="213">
        <v>1005</v>
      </c>
      <c r="E716" s="210">
        <v>10005</v>
      </c>
      <c r="F716" s="17" t="s">
        <v>275</v>
      </c>
      <c r="G716" s="36" t="s">
        <v>218</v>
      </c>
      <c r="H716" s="157">
        <v>4181019</v>
      </c>
      <c r="I716" s="19">
        <v>79</v>
      </c>
      <c r="J716" s="150" t="s">
        <v>13</v>
      </c>
      <c r="K716" s="150" t="s">
        <v>15</v>
      </c>
      <c r="L716" s="9">
        <v>18</v>
      </c>
      <c r="M716" s="9"/>
      <c r="N716" s="21">
        <v>0.96589999999999998</v>
      </c>
      <c r="O716" s="10"/>
      <c r="P716" s="39">
        <v>3.5999999999999997E-2</v>
      </c>
      <c r="Q716" s="7"/>
      <c r="R716" s="158">
        <v>59.613</v>
      </c>
      <c r="S716" s="1"/>
      <c r="T716" s="23">
        <v>2.2187999999999999</v>
      </c>
      <c r="V716" s="20">
        <v>26.867599999999999</v>
      </c>
      <c r="X716" s="20">
        <v>5.2271999999999998</v>
      </c>
      <c r="AA716" s="25">
        <v>53646</v>
      </c>
      <c r="AB716" s="9"/>
      <c r="AC716" s="25">
        <v>1492172</v>
      </c>
      <c r="AD716" s="9"/>
      <c r="AE716" s="27">
        <v>55538</v>
      </c>
      <c r="AF716" s="9"/>
      <c r="AG716" s="26">
        <v>25031</v>
      </c>
      <c r="AI716" s="26">
        <v>285465</v>
      </c>
      <c r="AK716" s="26">
        <v>387685</v>
      </c>
      <c r="AM716" s="2" t="str">
        <f t="shared" si="11"/>
        <v>No</v>
      </c>
    </row>
    <row r="717" spans="1:39">
      <c r="A717" s="6" t="s">
        <v>5969</v>
      </c>
      <c r="B717" s="6" t="s">
        <v>2545</v>
      </c>
      <c r="C717" s="4" t="s">
        <v>66</v>
      </c>
      <c r="D717" s="213">
        <v>7001</v>
      </c>
      <c r="E717" s="210">
        <v>70001</v>
      </c>
      <c r="F717" s="17" t="s">
        <v>272</v>
      </c>
      <c r="G717" s="36" t="s">
        <v>218</v>
      </c>
      <c r="H717" s="157">
        <v>258719</v>
      </c>
      <c r="I717" s="19">
        <v>78</v>
      </c>
      <c r="J717" s="150" t="s">
        <v>13</v>
      </c>
      <c r="K717" s="150" t="s">
        <v>12</v>
      </c>
      <c r="L717" s="9">
        <v>9</v>
      </c>
      <c r="M717" s="9"/>
      <c r="N717" s="21">
        <v>0.92430000000000001</v>
      </c>
      <c r="O717" s="10"/>
      <c r="P717" s="39">
        <v>2.35E-2</v>
      </c>
      <c r="Q717" s="7"/>
      <c r="R717" s="158">
        <v>67.818700000000007</v>
      </c>
      <c r="S717" s="1"/>
      <c r="T717" s="23">
        <v>1.7244999999999999</v>
      </c>
      <c r="V717" s="20">
        <v>39.326999999999998</v>
      </c>
      <c r="X717" s="20">
        <v>7.3559999999999999</v>
      </c>
      <c r="AA717" s="25">
        <v>38103</v>
      </c>
      <c r="AB717" s="9"/>
      <c r="AC717" s="25">
        <v>1621138</v>
      </c>
      <c r="AD717" s="9"/>
      <c r="AE717" s="27">
        <v>41222</v>
      </c>
      <c r="AF717" s="9"/>
      <c r="AG717" s="26">
        <v>23904</v>
      </c>
      <c r="AI717" s="26">
        <v>220384</v>
      </c>
      <c r="AK717" s="26">
        <v>267498</v>
      </c>
      <c r="AM717" s="2" t="str">
        <f t="shared" si="11"/>
        <v>No</v>
      </c>
    </row>
    <row r="718" spans="1:39">
      <c r="A718" s="6" t="s">
        <v>1876</v>
      </c>
      <c r="B718" s="6" t="s">
        <v>1877</v>
      </c>
      <c r="C718" s="4" t="s">
        <v>51</v>
      </c>
      <c r="D718" s="213" t="s">
        <v>1878</v>
      </c>
      <c r="E718" s="210" t="s">
        <v>1879</v>
      </c>
      <c r="F718" s="17" t="s">
        <v>405</v>
      </c>
      <c r="G718" s="36" t="s">
        <v>400</v>
      </c>
      <c r="H718" s="157">
        <v>0</v>
      </c>
      <c r="I718" s="19">
        <v>78</v>
      </c>
      <c r="J718" s="150" t="s">
        <v>13</v>
      </c>
      <c r="K718" s="150" t="s">
        <v>12</v>
      </c>
      <c r="L718" s="9">
        <v>72</v>
      </c>
      <c r="M718" s="9"/>
      <c r="N718" s="21">
        <v>0.44629999999999997</v>
      </c>
      <c r="O718" s="10"/>
      <c r="P718" s="39">
        <v>0.02</v>
      </c>
      <c r="Q718" s="7"/>
      <c r="R718" s="158">
        <v>34.232300000000002</v>
      </c>
      <c r="S718" s="1"/>
      <c r="T718" s="23">
        <v>1.5371999999999999</v>
      </c>
      <c r="V718" s="20">
        <v>22.269100000000002</v>
      </c>
      <c r="X718" s="20">
        <v>0</v>
      </c>
      <c r="AA718" s="25">
        <v>104135</v>
      </c>
      <c r="AB718" s="9"/>
      <c r="AC718" s="25">
        <v>5195982</v>
      </c>
      <c r="AD718" s="9"/>
      <c r="AE718" s="27">
        <v>233327</v>
      </c>
      <c r="AF718" s="9"/>
      <c r="AG718" s="26">
        <v>151786</v>
      </c>
      <c r="AI718" s="26">
        <v>0</v>
      </c>
      <c r="AK718" s="26">
        <v>2234020</v>
      </c>
      <c r="AM718" s="2" t="str">
        <f t="shared" si="11"/>
        <v>No</v>
      </c>
    </row>
    <row r="719" spans="1:39">
      <c r="A719" s="6" t="s">
        <v>5970</v>
      </c>
      <c r="B719" s="6" t="s">
        <v>4909</v>
      </c>
      <c r="C719" s="4" t="s">
        <v>43</v>
      </c>
      <c r="D719" s="213">
        <v>9241</v>
      </c>
      <c r="E719" s="210">
        <v>90241</v>
      </c>
      <c r="F719" s="17" t="s">
        <v>272</v>
      </c>
      <c r="G719" s="36" t="s">
        <v>218</v>
      </c>
      <c r="H719" s="157">
        <v>55934</v>
      </c>
      <c r="I719" s="19">
        <v>78</v>
      </c>
      <c r="J719" s="150" t="s">
        <v>24</v>
      </c>
      <c r="K719" s="150" t="s">
        <v>15</v>
      </c>
      <c r="L719" s="9">
        <v>7</v>
      </c>
      <c r="M719" s="9"/>
      <c r="N719" s="21">
        <v>1.0568</v>
      </c>
      <c r="O719" s="10"/>
      <c r="P719" s="39">
        <v>0.18909999999999999</v>
      </c>
      <c r="Q719" s="7"/>
      <c r="R719" s="158">
        <v>123.3266</v>
      </c>
      <c r="S719" s="1"/>
      <c r="T719" s="23">
        <v>22.068899999999999</v>
      </c>
      <c r="V719" s="20">
        <v>5.5883000000000003</v>
      </c>
      <c r="X719" s="20">
        <v>0.1981</v>
      </c>
      <c r="AA719" s="25">
        <v>199038</v>
      </c>
      <c r="AB719" s="9"/>
      <c r="AC719" s="25">
        <v>1052469</v>
      </c>
      <c r="AD719" s="9"/>
      <c r="AE719" s="27">
        <v>188336</v>
      </c>
      <c r="AF719" s="9"/>
      <c r="AG719" s="26">
        <v>8534</v>
      </c>
      <c r="AI719" s="26">
        <v>5313682</v>
      </c>
      <c r="AK719" s="26">
        <v>180823</v>
      </c>
      <c r="AM719" s="2" t="str">
        <f t="shared" si="11"/>
        <v>No</v>
      </c>
    </row>
    <row r="720" spans="1:39">
      <c r="A720" s="6" t="s">
        <v>3348</v>
      </c>
      <c r="B720" s="6" t="s">
        <v>3349</v>
      </c>
      <c r="C720" s="4" t="s">
        <v>103</v>
      </c>
      <c r="D720" s="213">
        <v>6114</v>
      </c>
      <c r="E720" s="210">
        <v>60114</v>
      </c>
      <c r="F720" s="17" t="s">
        <v>272</v>
      </c>
      <c r="G720" s="36" t="s">
        <v>218</v>
      </c>
      <c r="H720" s="157">
        <v>5121892</v>
      </c>
      <c r="I720" s="19">
        <v>78</v>
      </c>
      <c r="J720" s="150" t="s">
        <v>13</v>
      </c>
      <c r="K720" s="150" t="s">
        <v>12</v>
      </c>
      <c r="L720" s="9">
        <v>67</v>
      </c>
      <c r="M720" s="9"/>
      <c r="N720" s="21">
        <v>0.8196</v>
      </c>
      <c r="O720" s="10"/>
      <c r="P720" s="39">
        <v>3.0200000000000001E-2</v>
      </c>
      <c r="Q720" s="7"/>
      <c r="R720" s="158">
        <v>51.6676</v>
      </c>
      <c r="S720" s="1"/>
      <c r="T720" s="23">
        <v>1.9018999999999999</v>
      </c>
      <c r="V720" s="20">
        <v>27.166</v>
      </c>
      <c r="X720" s="20">
        <v>3.1030000000000002</v>
      </c>
      <c r="AA720" s="25">
        <v>136475</v>
      </c>
      <c r="AB720" s="9"/>
      <c r="AC720" s="25">
        <v>4523601</v>
      </c>
      <c r="AD720" s="9"/>
      <c r="AE720" s="27">
        <v>166517</v>
      </c>
      <c r="AF720" s="9"/>
      <c r="AG720" s="26">
        <v>87552</v>
      </c>
      <c r="AI720" s="26">
        <v>1457818</v>
      </c>
      <c r="AK720" s="26">
        <v>1338505</v>
      </c>
      <c r="AM720" s="2" t="str">
        <f t="shared" si="11"/>
        <v>No</v>
      </c>
    </row>
    <row r="721" spans="1:39">
      <c r="A721" s="6" t="s">
        <v>1876</v>
      </c>
      <c r="B721" s="6" t="s">
        <v>1877</v>
      </c>
      <c r="C721" s="4" t="s">
        <v>51</v>
      </c>
      <c r="D721" s="213" t="s">
        <v>1878</v>
      </c>
      <c r="E721" s="210" t="s">
        <v>1879</v>
      </c>
      <c r="F721" s="17" t="s">
        <v>405</v>
      </c>
      <c r="G721" s="36" t="s">
        <v>400</v>
      </c>
      <c r="H721" s="157">
        <v>0</v>
      </c>
      <c r="I721" s="19">
        <v>78</v>
      </c>
      <c r="J721" s="150" t="s">
        <v>14</v>
      </c>
      <c r="K721" s="150" t="s">
        <v>12</v>
      </c>
      <c r="L721" s="9">
        <v>6</v>
      </c>
      <c r="M721" s="9"/>
      <c r="N721" s="21">
        <v>1.7535000000000001</v>
      </c>
      <c r="O721" s="10"/>
      <c r="P721" s="39">
        <v>4.1200000000000001E-2</v>
      </c>
      <c r="Q721" s="7"/>
      <c r="R721" s="158">
        <v>33.830500000000001</v>
      </c>
      <c r="S721" s="1"/>
      <c r="T721" s="23">
        <v>0.79559999999999997</v>
      </c>
      <c r="V721" s="20">
        <v>42.520600000000002</v>
      </c>
      <c r="X721" s="20">
        <v>0</v>
      </c>
      <c r="AA721" s="25">
        <v>11482</v>
      </c>
      <c r="AB721" s="9"/>
      <c r="AC721" s="25">
        <v>278425</v>
      </c>
      <c r="AD721" s="9"/>
      <c r="AE721" s="27">
        <v>6548</v>
      </c>
      <c r="AF721" s="9"/>
      <c r="AG721" s="26">
        <v>8230</v>
      </c>
      <c r="AI721" s="26">
        <v>0</v>
      </c>
      <c r="AK721" s="26">
        <v>75476</v>
      </c>
      <c r="AM721" s="2" t="str">
        <f t="shared" si="11"/>
        <v>No</v>
      </c>
    </row>
    <row r="722" spans="1:39">
      <c r="A722" s="6" t="s">
        <v>3295</v>
      </c>
      <c r="B722" s="6" t="s">
        <v>3294</v>
      </c>
      <c r="C722" s="4" t="s">
        <v>52</v>
      </c>
      <c r="D722" s="213">
        <v>6022</v>
      </c>
      <c r="E722" s="210">
        <v>60022</v>
      </c>
      <c r="F722" s="17" t="s">
        <v>275</v>
      </c>
      <c r="G722" s="36" t="s">
        <v>218</v>
      </c>
      <c r="H722" s="157">
        <v>594309</v>
      </c>
      <c r="I722" s="19">
        <v>78</v>
      </c>
      <c r="J722" s="150" t="s">
        <v>14</v>
      </c>
      <c r="K722" s="150" t="s">
        <v>12</v>
      </c>
      <c r="L722" s="9">
        <v>59</v>
      </c>
      <c r="M722" s="9"/>
      <c r="N722" s="21">
        <v>0.53169999999999995</v>
      </c>
      <c r="O722" s="10"/>
      <c r="P722" s="39">
        <v>8.1600000000000006E-2</v>
      </c>
      <c r="Q722" s="7"/>
      <c r="R722" s="158">
        <v>100.6679</v>
      </c>
      <c r="S722" s="1"/>
      <c r="T722" s="23">
        <v>15.4514</v>
      </c>
      <c r="V722" s="20">
        <v>6.5151000000000003</v>
      </c>
      <c r="X722" s="20">
        <v>1.7795000000000001</v>
      </c>
      <c r="AA722" s="25">
        <v>2060169</v>
      </c>
      <c r="AB722" s="9"/>
      <c r="AC722" s="25">
        <v>25246305</v>
      </c>
      <c r="AD722" s="9"/>
      <c r="AE722" s="27">
        <v>3875024</v>
      </c>
      <c r="AF722" s="9"/>
      <c r="AG722" s="26">
        <v>250788</v>
      </c>
      <c r="AI722" s="26">
        <v>14187321</v>
      </c>
      <c r="AK722" s="26">
        <v>3236056</v>
      </c>
      <c r="AM722" s="2" t="str">
        <f t="shared" si="11"/>
        <v>No</v>
      </c>
    </row>
    <row r="723" spans="1:39">
      <c r="A723" s="6" t="s">
        <v>5970</v>
      </c>
      <c r="B723" s="6" t="s">
        <v>4909</v>
      </c>
      <c r="C723" s="4" t="s">
        <v>43</v>
      </c>
      <c r="D723" s="213">
        <v>9241</v>
      </c>
      <c r="E723" s="210">
        <v>90241</v>
      </c>
      <c r="F723" s="17" t="s">
        <v>272</v>
      </c>
      <c r="G723" s="36" t="s">
        <v>218</v>
      </c>
      <c r="H723" s="157">
        <v>55934</v>
      </c>
      <c r="I723" s="19">
        <v>78</v>
      </c>
      <c r="J723" s="150" t="s">
        <v>13</v>
      </c>
      <c r="K723" s="150" t="s">
        <v>15</v>
      </c>
      <c r="L723" s="9">
        <v>58</v>
      </c>
      <c r="M723" s="9"/>
      <c r="N723" s="21">
        <v>0.26440000000000002</v>
      </c>
      <c r="O723" s="10"/>
      <c r="P723" s="39">
        <v>9.7000000000000003E-3</v>
      </c>
      <c r="Q723" s="7"/>
      <c r="R723" s="158">
        <v>110.4693</v>
      </c>
      <c r="S723" s="1"/>
      <c r="T723" s="23">
        <v>4.0547000000000004</v>
      </c>
      <c r="V723" s="20">
        <v>27.244900000000001</v>
      </c>
      <c r="X723" s="20">
        <v>3.7208999999999999</v>
      </c>
      <c r="AA723" s="25">
        <v>80564</v>
      </c>
      <c r="AB723" s="9"/>
      <c r="AC723" s="25">
        <v>8301655</v>
      </c>
      <c r="AD723" s="9"/>
      <c r="AE723" s="27">
        <v>304705</v>
      </c>
      <c r="AF723" s="9"/>
      <c r="AG723" s="26">
        <v>75149</v>
      </c>
      <c r="AI723" s="26">
        <v>2231096</v>
      </c>
      <c r="AK723" s="26">
        <v>1225119</v>
      </c>
      <c r="AM723" s="2" t="str">
        <f t="shared" si="11"/>
        <v>No</v>
      </c>
    </row>
    <row r="724" spans="1:39">
      <c r="A724" s="6" t="s">
        <v>5969</v>
      </c>
      <c r="B724" s="6" t="s">
        <v>2545</v>
      </c>
      <c r="C724" s="4" t="s">
        <v>66</v>
      </c>
      <c r="D724" s="213">
        <v>7001</v>
      </c>
      <c r="E724" s="210">
        <v>70001</v>
      </c>
      <c r="F724" s="17" t="s">
        <v>272</v>
      </c>
      <c r="G724" s="36" t="s">
        <v>218</v>
      </c>
      <c r="H724" s="157">
        <v>258719</v>
      </c>
      <c r="I724" s="19">
        <v>78</v>
      </c>
      <c r="J724" s="150" t="s">
        <v>14</v>
      </c>
      <c r="K724" s="150" t="s">
        <v>12</v>
      </c>
      <c r="L724" s="9">
        <v>56</v>
      </c>
      <c r="M724" s="9"/>
      <c r="N724" s="21">
        <v>1.0969</v>
      </c>
      <c r="O724" s="10"/>
      <c r="P724" s="39">
        <v>0.2329</v>
      </c>
      <c r="Q724" s="7"/>
      <c r="R724" s="158">
        <v>85.660600000000002</v>
      </c>
      <c r="S724" s="1"/>
      <c r="T724" s="23">
        <v>18.1892</v>
      </c>
      <c r="V724" s="20">
        <v>4.7093999999999996</v>
      </c>
      <c r="X724" s="20">
        <v>1.5791999999999999</v>
      </c>
      <c r="AA724" s="25">
        <v>2627818</v>
      </c>
      <c r="AB724" s="9"/>
      <c r="AC724" s="25">
        <v>11282618</v>
      </c>
      <c r="AD724" s="9"/>
      <c r="AE724" s="27">
        <v>2395752</v>
      </c>
      <c r="AF724" s="9"/>
      <c r="AG724" s="26">
        <v>131713</v>
      </c>
      <c r="AI724" s="26">
        <v>7144634</v>
      </c>
      <c r="AK724" s="26">
        <v>1772855</v>
      </c>
      <c r="AM724" s="2" t="str">
        <f t="shared" si="11"/>
        <v>No</v>
      </c>
    </row>
    <row r="725" spans="1:39">
      <c r="A725" s="6" t="s">
        <v>4856</v>
      </c>
      <c r="B725" s="6" t="s">
        <v>4857</v>
      </c>
      <c r="C725" s="4" t="s">
        <v>22</v>
      </c>
      <c r="D725" s="213">
        <v>9162</v>
      </c>
      <c r="E725" s="210">
        <v>90162</v>
      </c>
      <c r="F725" s="17" t="s">
        <v>275</v>
      </c>
      <c r="G725" s="36" t="s">
        <v>218</v>
      </c>
      <c r="H725" s="157">
        <v>277634</v>
      </c>
      <c r="I725" s="19">
        <v>78</v>
      </c>
      <c r="J725" s="150" t="s">
        <v>14</v>
      </c>
      <c r="K725" s="150" t="s">
        <v>15</v>
      </c>
      <c r="L725" s="9">
        <v>52</v>
      </c>
      <c r="M725" s="9"/>
      <c r="N725" s="21">
        <v>1.0168999999999999</v>
      </c>
      <c r="O725" s="10"/>
      <c r="P725" s="39">
        <v>0.13450000000000001</v>
      </c>
      <c r="Q725" s="7"/>
      <c r="R725" s="158">
        <v>111.0654</v>
      </c>
      <c r="S725" s="1"/>
      <c r="T725" s="23">
        <v>14.6922</v>
      </c>
      <c r="V725" s="20">
        <v>7.5594999999999999</v>
      </c>
      <c r="X725" s="20">
        <v>1.0649</v>
      </c>
      <c r="AA725" s="25">
        <v>2270168</v>
      </c>
      <c r="AB725" s="9"/>
      <c r="AC725" s="25">
        <v>16876269</v>
      </c>
      <c r="AD725" s="9"/>
      <c r="AE725" s="27">
        <v>2232469</v>
      </c>
      <c r="AF725" s="9"/>
      <c r="AG725" s="26">
        <v>151949</v>
      </c>
      <c r="AI725" s="26">
        <v>15847376</v>
      </c>
      <c r="AK725" s="26">
        <v>2061109</v>
      </c>
      <c r="AM725" s="2" t="str">
        <f t="shared" si="11"/>
        <v>No</v>
      </c>
    </row>
    <row r="726" spans="1:39">
      <c r="A726" s="6" t="s">
        <v>5971</v>
      </c>
      <c r="B726" s="6" t="s">
        <v>332</v>
      </c>
      <c r="C726" s="4" t="s">
        <v>108</v>
      </c>
      <c r="D726" s="213">
        <v>1066</v>
      </c>
      <c r="E726" s="210">
        <v>10066</v>
      </c>
      <c r="F726" s="17" t="s">
        <v>275</v>
      </c>
      <c r="G726" s="36" t="s">
        <v>218</v>
      </c>
      <c r="H726" s="157">
        <v>108740</v>
      </c>
      <c r="I726" s="19">
        <v>78</v>
      </c>
      <c r="J726" s="150" t="s">
        <v>14</v>
      </c>
      <c r="K726" s="150" t="s">
        <v>12</v>
      </c>
      <c r="L726" s="9">
        <v>40</v>
      </c>
      <c r="M726" s="9"/>
      <c r="N726" s="21">
        <v>0.8246</v>
      </c>
      <c r="O726" s="10"/>
      <c r="P726" s="39">
        <v>0.1759</v>
      </c>
      <c r="Q726" s="7"/>
      <c r="R726" s="158">
        <v>107.84699999999999</v>
      </c>
      <c r="S726" s="1"/>
      <c r="T726" s="23">
        <v>23.008199999999999</v>
      </c>
      <c r="V726" s="20">
        <v>4.6872999999999996</v>
      </c>
      <c r="X726" s="20">
        <v>1.76</v>
      </c>
      <c r="AA726" s="25">
        <v>1714926</v>
      </c>
      <c r="AB726" s="9"/>
      <c r="AC726" s="25">
        <v>9748181</v>
      </c>
      <c r="AD726" s="9"/>
      <c r="AE726" s="27">
        <v>2079690</v>
      </c>
      <c r="AF726" s="9"/>
      <c r="AG726" s="26">
        <v>90389</v>
      </c>
      <c r="AI726" s="26">
        <v>5538796</v>
      </c>
      <c r="AK726" s="26">
        <v>1072708</v>
      </c>
      <c r="AM726" s="2" t="str">
        <f t="shared" si="11"/>
        <v>No</v>
      </c>
    </row>
    <row r="727" spans="1:39">
      <c r="A727" s="6" t="s">
        <v>4856</v>
      </c>
      <c r="B727" s="6" t="s">
        <v>4857</v>
      </c>
      <c r="C727" s="4" t="s">
        <v>22</v>
      </c>
      <c r="D727" s="213">
        <v>9162</v>
      </c>
      <c r="E727" s="210">
        <v>90162</v>
      </c>
      <c r="F727" s="17" t="s">
        <v>275</v>
      </c>
      <c r="G727" s="36" t="s">
        <v>218</v>
      </c>
      <c r="H727" s="157">
        <v>277634</v>
      </c>
      <c r="I727" s="19">
        <v>78</v>
      </c>
      <c r="J727" s="150" t="s">
        <v>13</v>
      </c>
      <c r="K727" s="150" t="s">
        <v>15</v>
      </c>
      <c r="L727" s="9">
        <v>26</v>
      </c>
      <c r="M727" s="9"/>
      <c r="N727" s="21">
        <v>3.1092</v>
      </c>
      <c r="O727" s="10"/>
      <c r="P727" s="39">
        <v>0.1048</v>
      </c>
      <c r="Q727" s="7"/>
      <c r="R727" s="158">
        <v>80.332700000000003</v>
      </c>
      <c r="S727" s="1"/>
      <c r="T727" s="23">
        <v>2.7065999999999999</v>
      </c>
      <c r="V727" s="20">
        <v>29.680599999999998</v>
      </c>
      <c r="X727" s="20">
        <v>5.0324</v>
      </c>
      <c r="AA727" s="25">
        <v>390382</v>
      </c>
      <c r="AB727" s="9"/>
      <c r="AC727" s="25">
        <v>3726633</v>
      </c>
      <c r="AD727" s="9"/>
      <c r="AE727" s="27">
        <v>125558</v>
      </c>
      <c r="AF727" s="9"/>
      <c r="AG727" s="26">
        <v>46390</v>
      </c>
      <c r="AI727" s="26">
        <v>740527</v>
      </c>
      <c r="AK727" s="26">
        <v>692759</v>
      </c>
      <c r="AM727" s="2" t="str">
        <f t="shared" si="11"/>
        <v>No</v>
      </c>
    </row>
    <row r="728" spans="1:39">
      <c r="A728" s="6" t="s">
        <v>5971</v>
      </c>
      <c r="B728" s="6" t="s">
        <v>332</v>
      </c>
      <c r="C728" s="4" t="s">
        <v>108</v>
      </c>
      <c r="D728" s="213">
        <v>1066</v>
      </c>
      <c r="E728" s="210">
        <v>10066</v>
      </c>
      <c r="F728" s="17" t="s">
        <v>275</v>
      </c>
      <c r="G728" s="36" t="s">
        <v>218</v>
      </c>
      <c r="H728" s="157">
        <v>108740</v>
      </c>
      <c r="I728" s="19">
        <v>78</v>
      </c>
      <c r="J728" s="150" t="s">
        <v>13</v>
      </c>
      <c r="K728" s="150" t="s">
        <v>15</v>
      </c>
      <c r="L728" s="9">
        <v>24</v>
      </c>
      <c r="M728" s="9"/>
      <c r="N728" s="21">
        <v>2.0768</v>
      </c>
      <c r="O728" s="10"/>
      <c r="P728" s="39">
        <v>7.9200000000000007E-2</v>
      </c>
      <c r="Q728" s="7"/>
      <c r="R728" s="158">
        <v>56.516300000000001</v>
      </c>
      <c r="S728" s="1"/>
      <c r="T728" s="23">
        <v>2.1551</v>
      </c>
      <c r="V728" s="20">
        <v>26.2241</v>
      </c>
      <c r="X728" s="20">
        <v>6.0065</v>
      </c>
      <c r="AA728" s="25">
        <v>97896</v>
      </c>
      <c r="AB728" s="9"/>
      <c r="AC728" s="25">
        <v>1236124</v>
      </c>
      <c r="AD728" s="9"/>
      <c r="AE728" s="27">
        <v>47137</v>
      </c>
      <c r="AF728" s="9"/>
      <c r="AG728" s="26">
        <v>21872</v>
      </c>
      <c r="AI728" s="26">
        <v>205799</v>
      </c>
      <c r="AK728" s="26">
        <v>271690</v>
      </c>
      <c r="AM728" s="2" t="str">
        <f t="shared" si="11"/>
        <v>No</v>
      </c>
    </row>
    <row r="729" spans="1:39">
      <c r="A729" s="6" t="s">
        <v>3295</v>
      </c>
      <c r="B729" s="6" t="s">
        <v>3294</v>
      </c>
      <c r="C729" s="4" t="s">
        <v>52</v>
      </c>
      <c r="D729" s="213">
        <v>6022</v>
      </c>
      <c r="E729" s="210">
        <v>60022</v>
      </c>
      <c r="F729" s="17" t="s">
        <v>275</v>
      </c>
      <c r="G729" s="36" t="s">
        <v>218</v>
      </c>
      <c r="H729" s="157">
        <v>594309</v>
      </c>
      <c r="I729" s="19">
        <v>78</v>
      </c>
      <c r="J729" s="150" t="s">
        <v>13</v>
      </c>
      <c r="K729" s="150" t="s">
        <v>15</v>
      </c>
      <c r="L729" s="9">
        <v>19</v>
      </c>
      <c r="M729" s="9"/>
      <c r="N729" s="21">
        <v>1.1247</v>
      </c>
      <c r="O729" s="10"/>
      <c r="P729" s="39">
        <v>3.09E-2</v>
      </c>
      <c r="Q729" s="7"/>
      <c r="R729" s="158">
        <v>68.3339</v>
      </c>
      <c r="S729" s="1"/>
      <c r="T729" s="23">
        <v>1.8784000000000001</v>
      </c>
      <c r="V729" s="20">
        <v>36.3795</v>
      </c>
      <c r="X729" s="20">
        <v>3.2107000000000001</v>
      </c>
      <c r="AA729" s="25">
        <v>98373</v>
      </c>
      <c r="AB729" s="9"/>
      <c r="AC729" s="25">
        <v>3181899</v>
      </c>
      <c r="AD729" s="9"/>
      <c r="AE729" s="27">
        <v>87464</v>
      </c>
      <c r="AF729" s="9"/>
      <c r="AG729" s="26">
        <v>46564</v>
      </c>
      <c r="AI729" s="26">
        <v>991026</v>
      </c>
      <c r="AK729" s="26">
        <v>694198</v>
      </c>
      <c r="AM729" s="2" t="str">
        <f t="shared" si="11"/>
        <v>No</v>
      </c>
    </row>
    <row r="730" spans="1:39">
      <c r="A730" s="6" t="s">
        <v>5971</v>
      </c>
      <c r="B730" s="6" t="s">
        <v>332</v>
      </c>
      <c r="C730" s="4" t="s">
        <v>108</v>
      </c>
      <c r="D730" s="213">
        <v>1066</v>
      </c>
      <c r="E730" s="210">
        <v>10066</v>
      </c>
      <c r="F730" s="17" t="s">
        <v>275</v>
      </c>
      <c r="G730" s="36" t="s">
        <v>218</v>
      </c>
      <c r="H730" s="157">
        <v>108740</v>
      </c>
      <c r="I730" s="19">
        <v>78</v>
      </c>
      <c r="J730" s="150" t="s">
        <v>24</v>
      </c>
      <c r="K730" s="150" t="s">
        <v>12</v>
      </c>
      <c r="L730" s="9">
        <v>14</v>
      </c>
      <c r="M730" s="9"/>
      <c r="N730" s="21">
        <v>2.5005000000000002</v>
      </c>
      <c r="O730" s="10"/>
      <c r="P730" s="39">
        <v>0.17319999999999999</v>
      </c>
      <c r="Q730" s="7"/>
      <c r="R730" s="158">
        <v>137.5067</v>
      </c>
      <c r="S730" s="1"/>
      <c r="T730" s="23">
        <v>9.5234000000000005</v>
      </c>
      <c r="V730" s="20">
        <v>14.438800000000001</v>
      </c>
      <c r="X730" s="20">
        <v>0.60680000000000001</v>
      </c>
      <c r="AA730" s="25">
        <v>444381</v>
      </c>
      <c r="AB730" s="9"/>
      <c r="AC730" s="25">
        <v>2566013</v>
      </c>
      <c r="AD730" s="9"/>
      <c r="AE730" s="27">
        <v>177716</v>
      </c>
      <c r="AF730" s="9"/>
      <c r="AG730" s="26">
        <v>18661</v>
      </c>
      <c r="AI730" s="26">
        <v>4228574</v>
      </c>
      <c r="AK730" s="26">
        <v>538830</v>
      </c>
      <c r="AM730" s="2" t="str">
        <f t="shared" si="11"/>
        <v>No</v>
      </c>
    </row>
    <row r="731" spans="1:39">
      <c r="A731" s="6" t="s">
        <v>5970</v>
      </c>
      <c r="B731" s="6" t="s">
        <v>4909</v>
      </c>
      <c r="C731" s="4" t="s">
        <v>43</v>
      </c>
      <c r="D731" s="213">
        <v>9241</v>
      </c>
      <c r="E731" s="210">
        <v>90241</v>
      </c>
      <c r="F731" s="17" t="s">
        <v>272</v>
      </c>
      <c r="G731" s="36" t="s">
        <v>218</v>
      </c>
      <c r="H731" s="157">
        <v>55934</v>
      </c>
      <c r="I731" s="19">
        <v>78</v>
      </c>
      <c r="J731" s="150" t="s">
        <v>14</v>
      </c>
      <c r="K731" s="150" t="s">
        <v>15</v>
      </c>
      <c r="L731" s="9">
        <v>13</v>
      </c>
      <c r="M731" s="9"/>
      <c r="N731" s="21">
        <v>1.2633000000000001</v>
      </c>
      <c r="O731" s="10"/>
      <c r="P731" s="39">
        <v>0.2823</v>
      </c>
      <c r="Q731" s="7"/>
      <c r="R731" s="158">
        <v>89.242199999999997</v>
      </c>
      <c r="S731" s="1"/>
      <c r="T731" s="23">
        <v>19.9421</v>
      </c>
      <c r="V731" s="20">
        <v>4.4751000000000003</v>
      </c>
      <c r="X731" s="20">
        <v>0.59209999999999996</v>
      </c>
      <c r="AA731" s="25">
        <v>2185200</v>
      </c>
      <c r="AB731" s="9"/>
      <c r="AC731" s="25">
        <v>7740601</v>
      </c>
      <c r="AD731" s="9"/>
      <c r="AE731" s="27">
        <v>1729716</v>
      </c>
      <c r="AF731" s="9"/>
      <c r="AG731" s="26">
        <v>86737</v>
      </c>
      <c r="AI731" s="26">
        <v>13073252</v>
      </c>
      <c r="AK731" s="26">
        <v>1395662</v>
      </c>
      <c r="AM731" s="2" t="str">
        <f t="shared" si="11"/>
        <v>No</v>
      </c>
    </row>
    <row r="732" spans="1:39">
      <c r="A732" s="6" t="s">
        <v>5969</v>
      </c>
      <c r="B732" s="6" t="s">
        <v>2545</v>
      </c>
      <c r="C732" s="4" t="s">
        <v>66</v>
      </c>
      <c r="D732" s="213">
        <v>7001</v>
      </c>
      <c r="E732" s="210">
        <v>70001</v>
      </c>
      <c r="F732" s="17" t="s">
        <v>272</v>
      </c>
      <c r="G732" s="36" t="s">
        <v>218</v>
      </c>
      <c r="H732" s="157">
        <v>258719</v>
      </c>
      <c r="I732" s="19">
        <v>78</v>
      </c>
      <c r="J732" s="150" t="s">
        <v>18</v>
      </c>
      <c r="K732" s="150" t="s">
        <v>15</v>
      </c>
      <c r="L732" s="9">
        <v>13</v>
      </c>
      <c r="M732" s="9"/>
      <c r="N732" s="21">
        <v>3.5644999999999998</v>
      </c>
      <c r="O732" s="10"/>
      <c r="P732" s="39">
        <v>0.1168</v>
      </c>
      <c r="Q732" s="7"/>
      <c r="R732" s="158">
        <v>105.61920000000001</v>
      </c>
      <c r="S732" s="1"/>
      <c r="T732" s="23">
        <v>3.4603999999999999</v>
      </c>
      <c r="V732" s="20">
        <v>30.522300000000001</v>
      </c>
      <c r="X732" s="20">
        <v>4.7431000000000001</v>
      </c>
      <c r="AA732" s="25">
        <v>95617</v>
      </c>
      <c r="AB732" s="9"/>
      <c r="AC732" s="25">
        <v>818760</v>
      </c>
      <c r="AD732" s="9"/>
      <c r="AE732" s="27">
        <v>26825</v>
      </c>
      <c r="AF732" s="9"/>
      <c r="AG732" s="26">
        <v>7752</v>
      </c>
      <c r="AI732" s="26">
        <v>172622</v>
      </c>
      <c r="AK732" s="26">
        <v>169517</v>
      </c>
      <c r="AM732" s="2" t="str">
        <f t="shared" si="11"/>
        <v>No</v>
      </c>
    </row>
    <row r="733" spans="1:39">
      <c r="A733" s="6" t="s">
        <v>3348</v>
      </c>
      <c r="B733" s="6" t="s">
        <v>3349</v>
      </c>
      <c r="C733" s="4" t="s">
        <v>103</v>
      </c>
      <c r="D733" s="213">
        <v>6114</v>
      </c>
      <c r="E733" s="210">
        <v>60114</v>
      </c>
      <c r="F733" s="17" t="s">
        <v>272</v>
      </c>
      <c r="G733" s="36" t="s">
        <v>218</v>
      </c>
      <c r="H733" s="157">
        <v>5121892</v>
      </c>
      <c r="I733" s="19">
        <v>78</v>
      </c>
      <c r="J733" s="150" t="s">
        <v>14</v>
      </c>
      <c r="K733" s="150" t="s">
        <v>12</v>
      </c>
      <c r="L733" s="9">
        <v>11</v>
      </c>
      <c r="M733" s="9"/>
      <c r="N733" s="21">
        <v>0.24490000000000001</v>
      </c>
      <c r="O733" s="10"/>
      <c r="P733" s="39">
        <v>1.2E-2</v>
      </c>
      <c r="Q733" s="7"/>
      <c r="R733" s="158">
        <v>46.5687</v>
      </c>
      <c r="S733" s="1"/>
      <c r="T733" s="23">
        <v>2.2877000000000001</v>
      </c>
      <c r="V733" s="20">
        <v>20.356300000000001</v>
      </c>
      <c r="X733" s="20">
        <v>2.3184999999999998</v>
      </c>
      <c r="AA733" s="25">
        <v>17522</v>
      </c>
      <c r="AB733" s="9"/>
      <c r="AC733" s="25">
        <v>1456388</v>
      </c>
      <c r="AD733" s="9"/>
      <c r="AE733" s="27">
        <v>71545</v>
      </c>
      <c r="AF733" s="9"/>
      <c r="AG733" s="26">
        <v>31274</v>
      </c>
      <c r="AI733" s="26">
        <v>628156</v>
      </c>
      <c r="AK733" s="26">
        <v>500902</v>
      </c>
      <c r="AM733" s="2" t="str">
        <f t="shared" si="11"/>
        <v>No</v>
      </c>
    </row>
    <row r="734" spans="1:39">
      <c r="A734" s="6" t="s">
        <v>4883</v>
      </c>
      <c r="B734" s="6" t="s">
        <v>4884</v>
      </c>
      <c r="C734" s="4" t="s">
        <v>22</v>
      </c>
      <c r="D734" s="213">
        <v>9211</v>
      </c>
      <c r="E734" s="210">
        <v>90211</v>
      </c>
      <c r="F734" s="17" t="s">
        <v>405</v>
      </c>
      <c r="G734" s="36" t="s">
        <v>218</v>
      </c>
      <c r="H734" s="157">
        <v>12150996</v>
      </c>
      <c r="I734" s="19">
        <v>77</v>
      </c>
      <c r="J734" s="150" t="s">
        <v>14</v>
      </c>
      <c r="K734" s="150" t="s">
        <v>15</v>
      </c>
      <c r="L734" s="9">
        <v>77</v>
      </c>
      <c r="M734" s="9"/>
      <c r="N734" s="21">
        <v>0.47149999999999997</v>
      </c>
      <c r="O734" s="10"/>
      <c r="P734" s="39">
        <v>0.29089999999999999</v>
      </c>
      <c r="Q734" s="7"/>
      <c r="R734" s="158">
        <v>64.432900000000004</v>
      </c>
      <c r="S734" s="1"/>
      <c r="T734" s="23">
        <v>39.753</v>
      </c>
      <c r="V734" s="20">
        <v>1.6208</v>
      </c>
      <c r="X734" s="20">
        <v>0.81789999999999996</v>
      </c>
      <c r="AA734" s="25">
        <v>4540921</v>
      </c>
      <c r="AB734" s="9"/>
      <c r="AC734" s="25">
        <v>15610810</v>
      </c>
      <c r="AD734" s="9"/>
      <c r="AE734" s="27">
        <v>9631356</v>
      </c>
      <c r="AF734" s="9"/>
      <c r="AG734" s="26">
        <v>242280</v>
      </c>
      <c r="AI734" s="26">
        <v>19086458</v>
      </c>
      <c r="AK734" s="26">
        <v>1559277</v>
      </c>
      <c r="AM734" s="2" t="str">
        <f t="shared" si="11"/>
        <v>No</v>
      </c>
    </row>
    <row r="735" spans="1:39">
      <c r="A735" s="6" t="s">
        <v>1855</v>
      </c>
      <c r="B735" s="6" t="s">
        <v>1806</v>
      </c>
      <c r="C735" s="4" t="s">
        <v>42</v>
      </c>
      <c r="D735" s="213" t="s">
        <v>1856</v>
      </c>
      <c r="E735" s="210" t="s">
        <v>1857</v>
      </c>
      <c r="F735" s="17" t="s">
        <v>272</v>
      </c>
      <c r="G735" s="36" t="s">
        <v>400</v>
      </c>
      <c r="H735" s="157">
        <v>0</v>
      </c>
      <c r="I735" s="19">
        <v>77</v>
      </c>
      <c r="J735" s="150" t="s">
        <v>13</v>
      </c>
      <c r="K735" s="150" t="s">
        <v>12</v>
      </c>
      <c r="L735" s="9">
        <v>77</v>
      </c>
      <c r="M735" s="9"/>
      <c r="N735" s="21">
        <v>0.67379999999999995</v>
      </c>
      <c r="O735" s="10"/>
      <c r="P735" s="39">
        <v>3.1E-2</v>
      </c>
      <c r="Q735" s="7"/>
      <c r="R735" s="158">
        <v>39.136699999999998</v>
      </c>
      <c r="S735" s="1"/>
      <c r="T735" s="23">
        <v>1.8029999999999999</v>
      </c>
      <c r="V735" s="20">
        <v>21.706099999999999</v>
      </c>
      <c r="X735" s="20">
        <v>0</v>
      </c>
      <c r="AA735" s="25">
        <v>168461</v>
      </c>
      <c r="AB735" s="9"/>
      <c r="AC735" s="25">
        <v>5426848</v>
      </c>
      <c r="AD735" s="9"/>
      <c r="AE735" s="27">
        <v>250015</v>
      </c>
      <c r="AF735" s="9"/>
      <c r="AG735" s="26">
        <v>138664</v>
      </c>
      <c r="AI735" s="26">
        <v>0</v>
      </c>
      <c r="AK735" s="26">
        <v>2915754</v>
      </c>
      <c r="AM735" s="2" t="str">
        <f t="shared" si="11"/>
        <v>No</v>
      </c>
    </row>
    <row r="736" spans="1:39">
      <c r="A736" s="6" t="s">
        <v>5529</v>
      </c>
      <c r="B736" s="6" t="s">
        <v>814</v>
      </c>
      <c r="C736" s="4" t="s">
        <v>108</v>
      </c>
      <c r="D736" s="213" t="s">
        <v>815</v>
      </c>
      <c r="E736" s="210" t="s">
        <v>816</v>
      </c>
      <c r="F736" s="17" t="s">
        <v>405</v>
      </c>
      <c r="G736" s="36" t="s">
        <v>400</v>
      </c>
      <c r="H736" s="157">
        <v>0</v>
      </c>
      <c r="I736" s="19">
        <v>77</v>
      </c>
      <c r="J736" s="150" t="s">
        <v>13</v>
      </c>
      <c r="K736" s="150" t="s">
        <v>12</v>
      </c>
      <c r="L736" s="9">
        <v>75</v>
      </c>
      <c r="M736" s="9"/>
      <c r="N736" s="21">
        <v>0</v>
      </c>
      <c r="O736" s="10"/>
      <c r="P736" s="39">
        <v>0</v>
      </c>
      <c r="Q736" s="7"/>
      <c r="R736" s="158">
        <v>23.322700000000001</v>
      </c>
      <c r="S736" s="1"/>
      <c r="T736" s="23">
        <v>0.62290000000000001</v>
      </c>
      <c r="V736" s="20">
        <v>37.439300000000003</v>
      </c>
      <c r="X736" s="20">
        <v>0</v>
      </c>
      <c r="AA736" s="25">
        <v>0</v>
      </c>
      <c r="AB736" s="9"/>
      <c r="AC736" s="25">
        <v>170349</v>
      </c>
      <c r="AD736" s="9"/>
      <c r="AE736" s="27">
        <v>4550</v>
      </c>
      <c r="AF736" s="9"/>
      <c r="AG736" s="26">
        <v>7304</v>
      </c>
      <c r="AI736" s="26">
        <v>0</v>
      </c>
      <c r="AK736" s="26">
        <v>111819</v>
      </c>
      <c r="AM736" s="2" t="str">
        <f t="shared" si="11"/>
        <v>No</v>
      </c>
    </row>
    <row r="737" spans="1:39">
      <c r="A737" s="6" t="s">
        <v>1262</v>
      </c>
      <c r="B737" s="6" t="s">
        <v>1263</v>
      </c>
      <c r="C737" s="4" t="s">
        <v>102</v>
      </c>
      <c r="D737" s="213">
        <v>4001</v>
      </c>
      <c r="E737" s="210">
        <v>40001</v>
      </c>
      <c r="F737" s="17" t="s">
        <v>272</v>
      </c>
      <c r="G737" s="36" t="s">
        <v>218</v>
      </c>
      <c r="H737" s="157">
        <v>381112</v>
      </c>
      <c r="I737" s="19">
        <v>77</v>
      </c>
      <c r="J737" s="150" t="s">
        <v>14</v>
      </c>
      <c r="K737" s="150" t="s">
        <v>12</v>
      </c>
      <c r="L737" s="9">
        <v>56</v>
      </c>
      <c r="M737" s="9"/>
      <c r="N737" s="21">
        <v>0.82020000000000004</v>
      </c>
      <c r="O737" s="10"/>
      <c r="P737" s="39">
        <v>0.1167</v>
      </c>
      <c r="Q737" s="7"/>
      <c r="R737" s="158">
        <v>85.882599999999996</v>
      </c>
      <c r="S737" s="1"/>
      <c r="T737" s="23">
        <v>12.2189</v>
      </c>
      <c r="V737" s="20">
        <v>7.0286999999999997</v>
      </c>
      <c r="X737" s="20">
        <v>2.0737000000000001</v>
      </c>
      <c r="AA737" s="25">
        <v>1840486</v>
      </c>
      <c r="AB737" s="9"/>
      <c r="AC737" s="25">
        <v>15771651</v>
      </c>
      <c r="AD737" s="9"/>
      <c r="AE737" s="27">
        <v>2243901</v>
      </c>
      <c r="AF737" s="9"/>
      <c r="AG737" s="26">
        <v>183642</v>
      </c>
      <c r="AI737" s="26">
        <v>7605488</v>
      </c>
      <c r="AK737" s="26">
        <v>2274191</v>
      </c>
      <c r="AM737" s="2" t="str">
        <f t="shared" si="11"/>
        <v>No</v>
      </c>
    </row>
    <row r="738" spans="1:39">
      <c r="A738" s="6" t="s">
        <v>1054</v>
      </c>
      <c r="B738" s="6" t="s">
        <v>1055</v>
      </c>
      <c r="C738" s="4" t="s">
        <v>88</v>
      </c>
      <c r="D738" s="213">
        <v>3025</v>
      </c>
      <c r="E738" s="210">
        <v>30025</v>
      </c>
      <c r="F738" s="17" t="s">
        <v>275</v>
      </c>
      <c r="G738" s="36" t="s">
        <v>218</v>
      </c>
      <c r="H738" s="157">
        <v>381502</v>
      </c>
      <c r="I738" s="19">
        <v>77</v>
      </c>
      <c r="J738" s="150" t="s">
        <v>14</v>
      </c>
      <c r="K738" s="150" t="s">
        <v>15</v>
      </c>
      <c r="L738" s="9">
        <v>5</v>
      </c>
      <c r="M738" s="9"/>
      <c r="N738" s="21">
        <v>0.48039999999999999</v>
      </c>
      <c r="O738" s="10"/>
      <c r="P738" s="39">
        <v>8.43E-2</v>
      </c>
      <c r="Q738" s="7"/>
      <c r="R738" s="158">
        <v>36.466299999999997</v>
      </c>
      <c r="S738" s="1"/>
      <c r="T738" s="23">
        <v>6.4010999999999996</v>
      </c>
      <c r="V738" s="20">
        <v>5.6969000000000003</v>
      </c>
      <c r="X738" s="20">
        <v>0</v>
      </c>
      <c r="Y738" s="2" t="s">
        <v>128</v>
      </c>
      <c r="AA738" s="25">
        <v>31250</v>
      </c>
      <c r="AB738" s="9"/>
      <c r="AC738" s="25">
        <v>370607</v>
      </c>
      <c r="AD738" s="9"/>
      <c r="AE738" s="27">
        <v>65054</v>
      </c>
      <c r="AF738" s="9"/>
      <c r="AG738" s="26">
        <v>10163</v>
      </c>
      <c r="AI738" s="26">
        <v>0</v>
      </c>
      <c r="AJ738" s="2" t="s">
        <v>128</v>
      </c>
      <c r="AK738" s="26">
        <v>177861</v>
      </c>
      <c r="AL738" s="2" t="s">
        <v>50</v>
      </c>
      <c r="AM738" s="2" t="str">
        <f t="shared" si="11"/>
        <v>Yes</v>
      </c>
    </row>
    <row r="739" spans="1:39">
      <c r="A739" s="6" t="s">
        <v>1262</v>
      </c>
      <c r="B739" s="6" t="s">
        <v>1263</v>
      </c>
      <c r="C739" s="4" t="s">
        <v>102</v>
      </c>
      <c r="D739" s="213">
        <v>4001</v>
      </c>
      <c r="E739" s="210">
        <v>40001</v>
      </c>
      <c r="F739" s="17" t="s">
        <v>272</v>
      </c>
      <c r="G739" s="36" t="s">
        <v>218</v>
      </c>
      <c r="H739" s="157">
        <v>381112</v>
      </c>
      <c r="I739" s="19">
        <v>77</v>
      </c>
      <c r="J739" s="150" t="s">
        <v>13</v>
      </c>
      <c r="K739" s="150" t="s">
        <v>15</v>
      </c>
      <c r="L739" s="9">
        <v>4</v>
      </c>
      <c r="M739" s="9"/>
      <c r="N739" s="21">
        <v>0</v>
      </c>
      <c r="O739" s="10"/>
      <c r="P739" s="39">
        <v>0</v>
      </c>
      <c r="Q739" s="7"/>
      <c r="R739" s="158">
        <v>70.622900000000001</v>
      </c>
      <c r="S739" s="1"/>
      <c r="T739" s="23">
        <v>10.588200000000001</v>
      </c>
      <c r="V739" s="20">
        <v>6.6699000000000002</v>
      </c>
      <c r="X739" s="20">
        <v>1.4187000000000001</v>
      </c>
      <c r="AA739" s="25">
        <v>0</v>
      </c>
      <c r="AB739" s="9"/>
      <c r="AC739" s="25">
        <v>67233</v>
      </c>
      <c r="AD739" s="9"/>
      <c r="AE739" s="27">
        <v>10080</v>
      </c>
      <c r="AF739" s="9"/>
      <c r="AG739" s="26">
        <v>952</v>
      </c>
      <c r="AI739" s="26">
        <v>47389</v>
      </c>
      <c r="AK739" s="26">
        <v>12473</v>
      </c>
      <c r="AM739" s="2" t="str">
        <f t="shared" si="11"/>
        <v>No</v>
      </c>
    </row>
    <row r="740" spans="1:39">
      <c r="A740" s="6" t="s">
        <v>1054</v>
      </c>
      <c r="B740" s="6" t="s">
        <v>1055</v>
      </c>
      <c r="C740" s="4" t="s">
        <v>88</v>
      </c>
      <c r="D740" s="213">
        <v>3025</v>
      </c>
      <c r="E740" s="210">
        <v>30025</v>
      </c>
      <c r="F740" s="17" t="s">
        <v>275</v>
      </c>
      <c r="G740" s="36" t="s">
        <v>218</v>
      </c>
      <c r="H740" s="157">
        <v>381502</v>
      </c>
      <c r="I740" s="19">
        <v>77</v>
      </c>
      <c r="J740" s="150" t="s">
        <v>13</v>
      </c>
      <c r="K740" s="150" t="s">
        <v>12</v>
      </c>
      <c r="L740" s="9">
        <v>31</v>
      </c>
      <c r="M740" s="9"/>
      <c r="N740" s="21">
        <v>0.47739999999999999</v>
      </c>
      <c r="O740" s="10"/>
      <c r="P740" s="39">
        <v>1.37E-2</v>
      </c>
      <c r="Q740" s="7"/>
      <c r="R740" s="158">
        <v>90.359499999999997</v>
      </c>
      <c r="S740" s="1"/>
      <c r="T740" s="23">
        <v>2.5990000000000002</v>
      </c>
      <c r="V740" s="20">
        <v>34.766599999999997</v>
      </c>
      <c r="X740" s="20">
        <v>5.851</v>
      </c>
      <c r="AA740" s="25">
        <v>54470</v>
      </c>
      <c r="AB740" s="9"/>
      <c r="AC740" s="25">
        <v>3966873</v>
      </c>
      <c r="AD740" s="9"/>
      <c r="AE740" s="27">
        <v>114100</v>
      </c>
      <c r="AF740" s="9"/>
      <c r="AG740" s="26">
        <v>43901</v>
      </c>
      <c r="AI740" s="26">
        <v>677982</v>
      </c>
      <c r="AK740" s="26">
        <v>561897</v>
      </c>
      <c r="AM740" s="2" t="str">
        <f t="shared" si="11"/>
        <v>No</v>
      </c>
    </row>
    <row r="741" spans="1:39">
      <c r="A741" s="6" t="s">
        <v>1054</v>
      </c>
      <c r="B741" s="6" t="s">
        <v>1055</v>
      </c>
      <c r="C741" s="4" t="s">
        <v>88</v>
      </c>
      <c r="D741" s="213">
        <v>3025</v>
      </c>
      <c r="E741" s="210">
        <v>30025</v>
      </c>
      <c r="F741" s="17" t="s">
        <v>275</v>
      </c>
      <c r="G741" s="36" t="s">
        <v>218</v>
      </c>
      <c r="H741" s="157">
        <v>381502</v>
      </c>
      <c r="I741" s="19">
        <v>77</v>
      </c>
      <c r="J741" s="150" t="s">
        <v>14</v>
      </c>
      <c r="K741" s="150" t="s">
        <v>12</v>
      </c>
      <c r="L741" s="9">
        <v>26</v>
      </c>
      <c r="M741" s="9"/>
      <c r="N741" s="21">
        <v>1.0686</v>
      </c>
      <c r="O741" s="10"/>
      <c r="P741" s="39">
        <v>0.1547</v>
      </c>
      <c r="Q741" s="7"/>
      <c r="R741" s="158">
        <v>93.252399999999994</v>
      </c>
      <c r="S741" s="1"/>
      <c r="T741" s="23">
        <v>13.500400000000001</v>
      </c>
      <c r="V741" s="20">
        <v>6.9074</v>
      </c>
      <c r="X741" s="20">
        <v>1.3633999999999999</v>
      </c>
      <c r="Y741" s="2" t="s">
        <v>128</v>
      </c>
      <c r="AA741" s="25">
        <v>1000290</v>
      </c>
      <c r="AB741" s="9"/>
      <c r="AC741" s="25">
        <v>6465652</v>
      </c>
      <c r="AD741" s="9"/>
      <c r="AE741" s="27">
        <v>936048</v>
      </c>
      <c r="AF741" s="9"/>
      <c r="AG741" s="26">
        <v>69335</v>
      </c>
      <c r="AI741" s="26">
        <v>4742159</v>
      </c>
      <c r="AJ741" s="2" t="s">
        <v>128</v>
      </c>
      <c r="AK741" s="26">
        <v>952275</v>
      </c>
      <c r="AM741" s="2" t="str">
        <f t="shared" si="11"/>
        <v>Yes</v>
      </c>
    </row>
    <row r="742" spans="1:39">
      <c r="A742" s="6" t="s">
        <v>1262</v>
      </c>
      <c r="B742" s="6" t="s">
        <v>1263</v>
      </c>
      <c r="C742" s="4" t="s">
        <v>102</v>
      </c>
      <c r="D742" s="213">
        <v>4001</v>
      </c>
      <c r="E742" s="210">
        <v>40001</v>
      </c>
      <c r="F742" s="17" t="s">
        <v>272</v>
      </c>
      <c r="G742" s="36" t="s">
        <v>218</v>
      </c>
      <c r="H742" s="157">
        <v>381112</v>
      </c>
      <c r="I742" s="19">
        <v>77</v>
      </c>
      <c r="J742" s="150" t="s">
        <v>89</v>
      </c>
      <c r="K742" s="150" t="s">
        <v>12</v>
      </c>
      <c r="L742" s="9">
        <v>2</v>
      </c>
      <c r="M742" s="9"/>
      <c r="N742" s="21">
        <v>6.4534000000000002</v>
      </c>
      <c r="O742" s="10"/>
      <c r="P742" s="39">
        <v>1.5501</v>
      </c>
      <c r="Q742" s="7"/>
      <c r="R742" s="158">
        <v>291.07600000000002</v>
      </c>
      <c r="S742" s="1"/>
      <c r="T742" s="23">
        <v>69.915499999999994</v>
      </c>
      <c r="V742" s="20">
        <v>4.1632999999999996</v>
      </c>
      <c r="X742" s="20">
        <v>4.1632999999999996</v>
      </c>
      <c r="AA742" s="25">
        <v>3159266</v>
      </c>
      <c r="AB742" s="9"/>
      <c r="AC742" s="25">
        <v>2038114</v>
      </c>
      <c r="AD742" s="9"/>
      <c r="AE742" s="27">
        <v>489548</v>
      </c>
      <c r="AF742" s="9"/>
      <c r="AG742" s="26">
        <v>7002</v>
      </c>
      <c r="AI742" s="26">
        <v>489548</v>
      </c>
      <c r="AK742" s="26">
        <v>19625</v>
      </c>
      <c r="AM742" s="2" t="str">
        <f t="shared" si="11"/>
        <v>No</v>
      </c>
    </row>
    <row r="743" spans="1:39">
      <c r="A743" s="6" t="s">
        <v>5529</v>
      </c>
      <c r="B743" s="6" t="s">
        <v>814</v>
      </c>
      <c r="C743" s="4" t="s">
        <v>108</v>
      </c>
      <c r="D743" s="213" t="s">
        <v>815</v>
      </c>
      <c r="E743" s="210" t="s">
        <v>816</v>
      </c>
      <c r="F743" s="17" t="s">
        <v>405</v>
      </c>
      <c r="G743" s="36" t="s">
        <v>400</v>
      </c>
      <c r="H743" s="157">
        <v>0</v>
      </c>
      <c r="I743" s="19">
        <v>77</v>
      </c>
      <c r="J743" s="150" t="s">
        <v>13</v>
      </c>
      <c r="K743" s="150" t="s">
        <v>15</v>
      </c>
      <c r="L743" s="9">
        <v>2</v>
      </c>
      <c r="M743" s="9"/>
      <c r="N743" s="21">
        <v>0</v>
      </c>
      <c r="O743" s="10"/>
      <c r="P743" s="39">
        <v>0</v>
      </c>
      <c r="Q743" s="7"/>
      <c r="R743" s="158">
        <v>125.2621</v>
      </c>
      <c r="S743" s="1"/>
      <c r="T743" s="23">
        <v>2.7961</v>
      </c>
      <c r="V743" s="20">
        <v>44.7986</v>
      </c>
      <c r="X743" s="20">
        <v>0</v>
      </c>
      <c r="AA743" s="25">
        <v>0</v>
      </c>
      <c r="AB743" s="9"/>
      <c r="AC743" s="25">
        <v>12902</v>
      </c>
      <c r="AD743" s="9"/>
      <c r="AE743" s="27">
        <v>288</v>
      </c>
      <c r="AF743" s="9"/>
      <c r="AG743" s="26">
        <v>103</v>
      </c>
      <c r="AI743" s="26">
        <v>0</v>
      </c>
      <c r="AK743" s="26">
        <v>4411</v>
      </c>
      <c r="AM743" s="2" t="str">
        <f t="shared" si="11"/>
        <v>No</v>
      </c>
    </row>
    <row r="744" spans="1:39">
      <c r="A744" s="6" t="s">
        <v>1262</v>
      </c>
      <c r="B744" s="6" t="s">
        <v>1263</v>
      </c>
      <c r="C744" s="4" t="s">
        <v>102</v>
      </c>
      <c r="D744" s="213">
        <v>4001</v>
      </c>
      <c r="E744" s="210">
        <v>40001</v>
      </c>
      <c r="F744" s="17" t="s">
        <v>272</v>
      </c>
      <c r="G744" s="36" t="s">
        <v>218</v>
      </c>
      <c r="H744" s="157">
        <v>381112</v>
      </c>
      <c r="I744" s="19">
        <v>77</v>
      </c>
      <c r="J744" s="150" t="s">
        <v>13</v>
      </c>
      <c r="K744" s="150" t="s">
        <v>12</v>
      </c>
      <c r="L744" s="9">
        <v>15</v>
      </c>
      <c r="M744" s="9"/>
      <c r="N744" s="21">
        <v>2.4281999999999999</v>
      </c>
      <c r="O744" s="10"/>
      <c r="P744" s="39">
        <v>5.9299999999999999E-2</v>
      </c>
      <c r="Q744" s="7"/>
      <c r="R744" s="158">
        <v>64.299400000000006</v>
      </c>
      <c r="S744" s="1"/>
      <c r="T744" s="23">
        <v>1.569</v>
      </c>
      <c r="V744" s="20">
        <v>40.979900000000001</v>
      </c>
      <c r="X744" s="20">
        <v>4.6105</v>
      </c>
      <c r="AA744" s="25">
        <v>124620</v>
      </c>
      <c r="AB744" s="9"/>
      <c r="AC744" s="25">
        <v>2103168</v>
      </c>
      <c r="AD744" s="9"/>
      <c r="AE744" s="27">
        <v>51322</v>
      </c>
      <c r="AF744" s="9"/>
      <c r="AG744" s="26">
        <v>32709</v>
      </c>
      <c r="AI744" s="26">
        <v>456171</v>
      </c>
      <c r="AK744" s="26">
        <v>439578</v>
      </c>
      <c r="AM744" s="2" t="str">
        <f t="shared" si="11"/>
        <v>No</v>
      </c>
    </row>
    <row r="745" spans="1:39">
      <c r="A745" s="6" t="s">
        <v>1054</v>
      </c>
      <c r="B745" s="6" t="s">
        <v>1055</v>
      </c>
      <c r="C745" s="4" t="s">
        <v>88</v>
      </c>
      <c r="D745" s="213">
        <v>3025</v>
      </c>
      <c r="E745" s="210">
        <v>30025</v>
      </c>
      <c r="F745" s="17" t="s">
        <v>275</v>
      </c>
      <c r="G745" s="36" t="s">
        <v>218</v>
      </c>
      <c r="H745" s="157">
        <v>381502</v>
      </c>
      <c r="I745" s="19">
        <v>77</v>
      </c>
      <c r="J745" s="150" t="s">
        <v>13</v>
      </c>
      <c r="K745" s="150" t="s">
        <v>15</v>
      </c>
      <c r="L745" s="9">
        <v>15</v>
      </c>
      <c r="M745" s="9"/>
      <c r="N745" s="21">
        <v>0.2671</v>
      </c>
      <c r="O745" s="10"/>
      <c r="P745" s="39">
        <v>4.4499999999999998E-2</v>
      </c>
      <c r="Q745" s="7"/>
      <c r="R745" s="158">
        <v>16.661899999999999</v>
      </c>
      <c r="S745" s="1" t="s">
        <v>50</v>
      </c>
      <c r="T745" s="23">
        <v>2.7736000000000001</v>
      </c>
      <c r="U745" s="2" t="s">
        <v>50</v>
      </c>
      <c r="V745" s="20">
        <v>6.0072999999999999</v>
      </c>
      <c r="X745" s="20">
        <v>1.7643</v>
      </c>
      <c r="AA745" s="25">
        <v>11522</v>
      </c>
      <c r="AB745" s="9"/>
      <c r="AC745" s="25">
        <v>259143</v>
      </c>
      <c r="AD745" s="9"/>
      <c r="AE745" s="27">
        <v>43138</v>
      </c>
      <c r="AF745" s="9"/>
      <c r="AG745" s="26">
        <v>15553</v>
      </c>
      <c r="AH745" s="2" t="s">
        <v>50</v>
      </c>
      <c r="AI745" s="26">
        <v>146880</v>
      </c>
      <c r="AK745" s="26">
        <v>64025</v>
      </c>
      <c r="AL745" s="2" t="s">
        <v>50</v>
      </c>
      <c r="AM745" s="2" t="str">
        <f t="shared" si="11"/>
        <v>Yes</v>
      </c>
    </row>
    <row r="746" spans="1:39">
      <c r="A746" s="6" t="s">
        <v>5972</v>
      </c>
      <c r="B746" s="6" t="s">
        <v>1264</v>
      </c>
      <c r="C746" s="4" t="s">
        <v>102</v>
      </c>
      <c r="D746" s="213">
        <v>4002</v>
      </c>
      <c r="E746" s="210">
        <v>40002</v>
      </c>
      <c r="F746" s="17" t="s">
        <v>272</v>
      </c>
      <c r="G746" s="36" t="s">
        <v>218</v>
      </c>
      <c r="H746" s="157">
        <v>558696</v>
      </c>
      <c r="I746" s="19">
        <v>76</v>
      </c>
      <c r="J746" s="150" t="s">
        <v>14</v>
      </c>
      <c r="K746" s="150" t="s">
        <v>12</v>
      </c>
      <c r="L746" s="9">
        <v>55</v>
      </c>
      <c r="M746" s="9"/>
      <c r="N746" s="21">
        <v>0.64749999999999996</v>
      </c>
      <c r="O746" s="10"/>
      <c r="P746" s="39">
        <v>8.9399999999999993E-2</v>
      </c>
      <c r="Q746" s="7"/>
      <c r="R746" s="158">
        <v>90.512299999999996</v>
      </c>
      <c r="S746" s="1"/>
      <c r="T746" s="23">
        <v>12.5031</v>
      </c>
      <c r="V746" s="20">
        <v>7.2392000000000003</v>
      </c>
      <c r="X746" s="20">
        <v>2.4457</v>
      </c>
      <c r="AA746" s="25">
        <v>1705653</v>
      </c>
      <c r="AB746" s="9"/>
      <c r="AC746" s="25">
        <v>19069664</v>
      </c>
      <c r="AD746" s="9"/>
      <c r="AE746" s="27">
        <v>2634231</v>
      </c>
      <c r="AF746" s="9"/>
      <c r="AG746" s="26">
        <v>210686</v>
      </c>
      <c r="AI746" s="26">
        <v>7797324</v>
      </c>
      <c r="AK746" s="26">
        <v>2665278</v>
      </c>
      <c r="AM746" s="2" t="str">
        <f t="shared" si="11"/>
        <v>No</v>
      </c>
    </row>
    <row r="747" spans="1:39">
      <c r="A747" s="6" t="s">
        <v>5972</v>
      </c>
      <c r="B747" s="6" t="s">
        <v>1264</v>
      </c>
      <c r="C747" s="4" t="s">
        <v>102</v>
      </c>
      <c r="D747" s="213">
        <v>4002</v>
      </c>
      <c r="E747" s="210">
        <v>40002</v>
      </c>
      <c r="F747" s="17" t="s">
        <v>272</v>
      </c>
      <c r="G747" s="36" t="s">
        <v>218</v>
      </c>
      <c r="H747" s="157">
        <v>558696</v>
      </c>
      <c r="I747" s="19">
        <v>76</v>
      </c>
      <c r="J747" s="150" t="s">
        <v>13</v>
      </c>
      <c r="K747" s="150" t="s">
        <v>12</v>
      </c>
      <c r="L747" s="9">
        <v>21</v>
      </c>
      <c r="M747" s="9"/>
      <c r="N747" s="21">
        <v>2.4578000000000002</v>
      </c>
      <c r="O747" s="10"/>
      <c r="P747" s="39">
        <v>6.9099999999999995E-2</v>
      </c>
      <c r="Q747" s="7"/>
      <c r="R747" s="158">
        <v>68.872100000000003</v>
      </c>
      <c r="S747" s="1"/>
      <c r="T747" s="23">
        <v>1.9368000000000001</v>
      </c>
      <c r="V747" s="20">
        <v>35.560499999999998</v>
      </c>
      <c r="X747" s="20">
        <v>4.5865999999999998</v>
      </c>
      <c r="AA747" s="25">
        <v>148434</v>
      </c>
      <c r="AB747" s="9"/>
      <c r="AC747" s="25">
        <v>2147569</v>
      </c>
      <c r="AD747" s="9"/>
      <c r="AE747" s="27">
        <v>60392</v>
      </c>
      <c r="AF747" s="9"/>
      <c r="AG747" s="26">
        <v>31182</v>
      </c>
      <c r="AI747" s="26">
        <v>468231</v>
      </c>
      <c r="AK747" s="26">
        <v>419847</v>
      </c>
      <c r="AM747" s="2" t="str">
        <f t="shared" si="11"/>
        <v>No</v>
      </c>
    </row>
    <row r="748" spans="1:39">
      <c r="A748" s="6" t="s">
        <v>72</v>
      </c>
      <c r="B748" s="6" t="s">
        <v>858</v>
      </c>
      <c r="C748" s="4" t="s">
        <v>68</v>
      </c>
      <c r="D748" s="213">
        <v>2149</v>
      </c>
      <c r="E748" s="210">
        <v>20149</v>
      </c>
      <c r="F748" s="17" t="s">
        <v>715</v>
      </c>
      <c r="G748" s="36" t="s">
        <v>218</v>
      </c>
      <c r="H748" s="157">
        <v>18351295</v>
      </c>
      <c r="I748" s="19">
        <v>75</v>
      </c>
      <c r="J748" s="150" t="s">
        <v>24</v>
      </c>
      <c r="K748" s="150" t="s">
        <v>12</v>
      </c>
      <c r="L748" s="9">
        <v>75</v>
      </c>
      <c r="M748" s="9"/>
      <c r="N748" s="21">
        <v>7.2746000000000004</v>
      </c>
      <c r="O748" s="10"/>
      <c r="P748" s="39">
        <v>0.80589999999999995</v>
      </c>
      <c r="Q748" s="7"/>
      <c r="R748" s="158">
        <v>143.7362</v>
      </c>
      <c r="S748" s="1"/>
      <c r="T748" s="23">
        <v>15.9239</v>
      </c>
      <c r="V748" s="20">
        <v>9.0265000000000004</v>
      </c>
      <c r="X748" s="20">
        <v>0.35980000000000001</v>
      </c>
      <c r="AA748" s="25">
        <v>14525870</v>
      </c>
      <c r="AB748" s="9"/>
      <c r="AC748" s="25">
        <v>18024084</v>
      </c>
      <c r="AD748" s="9"/>
      <c r="AE748" s="27">
        <v>1996805</v>
      </c>
      <c r="AF748" s="9"/>
      <c r="AG748" s="26">
        <v>125397</v>
      </c>
      <c r="AI748" s="26">
        <v>50090570</v>
      </c>
      <c r="AK748" s="26">
        <v>3123903</v>
      </c>
      <c r="AM748" s="2" t="str">
        <f t="shared" si="11"/>
        <v>No</v>
      </c>
    </row>
    <row r="749" spans="1:39">
      <c r="A749" s="6" t="s">
        <v>3691</v>
      </c>
      <c r="B749" s="6" t="s">
        <v>2903</v>
      </c>
      <c r="C749" s="4" t="s">
        <v>103</v>
      </c>
      <c r="D749" s="213"/>
      <c r="E749" s="210" t="s">
        <v>3692</v>
      </c>
      <c r="F749" s="17" t="s">
        <v>275</v>
      </c>
      <c r="G749" s="36" t="s">
        <v>400</v>
      </c>
      <c r="H749" s="157">
        <v>0</v>
      </c>
      <c r="I749" s="19">
        <v>75</v>
      </c>
      <c r="J749" s="150" t="s">
        <v>13</v>
      </c>
      <c r="K749" s="150" t="s">
        <v>12</v>
      </c>
      <c r="L749" s="9">
        <v>51</v>
      </c>
      <c r="M749" s="9"/>
      <c r="N749" s="21">
        <v>1.6910000000000001</v>
      </c>
      <c r="O749" s="10"/>
      <c r="P749" s="39">
        <v>3.15E-2</v>
      </c>
      <c r="Q749" s="7"/>
      <c r="R749" s="158">
        <v>90.775800000000004</v>
      </c>
      <c r="S749" s="1"/>
      <c r="T749" s="23">
        <v>1.6910000000000001</v>
      </c>
      <c r="V749" s="20">
        <v>53.680399999999999</v>
      </c>
      <c r="X749" s="20">
        <v>0</v>
      </c>
      <c r="AA749" s="25">
        <v>135018</v>
      </c>
      <c r="AB749" s="9"/>
      <c r="AC749" s="25">
        <v>4286162</v>
      </c>
      <c r="AD749" s="9"/>
      <c r="AE749" s="27">
        <v>79846</v>
      </c>
      <c r="AF749" s="9"/>
      <c r="AG749" s="26">
        <v>47217</v>
      </c>
      <c r="AI749" s="26">
        <v>0</v>
      </c>
      <c r="AK749" s="26">
        <v>621614</v>
      </c>
      <c r="AM749" s="2" t="str">
        <f t="shared" si="11"/>
        <v>No</v>
      </c>
    </row>
    <row r="750" spans="1:39">
      <c r="A750" s="6" t="s">
        <v>5973</v>
      </c>
      <c r="B750" s="6" t="s">
        <v>3290</v>
      </c>
      <c r="C750" s="4" t="s">
        <v>85</v>
      </c>
      <c r="D750" s="213">
        <v>6017</v>
      </c>
      <c r="E750" s="210">
        <v>60017</v>
      </c>
      <c r="F750" s="17" t="s">
        <v>272</v>
      </c>
      <c r="G750" s="36" t="s">
        <v>218</v>
      </c>
      <c r="H750" s="157">
        <v>861505</v>
      </c>
      <c r="I750" s="19">
        <v>75</v>
      </c>
      <c r="J750" s="150" t="s">
        <v>18</v>
      </c>
      <c r="K750" s="150" t="s">
        <v>15</v>
      </c>
      <c r="L750" s="9">
        <v>5</v>
      </c>
      <c r="M750" s="9"/>
      <c r="N750" s="21">
        <v>7.7803000000000004</v>
      </c>
      <c r="O750" s="10"/>
      <c r="P750" s="39">
        <v>0.67810000000000004</v>
      </c>
      <c r="Q750" s="7"/>
      <c r="R750" s="158">
        <v>41.643099999999997</v>
      </c>
      <c r="S750" s="1"/>
      <c r="T750" s="23">
        <v>3.6295000000000002</v>
      </c>
      <c r="V750" s="20">
        <v>11.4735</v>
      </c>
      <c r="X750" s="20">
        <v>1.9128000000000001</v>
      </c>
      <c r="AA750" s="25">
        <v>53964</v>
      </c>
      <c r="AB750" s="9"/>
      <c r="AC750" s="25">
        <v>79580</v>
      </c>
      <c r="AD750" s="9"/>
      <c r="AE750" s="27">
        <v>6936</v>
      </c>
      <c r="AF750" s="9"/>
      <c r="AG750" s="26">
        <v>1911</v>
      </c>
      <c r="AI750" s="26">
        <v>41605</v>
      </c>
      <c r="AK750" s="26">
        <v>33769</v>
      </c>
      <c r="AM750" s="2" t="str">
        <f t="shared" si="11"/>
        <v>No</v>
      </c>
    </row>
    <row r="751" spans="1:39">
      <c r="A751" s="6" t="s">
        <v>3691</v>
      </c>
      <c r="B751" s="6" t="s">
        <v>2903</v>
      </c>
      <c r="C751" s="4" t="s">
        <v>103</v>
      </c>
      <c r="D751" s="213"/>
      <c r="E751" s="210" t="s">
        <v>3692</v>
      </c>
      <c r="F751" s="17" t="s">
        <v>275</v>
      </c>
      <c r="G751" s="36" t="s">
        <v>400</v>
      </c>
      <c r="H751" s="157">
        <v>0</v>
      </c>
      <c r="I751" s="19">
        <v>75</v>
      </c>
      <c r="J751" s="150" t="s">
        <v>14</v>
      </c>
      <c r="K751" s="150" t="s">
        <v>12</v>
      </c>
      <c r="L751" s="9">
        <v>5</v>
      </c>
      <c r="M751" s="9"/>
      <c r="N751" s="21">
        <v>0.61409999999999998</v>
      </c>
      <c r="O751" s="10"/>
      <c r="P751" s="39">
        <v>4.2200000000000001E-2</v>
      </c>
      <c r="Q751" s="7"/>
      <c r="R751" s="158">
        <v>46.140799999999999</v>
      </c>
      <c r="S751" s="1"/>
      <c r="T751" s="23">
        <v>3.1739000000000002</v>
      </c>
      <c r="V751" s="20">
        <v>14.5375</v>
      </c>
      <c r="X751" s="20">
        <v>0</v>
      </c>
      <c r="AA751" s="25">
        <v>22336</v>
      </c>
      <c r="AB751" s="9"/>
      <c r="AC751" s="25">
        <v>528774</v>
      </c>
      <c r="AD751" s="9"/>
      <c r="AE751" s="27">
        <v>36373</v>
      </c>
      <c r="AF751" s="9"/>
      <c r="AG751" s="26">
        <v>11460</v>
      </c>
      <c r="AI751" s="26">
        <v>0</v>
      </c>
      <c r="AK751" s="26">
        <v>125360</v>
      </c>
      <c r="AM751" s="2" t="str">
        <f t="shared" si="11"/>
        <v>No</v>
      </c>
    </row>
    <row r="752" spans="1:39">
      <c r="A752" s="6" t="s">
        <v>5973</v>
      </c>
      <c r="B752" s="6" t="s">
        <v>3290</v>
      </c>
      <c r="C752" s="4" t="s">
        <v>85</v>
      </c>
      <c r="D752" s="213">
        <v>6017</v>
      </c>
      <c r="E752" s="210">
        <v>60017</v>
      </c>
      <c r="F752" s="17" t="s">
        <v>272</v>
      </c>
      <c r="G752" s="36" t="s">
        <v>218</v>
      </c>
      <c r="H752" s="157">
        <v>861505</v>
      </c>
      <c r="I752" s="19">
        <v>75</v>
      </c>
      <c r="J752" s="150" t="s">
        <v>14</v>
      </c>
      <c r="K752" s="150" t="s">
        <v>12</v>
      </c>
      <c r="L752" s="9">
        <v>49</v>
      </c>
      <c r="M752" s="9"/>
      <c r="N752" s="21">
        <v>0.7964</v>
      </c>
      <c r="O752" s="10"/>
      <c r="P752" s="39">
        <v>0.11269999999999999</v>
      </c>
      <c r="Q752" s="7"/>
      <c r="R752" s="158">
        <v>112.742</v>
      </c>
      <c r="S752" s="1"/>
      <c r="T752" s="23">
        <v>15.9566</v>
      </c>
      <c r="V752" s="20">
        <v>7.0655000000000001</v>
      </c>
      <c r="X752" s="20">
        <v>1.4120999999999999</v>
      </c>
      <c r="AA752" s="25">
        <v>2356574</v>
      </c>
      <c r="AB752" s="9"/>
      <c r="AC752" s="25">
        <v>20905971</v>
      </c>
      <c r="AD752" s="9"/>
      <c r="AE752" s="27">
        <v>2958863</v>
      </c>
      <c r="AF752" s="9"/>
      <c r="AG752" s="26">
        <v>185432</v>
      </c>
      <c r="AI752" s="26">
        <v>14805352</v>
      </c>
      <c r="AK752" s="26">
        <v>2839255</v>
      </c>
      <c r="AM752" s="2" t="str">
        <f t="shared" si="11"/>
        <v>No</v>
      </c>
    </row>
    <row r="753" spans="1:39">
      <c r="A753" s="6" t="s">
        <v>3310</v>
      </c>
      <c r="B753" s="6" t="s">
        <v>3311</v>
      </c>
      <c r="C753" s="4" t="s">
        <v>103</v>
      </c>
      <c r="D753" s="213">
        <v>6059</v>
      </c>
      <c r="E753" s="210">
        <v>60059</v>
      </c>
      <c r="F753" s="17" t="s">
        <v>275</v>
      </c>
      <c r="G753" s="36" t="s">
        <v>218</v>
      </c>
      <c r="H753" s="157">
        <v>171345</v>
      </c>
      <c r="I753" s="19">
        <v>75</v>
      </c>
      <c r="J753" s="150" t="s">
        <v>13</v>
      </c>
      <c r="K753" s="150" t="s">
        <v>12</v>
      </c>
      <c r="L753" s="9">
        <v>48</v>
      </c>
      <c r="M753" s="9"/>
      <c r="N753" s="21">
        <v>2.4138999999999999</v>
      </c>
      <c r="O753" s="10"/>
      <c r="P753" s="39">
        <v>5.7299999999999997E-2</v>
      </c>
      <c r="Q753" s="7"/>
      <c r="R753" s="158">
        <v>71.228399999999993</v>
      </c>
      <c r="S753" s="1"/>
      <c r="T753" s="23">
        <v>1.6911</v>
      </c>
      <c r="V753" s="20">
        <v>42.118899999999996</v>
      </c>
      <c r="X753" s="20">
        <v>2.7174</v>
      </c>
      <c r="AA753" s="25">
        <v>159009</v>
      </c>
      <c r="AB753" s="9"/>
      <c r="AC753" s="25">
        <v>2774417</v>
      </c>
      <c r="AD753" s="9"/>
      <c r="AE753" s="27">
        <v>65871</v>
      </c>
      <c r="AF753" s="9"/>
      <c r="AG753" s="26">
        <v>38951</v>
      </c>
      <c r="AI753" s="26">
        <v>1021000</v>
      </c>
      <c r="AK753" s="26">
        <v>832139</v>
      </c>
      <c r="AM753" s="2" t="str">
        <f t="shared" si="11"/>
        <v>No</v>
      </c>
    </row>
    <row r="754" spans="1:39">
      <c r="A754" s="6" t="s">
        <v>3310</v>
      </c>
      <c r="B754" s="6" t="s">
        <v>3311</v>
      </c>
      <c r="C754" s="4" t="s">
        <v>103</v>
      </c>
      <c r="D754" s="213">
        <v>6059</v>
      </c>
      <c r="E754" s="210">
        <v>60059</v>
      </c>
      <c r="F754" s="17" t="s">
        <v>275</v>
      </c>
      <c r="G754" s="36" t="s">
        <v>218</v>
      </c>
      <c r="H754" s="157">
        <v>171345</v>
      </c>
      <c r="I754" s="19">
        <v>75</v>
      </c>
      <c r="J754" s="150" t="s">
        <v>14</v>
      </c>
      <c r="K754" s="150" t="s">
        <v>12</v>
      </c>
      <c r="L754" s="9">
        <v>27</v>
      </c>
      <c r="M754" s="9"/>
      <c r="N754" s="21">
        <v>0.61009999999999998</v>
      </c>
      <c r="O754" s="10"/>
      <c r="P754" s="39">
        <v>5.74E-2</v>
      </c>
      <c r="Q754" s="7"/>
      <c r="R754" s="158">
        <v>90.562299999999993</v>
      </c>
      <c r="S754" s="1"/>
      <c r="T754" s="23">
        <v>8.5210000000000008</v>
      </c>
      <c r="V754" s="20">
        <v>10.6281</v>
      </c>
      <c r="X754" s="20">
        <v>1.6632</v>
      </c>
      <c r="AA754" s="25">
        <v>248706</v>
      </c>
      <c r="AB754" s="9"/>
      <c r="AC754" s="25">
        <v>4332773</v>
      </c>
      <c r="AD754" s="9"/>
      <c r="AE754" s="27">
        <v>407672</v>
      </c>
      <c r="AF754" s="9"/>
      <c r="AG754" s="26">
        <v>47843</v>
      </c>
      <c r="AI754" s="26">
        <v>2605024</v>
      </c>
      <c r="AK754" s="26">
        <v>830095</v>
      </c>
      <c r="AM754" s="2" t="str">
        <f t="shared" si="11"/>
        <v>No</v>
      </c>
    </row>
    <row r="755" spans="1:39">
      <c r="A755" s="6" t="s">
        <v>5973</v>
      </c>
      <c r="B755" s="6" t="s">
        <v>3290</v>
      </c>
      <c r="C755" s="4" t="s">
        <v>85</v>
      </c>
      <c r="D755" s="213">
        <v>6017</v>
      </c>
      <c r="E755" s="210">
        <v>60017</v>
      </c>
      <c r="F755" s="17" t="s">
        <v>272</v>
      </c>
      <c r="G755" s="36" t="s">
        <v>218</v>
      </c>
      <c r="H755" s="157">
        <v>861505</v>
      </c>
      <c r="I755" s="19">
        <v>75</v>
      </c>
      <c r="J755" s="150" t="s">
        <v>16</v>
      </c>
      <c r="K755" s="150" t="s">
        <v>15</v>
      </c>
      <c r="L755" s="9">
        <v>2</v>
      </c>
      <c r="M755" s="9"/>
      <c r="N755" s="21">
        <v>3.8296000000000001</v>
      </c>
      <c r="O755" s="10"/>
      <c r="P755" s="39">
        <v>0.82420000000000004</v>
      </c>
      <c r="Q755" s="7"/>
      <c r="R755" s="158">
        <v>18.850300000000001</v>
      </c>
      <c r="S755" s="1"/>
      <c r="T755" s="23">
        <v>4.0568</v>
      </c>
      <c r="V755" s="20">
        <v>4.6466000000000003</v>
      </c>
      <c r="X755" s="20">
        <v>0.14949999999999999</v>
      </c>
      <c r="AA755" s="25">
        <v>13392</v>
      </c>
      <c r="AB755" s="9"/>
      <c r="AC755" s="25">
        <v>16249</v>
      </c>
      <c r="AD755" s="9"/>
      <c r="AE755" s="27">
        <v>3497</v>
      </c>
      <c r="AF755" s="9"/>
      <c r="AG755" s="26">
        <v>862</v>
      </c>
      <c r="AI755" s="26">
        <v>108722</v>
      </c>
      <c r="AK755" s="26">
        <v>30840</v>
      </c>
      <c r="AM755" s="2" t="str">
        <f t="shared" si="11"/>
        <v>No</v>
      </c>
    </row>
    <row r="756" spans="1:39">
      <c r="A756" s="6" t="s">
        <v>5973</v>
      </c>
      <c r="B756" s="6" t="s">
        <v>3290</v>
      </c>
      <c r="C756" s="4" t="s">
        <v>85</v>
      </c>
      <c r="D756" s="213">
        <v>6017</v>
      </c>
      <c r="E756" s="210">
        <v>60017</v>
      </c>
      <c r="F756" s="17" t="s">
        <v>272</v>
      </c>
      <c r="G756" s="36" t="s">
        <v>218</v>
      </c>
      <c r="H756" s="157">
        <v>861505</v>
      </c>
      <c r="I756" s="19">
        <v>75</v>
      </c>
      <c r="J756" s="150" t="s">
        <v>25</v>
      </c>
      <c r="K756" s="150" t="s">
        <v>15</v>
      </c>
      <c r="L756" s="9">
        <v>2</v>
      </c>
      <c r="M756" s="9"/>
      <c r="N756" s="21">
        <v>2.7648999999999999</v>
      </c>
      <c r="O756" s="10"/>
      <c r="P756" s="39">
        <v>3.2399999999999998E-2</v>
      </c>
      <c r="Q756" s="7"/>
      <c r="R756" s="158">
        <v>840.04989999999998</v>
      </c>
      <c r="S756" s="1"/>
      <c r="T756" s="23">
        <v>9.8445999999999998</v>
      </c>
      <c r="V756" s="20">
        <v>85.3309</v>
      </c>
      <c r="X756" s="20">
        <v>35.902000000000001</v>
      </c>
      <c r="AA756" s="25">
        <v>24525</v>
      </c>
      <c r="AB756" s="9"/>
      <c r="AC756" s="25">
        <v>756885</v>
      </c>
      <c r="AD756" s="9"/>
      <c r="AE756" s="27">
        <v>8870</v>
      </c>
      <c r="AF756" s="9"/>
      <c r="AG756" s="26">
        <v>901</v>
      </c>
      <c r="AI756" s="26">
        <v>21082</v>
      </c>
      <c r="AK756" s="26">
        <v>3650</v>
      </c>
      <c r="AM756" s="2" t="str">
        <f t="shared" si="11"/>
        <v>No</v>
      </c>
    </row>
    <row r="757" spans="1:39">
      <c r="A757" s="6" t="s">
        <v>3691</v>
      </c>
      <c r="B757" s="6" t="s">
        <v>2903</v>
      </c>
      <c r="C757" s="4" t="s">
        <v>103</v>
      </c>
      <c r="D757" s="213"/>
      <c r="E757" s="210" t="s">
        <v>3692</v>
      </c>
      <c r="F757" s="17" t="s">
        <v>275</v>
      </c>
      <c r="G757" s="36" t="s">
        <v>400</v>
      </c>
      <c r="H757" s="157">
        <v>0</v>
      </c>
      <c r="I757" s="19">
        <v>75</v>
      </c>
      <c r="J757" s="150" t="s">
        <v>24</v>
      </c>
      <c r="K757" s="150" t="s">
        <v>12</v>
      </c>
      <c r="L757" s="9">
        <v>19</v>
      </c>
      <c r="M757" s="9"/>
      <c r="N757" s="21">
        <v>0.5232</v>
      </c>
      <c r="O757" s="10"/>
      <c r="P757" s="39">
        <v>2.58E-2</v>
      </c>
      <c r="Q757" s="7"/>
      <c r="R757" s="158">
        <v>77.577799999999996</v>
      </c>
      <c r="S757" s="1"/>
      <c r="T757" s="23">
        <v>3.8273999999999999</v>
      </c>
      <c r="V757" s="20">
        <v>20.269300000000001</v>
      </c>
      <c r="X757" s="20">
        <v>0</v>
      </c>
      <c r="AA757" s="25">
        <v>58572</v>
      </c>
      <c r="AB757" s="9"/>
      <c r="AC757" s="25">
        <v>2269305</v>
      </c>
      <c r="AD757" s="9"/>
      <c r="AE757" s="27">
        <v>111958</v>
      </c>
      <c r="AF757" s="9"/>
      <c r="AG757" s="26">
        <v>29252</v>
      </c>
      <c r="AI757" s="26">
        <v>0</v>
      </c>
      <c r="AK757" s="26">
        <v>704808</v>
      </c>
      <c r="AM757" s="2" t="str">
        <f t="shared" si="11"/>
        <v>No</v>
      </c>
    </row>
    <row r="758" spans="1:39">
      <c r="A758" s="6" t="s">
        <v>5973</v>
      </c>
      <c r="B758" s="6" t="s">
        <v>3290</v>
      </c>
      <c r="C758" s="4" t="s">
        <v>85</v>
      </c>
      <c r="D758" s="213">
        <v>6017</v>
      </c>
      <c r="E758" s="210">
        <v>60017</v>
      </c>
      <c r="F758" s="17" t="s">
        <v>272</v>
      </c>
      <c r="G758" s="36" t="s">
        <v>218</v>
      </c>
      <c r="H758" s="157">
        <v>861505</v>
      </c>
      <c r="I758" s="19">
        <v>75</v>
      </c>
      <c r="J758" s="150" t="s">
        <v>13</v>
      </c>
      <c r="K758" s="150" t="s">
        <v>12</v>
      </c>
      <c r="L758" s="9">
        <v>17</v>
      </c>
      <c r="M758" s="9"/>
      <c r="N758" s="21">
        <v>3.5912999999999999</v>
      </c>
      <c r="O758" s="10"/>
      <c r="P758" s="39">
        <v>6.4500000000000002E-2</v>
      </c>
      <c r="Q758" s="7"/>
      <c r="R758" s="158">
        <v>97.820800000000006</v>
      </c>
      <c r="S758" s="1"/>
      <c r="T758" s="23">
        <v>1.7557</v>
      </c>
      <c r="V758" s="20">
        <v>55.716700000000003</v>
      </c>
      <c r="X758" s="20">
        <v>6.2436999999999996</v>
      </c>
      <c r="AA758" s="25">
        <v>190898</v>
      </c>
      <c r="AB758" s="9"/>
      <c r="AC758" s="25">
        <v>2961622</v>
      </c>
      <c r="AD758" s="9"/>
      <c r="AE758" s="27">
        <v>53155</v>
      </c>
      <c r="AF758" s="9"/>
      <c r="AG758" s="26">
        <v>30276</v>
      </c>
      <c r="AI758" s="26">
        <v>474335</v>
      </c>
      <c r="AK758" s="26">
        <v>529401</v>
      </c>
      <c r="AM758" s="2" t="str">
        <f t="shared" si="11"/>
        <v>No</v>
      </c>
    </row>
    <row r="759" spans="1:39">
      <c r="A759" s="6" t="s">
        <v>5974</v>
      </c>
      <c r="B759" s="6" t="s">
        <v>3669</v>
      </c>
      <c r="C759" s="4" t="s">
        <v>103</v>
      </c>
      <c r="D759" s="213" t="s">
        <v>3670</v>
      </c>
      <c r="E759" s="210" t="s">
        <v>3671</v>
      </c>
      <c r="F759" s="17" t="s">
        <v>275</v>
      </c>
      <c r="G759" s="36" t="s">
        <v>400</v>
      </c>
      <c r="H759" s="157">
        <v>0</v>
      </c>
      <c r="I759" s="19">
        <v>74</v>
      </c>
      <c r="J759" s="150" t="s">
        <v>13</v>
      </c>
      <c r="K759" s="150" t="s">
        <v>12</v>
      </c>
      <c r="L759" s="9">
        <v>74</v>
      </c>
      <c r="M759" s="9"/>
      <c r="N759" s="21">
        <v>0.39250000000000002</v>
      </c>
      <c r="O759" s="10"/>
      <c r="P759" s="39">
        <v>3.7699999999999997E-2</v>
      </c>
      <c r="Q759" s="7"/>
      <c r="R759" s="158">
        <v>45.333100000000002</v>
      </c>
      <c r="S759" s="1"/>
      <c r="T759" s="23">
        <v>4.3525999999999998</v>
      </c>
      <c r="V759" s="20">
        <v>10.415100000000001</v>
      </c>
      <c r="X759" s="20">
        <v>0</v>
      </c>
      <c r="AA759" s="25">
        <v>117236</v>
      </c>
      <c r="AB759" s="9"/>
      <c r="AC759" s="25">
        <v>3110984</v>
      </c>
      <c r="AD759" s="9"/>
      <c r="AE759" s="27">
        <v>298698</v>
      </c>
      <c r="AF759" s="9"/>
      <c r="AG759" s="26">
        <v>68625</v>
      </c>
      <c r="AI759" s="26">
        <v>0</v>
      </c>
      <c r="AK759" s="26">
        <v>1173820</v>
      </c>
      <c r="AM759" s="2" t="str">
        <f t="shared" si="11"/>
        <v>No</v>
      </c>
    </row>
    <row r="760" spans="1:39">
      <c r="A760" s="6" t="s">
        <v>1431</v>
      </c>
      <c r="B760" s="6" t="s">
        <v>1281</v>
      </c>
      <c r="C760" s="4" t="s">
        <v>51</v>
      </c>
      <c r="D760" s="213">
        <v>4196</v>
      </c>
      <c r="E760" s="210">
        <v>40196</v>
      </c>
      <c r="F760" s="17" t="s">
        <v>344</v>
      </c>
      <c r="G760" s="36" t="s">
        <v>218</v>
      </c>
      <c r="H760" s="157">
        <v>972546</v>
      </c>
      <c r="I760" s="19">
        <v>74</v>
      </c>
      <c r="J760" s="150" t="s">
        <v>16</v>
      </c>
      <c r="K760" s="150" t="s">
        <v>12</v>
      </c>
      <c r="L760" s="9">
        <v>74</v>
      </c>
      <c r="M760" s="9"/>
      <c r="N760" s="21">
        <v>2.8771</v>
      </c>
      <c r="O760" s="10"/>
      <c r="P760" s="39">
        <v>0.46239999999999998</v>
      </c>
      <c r="Q760" s="7"/>
      <c r="R760" s="158">
        <v>38.1661</v>
      </c>
      <c r="S760" s="1"/>
      <c r="T760" s="23">
        <v>6.1337999999999999</v>
      </c>
      <c r="V760" s="20">
        <v>6.2222</v>
      </c>
      <c r="X760" s="20">
        <v>0.1711</v>
      </c>
      <c r="AA760" s="25">
        <v>501565</v>
      </c>
      <c r="AB760" s="9"/>
      <c r="AC760" s="25">
        <v>1084719</v>
      </c>
      <c r="AD760" s="9"/>
      <c r="AE760" s="27">
        <v>174330</v>
      </c>
      <c r="AF760" s="9"/>
      <c r="AG760" s="26">
        <v>28421</v>
      </c>
      <c r="AI760" s="26">
        <v>6339543</v>
      </c>
      <c r="AK760" s="26">
        <v>1239455</v>
      </c>
      <c r="AM760" s="2" t="str">
        <f t="shared" si="11"/>
        <v>No</v>
      </c>
    </row>
    <row r="761" spans="1:39">
      <c r="A761" s="6" t="s">
        <v>658</v>
      </c>
      <c r="B761" s="6" t="s">
        <v>659</v>
      </c>
      <c r="C761" s="4" t="s">
        <v>53</v>
      </c>
      <c r="D761" s="213">
        <v>1006</v>
      </c>
      <c r="E761" s="210">
        <v>10006</v>
      </c>
      <c r="F761" s="17" t="s">
        <v>275</v>
      </c>
      <c r="G761" s="36" t="s">
        <v>218</v>
      </c>
      <c r="H761" s="157">
        <v>149443</v>
      </c>
      <c r="I761" s="19">
        <v>74</v>
      </c>
      <c r="J761" s="150" t="s">
        <v>14</v>
      </c>
      <c r="K761" s="150" t="s">
        <v>15</v>
      </c>
      <c r="L761" s="9">
        <v>52</v>
      </c>
      <c r="M761" s="9"/>
      <c r="N761" s="21">
        <v>0.83809999999999996</v>
      </c>
      <c r="O761" s="10"/>
      <c r="P761" s="39">
        <v>0.1515</v>
      </c>
      <c r="Q761" s="7"/>
      <c r="R761" s="158">
        <v>117.40689999999999</v>
      </c>
      <c r="S761" s="1"/>
      <c r="T761" s="23">
        <v>21.225899999999999</v>
      </c>
      <c r="V761" s="20">
        <v>5.5312999999999999</v>
      </c>
      <c r="X761" s="20">
        <v>1.7178</v>
      </c>
      <c r="AA761" s="25">
        <v>2206106</v>
      </c>
      <c r="AB761" s="9"/>
      <c r="AC761" s="25">
        <v>14559283</v>
      </c>
      <c r="AD761" s="9"/>
      <c r="AE761" s="27">
        <v>2632161</v>
      </c>
      <c r="AF761" s="9"/>
      <c r="AG761" s="26">
        <v>124007</v>
      </c>
      <c r="AI761" s="26">
        <v>8475558</v>
      </c>
      <c r="AK761" s="26">
        <v>1559066</v>
      </c>
      <c r="AM761" s="2" t="str">
        <f t="shared" si="11"/>
        <v>No</v>
      </c>
    </row>
    <row r="762" spans="1:39">
      <c r="A762" s="6" t="s">
        <v>5975</v>
      </c>
      <c r="B762" s="6" t="s">
        <v>2276</v>
      </c>
      <c r="C762" s="4" t="s">
        <v>113</v>
      </c>
      <c r="D762" s="213">
        <v>5001</v>
      </c>
      <c r="E762" s="210">
        <v>50001</v>
      </c>
      <c r="F762" s="17" t="s">
        <v>272</v>
      </c>
      <c r="G762" s="36" t="s">
        <v>218</v>
      </c>
      <c r="H762" s="157">
        <v>216154</v>
      </c>
      <c r="I762" s="19">
        <v>74</v>
      </c>
      <c r="J762" s="150" t="s">
        <v>13</v>
      </c>
      <c r="K762" s="150" t="s">
        <v>15</v>
      </c>
      <c r="L762" s="9">
        <v>43</v>
      </c>
      <c r="M762" s="9"/>
      <c r="N762" s="21">
        <v>4.6596000000000002</v>
      </c>
      <c r="O762" s="10"/>
      <c r="P762" s="39">
        <v>0.33160000000000001</v>
      </c>
      <c r="Q762" s="7"/>
      <c r="R762" s="158">
        <v>54.550899999999999</v>
      </c>
      <c r="S762" s="1"/>
      <c r="T762" s="23">
        <v>3.8818999999999999</v>
      </c>
      <c r="V762" s="20">
        <v>14.0527</v>
      </c>
      <c r="X762" s="20">
        <v>1.5342</v>
      </c>
      <c r="AA762" s="25">
        <v>731118</v>
      </c>
      <c r="AB762" s="9"/>
      <c r="AC762" s="25">
        <v>2204947</v>
      </c>
      <c r="AD762" s="9"/>
      <c r="AE762" s="27">
        <v>156906</v>
      </c>
      <c r="AF762" s="9"/>
      <c r="AG762" s="26">
        <v>40420</v>
      </c>
      <c r="AI762" s="26">
        <v>1437169</v>
      </c>
      <c r="AK762" s="26">
        <v>839975</v>
      </c>
      <c r="AM762" s="2" t="str">
        <f t="shared" si="11"/>
        <v>No</v>
      </c>
    </row>
    <row r="763" spans="1:39">
      <c r="A763" s="6" t="s">
        <v>4837</v>
      </c>
      <c r="B763" s="6" t="s">
        <v>1048</v>
      </c>
      <c r="C763" s="4" t="s">
        <v>22</v>
      </c>
      <c r="D763" s="213">
        <v>9121</v>
      </c>
      <c r="E763" s="210">
        <v>90121</v>
      </c>
      <c r="F763" s="17" t="s">
        <v>275</v>
      </c>
      <c r="G763" s="36" t="s">
        <v>218</v>
      </c>
      <c r="H763" s="157">
        <v>341219</v>
      </c>
      <c r="I763" s="19">
        <v>74</v>
      </c>
      <c r="J763" s="150" t="s">
        <v>14</v>
      </c>
      <c r="K763" s="150" t="s">
        <v>15</v>
      </c>
      <c r="L763" s="9">
        <v>36</v>
      </c>
      <c r="M763" s="9"/>
      <c r="N763" s="21">
        <v>1.2231000000000001</v>
      </c>
      <c r="O763" s="10"/>
      <c r="P763" s="39">
        <v>0.16980000000000001</v>
      </c>
      <c r="Q763" s="7"/>
      <c r="R763" s="158">
        <v>104.3374</v>
      </c>
      <c r="S763" s="1"/>
      <c r="T763" s="23">
        <v>14.4871</v>
      </c>
      <c r="V763" s="20">
        <v>7.2020999999999997</v>
      </c>
      <c r="X763" s="20">
        <v>1.0661</v>
      </c>
      <c r="AA763" s="25">
        <v>2650140</v>
      </c>
      <c r="AB763" s="9"/>
      <c r="AC763" s="25">
        <v>15604389</v>
      </c>
      <c r="AD763" s="9"/>
      <c r="AE763" s="27">
        <v>2166653</v>
      </c>
      <c r="AF763" s="9"/>
      <c r="AG763" s="26">
        <v>149557</v>
      </c>
      <c r="AI763" s="26">
        <v>14636320</v>
      </c>
      <c r="AK763" s="26">
        <v>2247937</v>
      </c>
      <c r="AM763" s="2" t="str">
        <f t="shared" si="11"/>
        <v>No</v>
      </c>
    </row>
    <row r="764" spans="1:39">
      <c r="A764" s="6" t="s">
        <v>5976</v>
      </c>
      <c r="B764" s="6" t="s">
        <v>1381</v>
      </c>
      <c r="C764" s="4" t="s">
        <v>42</v>
      </c>
      <c r="D764" s="213">
        <v>4138</v>
      </c>
      <c r="E764" s="210">
        <v>40138</v>
      </c>
      <c r="F764" s="17" t="s">
        <v>272</v>
      </c>
      <c r="G764" s="36" t="s">
        <v>218</v>
      </c>
      <c r="H764" s="157">
        <v>4515419</v>
      </c>
      <c r="I764" s="19">
        <v>74</v>
      </c>
      <c r="J764" s="150" t="s">
        <v>24</v>
      </c>
      <c r="K764" s="150" t="s">
        <v>15</v>
      </c>
      <c r="L764" s="9">
        <v>33</v>
      </c>
      <c r="M764" s="9"/>
      <c r="N764" s="21">
        <v>4.0301999999999998</v>
      </c>
      <c r="O764" s="10"/>
      <c r="P764" s="39">
        <v>0.2707</v>
      </c>
      <c r="Q764" s="7"/>
      <c r="R764" s="158">
        <v>170.42330000000001</v>
      </c>
      <c r="S764" s="1"/>
      <c r="T764" s="23">
        <v>11.445</v>
      </c>
      <c r="V764" s="20">
        <v>14.890599999999999</v>
      </c>
      <c r="X764" s="20">
        <v>0.52029999999999998</v>
      </c>
      <c r="AA764" s="25">
        <v>1625744</v>
      </c>
      <c r="AB764" s="9"/>
      <c r="AC764" s="25">
        <v>6006738</v>
      </c>
      <c r="AD764" s="9"/>
      <c r="AE764" s="27">
        <v>403391</v>
      </c>
      <c r="AF764" s="9"/>
      <c r="AG764" s="26">
        <v>35246</v>
      </c>
      <c r="AI764" s="26">
        <v>11545050</v>
      </c>
      <c r="AK764" s="26">
        <v>735103</v>
      </c>
      <c r="AM764" s="2" t="str">
        <f t="shared" si="11"/>
        <v>No</v>
      </c>
    </row>
    <row r="765" spans="1:39">
      <c r="A765" s="6" t="s">
        <v>5976</v>
      </c>
      <c r="B765" s="6" t="s">
        <v>1381</v>
      </c>
      <c r="C765" s="4" t="s">
        <v>42</v>
      </c>
      <c r="D765" s="213">
        <v>4138</v>
      </c>
      <c r="E765" s="210">
        <v>40138</v>
      </c>
      <c r="F765" s="17" t="s">
        <v>272</v>
      </c>
      <c r="G765" s="36" t="s">
        <v>218</v>
      </c>
      <c r="H765" s="157">
        <v>4515419</v>
      </c>
      <c r="I765" s="19">
        <v>74</v>
      </c>
      <c r="J765" s="150" t="s">
        <v>18</v>
      </c>
      <c r="K765" s="150" t="s">
        <v>15</v>
      </c>
      <c r="L765" s="9">
        <v>3</v>
      </c>
      <c r="M765" s="9"/>
      <c r="N765" s="21">
        <v>3.0834000000000001</v>
      </c>
      <c r="O765" s="10"/>
      <c r="P765" s="39">
        <v>3.2300000000000002E-2</v>
      </c>
      <c r="Q765" s="7"/>
      <c r="R765" s="158">
        <v>103.70359999999999</v>
      </c>
      <c r="S765" s="1"/>
      <c r="T765" s="23">
        <v>1.0864</v>
      </c>
      <c r="V765" s="20">
        <v>95.453999999999994</v>
      </c>
      <c r="X765" s="20">
        <v>8.1808999999999994</v>
      </c>
      <c r="AA765" s="25">
        <v>7132</v>
      </c>
      <c r="AB765" s="9"/>
      <c r="AC765" s="25">
        <v>220785</v>
      </c>
      <c r="AD765" s="9"/>
      <c r="AE765" s="27">
        <v>2313</v>
      </c>
      <c r="AF765" s="9"/>
      <c r="AG765" s="26">
        <v>2129</v>
      </c>
      <c r="AI765" s="26">
        <v>26988</v>
      </c>
      <c r="AK765" s="26">
        <v>22872</v>
      </c>
      <c r="AM765" s="2" t="str">
        <f t="shared" si="11"/>
        <v>No</v>
      </c>
    </row>
    <row r="766" spans="1:39">
      <c r="A766" s="6" t="s">
        <v>5976</v>
      </c>
      <c r="B766" s="6" t="s">
        <v>1381</v>
      </c>
      <c r="C766" s="4" t="s">
        <v>42</v>
      </c>
      <c r="D766" s="213">
        <v>4138</v>
      </c>
      <c r="E766" s="210">
        <v>40138</v>
      </c>
      <c r="F766" s="17" t="s">
        <v>272</v>
      </c>
      <c r="G766" s="36" t="s">
        <v>218</v>
      </c>
      <c r="H766" s="157">
        <v>4515419</v>
      </c>
      <c r="I766" s="19">
        <v>74</v>
      </c>
      <c r="J766" s="150" t="s">
        <v>14</v>
      </c>
      <c r="K766" s="150" t="s">
        <v>15</v>
      </c>
      <c r="L766" s="9">
        <v>28</v>
      </c>
      <c r="M766" s="9"/>
      <c r="N766" s="21">
        <v>1.4237</v>
      </c>
      <c r="O766" s="10"/>
      <c r="P766" s="39">
        <v>0.16600000000000001</v>
      </c>
      <c r="Q766" s="7"/>
      <c r="R766" s="158">
        <v>114.4853</v>
      </c>
      <c r="S766" s="1"/>
      <c r="T766" s="23">
        <v>13.347</v>
      </c>
      <c r="V766" s="20">
        <v>8.5776000000000003</v>
      </c>
      <c r="X766" s="20">
        <v>1.1954</v>
      </c>
      <c r="AA766" s="25">
        <v>1531875</v>
      </c>
      <c r="AB766" s="9"/>
      <c r="AC766" s="25">
        <v>9229461</v>
      </c>
      <c r="AD766" s="9"/>
      <c r="AE766" s="27">
        <v>1075995</v>
      </c>
      <c r="AF766" s="9"/>
      <c r="AG766" s="26">
        <v>80617</v>
      </c>
      <c r="AI766" s="26">
        <v>7720708</v>
      </c>
      <c r="AK766" s="26">
        <v>1335209</v>
      </c>
      <c r="AM766" s="2" t="str">
        <f t="shared" si="11"/>
        <v>No</v>
      </c>
    </row>
    <row r="767" spans="1:39">
      <c r="A767" s="6" t="s">
        <v>4837</v>
      </c>
      <c r="B767" s="6" t="s">
        <v>1048</v>
      </c>
      <c r="C767" s="4" t="s">
        <v>22</v>
      </c>
      <c r="D767" s="213">
        <v>9121</v>
      </c>
      <c r="E767" s="210">
        <v>90121</v>
      </c>
      <c r="F767" s="17" t="s">
        <v>275</v>
      </c>
      <c r="G767" s="36" t="s">
        <v>218</v>
      </c>
      <c r="H767" s="157">
        <v>341219</v>
      </c>
      <c r="I767" s="19">
        <v>74</v>
      </c>
      <c r="J767" s="150" t="s">
        <v>24</v>
      </c>
      <c r="K767" s="150" t="s">
        <v>15</v>
      </c>
      <c r="L767" s="9">
        <v>25</v>
      </c>
      <c r="M767" s="9"/>
      <c r="N767" s="21">
        <v>8.0411999999999999</v>
      </c>
      <c r="O767" s="10"/>
      <c r="P767" s="39">
        <v>0.53610000000000002</v>
      </c>
      <c r="Q767" s="7"/>
      <c r="R767" s="158">
        <v>142.5966</v>
      </c>
      <c r="S767" s="1"/>
      <c r="T767" s="23">
        <v>9.5061</v>
      </c>
      <c r="V767" s="20">
        <v>15.0006</v>
      </c>
      <c r="X767" s="20">
        <v>0.28899999999999998</v>
      </c>
      <c r="AA767" s="25">
        <v>2216397</v>
      </c>
      <c r="AB767" s="9"/>
      <c r="AC767" s="25">
        <v>4134588</v>
      </c>
      <c r="AD767" s="9"/>
      <c r="AE767" s="27">
        <v>275629</v>
      </c>
      <c r="AF767" s="9"/>
      <c r="AG767" s="26">
        <v>28995</v>
      </c>
      <c r="AI767" s="26">
        <v>14307642</v>
      </c>
      <c r="AK767" s="26">
        <v>930438</v>
      </c>
      <c r="AM767" s="2" t="str">
        <f t="shared" si="11"/>
        <v>No</v>
      </c>
    </row>
    <row r="768" spans="1:39">
      <c r="A768" s="6" t="s">
        <v>658</v>
      </c>
      <c r="B768" s="6" t="s">
        <v>659</v>
      </c>
      <c r="C768" s="4" t="s">
        <v>53</v>
      </c>
      <c r="D768" s="213">
        <v>1006</v>
      </c>
      <c r="E768" s="210">
        <v>10006</v>
      </c>
      <c r="F768" s="17" t="s">
        <v>275</v>
      </c>
      <c r="G768" s="36" t="s">
        <v>218</v>
      </c>
      <c r="H768" s="157">
        <v>149443</v>
      </c>
      <c r="I768" s="19">
        <v>74</v>
      </c>
      <c r="J768" s="150" t="s">
        <v>13</v>
      </c>
      <c r="K768" s="150" t="s">
        <v>15</v>
      </c>
      <c r="L768" s="9">
        <v>22</v>
      </c>
      <c r="M768" s="9"/>
      <c r="N768" s="21">
        <v>2.2644000000000002</v>
      </c>
      <c r="O768" s="10"/>
      <c r="P768" s="39">
        <v>5.3400000000000003E-2</v>
      </c>
      <c r="Q768" s="7"/>
      <c r="R768" s="158">
        <v>90.912599999999998</v>
      </c>
      <c r="S768" s="1"/>
      <c r="T768" s="23">
        <v>2.1421999999999999</v>
      </c>
      <c r="V768" s="20">
        <v>42.4392</v>
      </c>
      <c r="X768" s="20">
        <v>7.1577000000000002</v>
      </c>
      <c r="AA768" s="25">
        <v>167645</v>
      </c>
      <c r="AB768" s="9"/>
      <c r="AC768" s="25">
        <v>3142032</v>
      </c>
      <c r="AD768" s="9"/>
      <c r="AE768" s="27">
        <v>74036</v>
      </c>
      <c r="AF768" s="9"/>
      <c r="AG768" s="26">
        <v>34561</v>
      </c>
      <c r="AI768" s="26">
        <v>438975</v>
      </c>
      <c r="AK768" s="26">
        <v>536282</v>
      </c>
      <c r="AM768" s="2" t="str">
        <f t="shared" si="11"/>
        <v>No</v>
      </c>
    </row>
    <row r="769" spans="1:39">
      <c r="A769" s="6" t="s">
        <v>5975</v>
      </c>
      <c r="B769" s="6" t="s">
        <v>2276</v>
      </c>
      <c r="C769" s="4" t="s">
        <v>113</v>
      </c>
      <c r="D769" s="213">
        <v>5001</v>
      </c>
      <c r="E769" s="210">
        <v>50001</v>
      </c>
      <c r="F769" s="17" t="s">
        <v>272</v>
      </c>
      <c r="G769" s="36" t="s">
        <v>218</v>
      </c>
      <c r="H769" s="157">
        <v>216154</v>
      </c>
      <c r="I769" s="19">
        <v>74</v>
      </c>
      <c r="J769" s="150" t="s">
        <v>14</v>
      </c>
      <c r="K769" s="150" t="s">
        <v>12</v>
      </c>
      <c r="L769" s="9">
        <v>21</v>
      </c>
      <c r="M769" s="9"/>
      <c r="N769" s="21">
        <v>0.82030000000000003</v>
      </c>
      <c r="O769" s="10"/>
      <c r="P769" s="39">
        <v>0.14230000000000001</v>
      </c>
      <c r="Q769" s="7"/>
      <c r="R769" s="158">
        <v>94.534700000000001</v>
      </c>
      <c r="S769" s="1"/>
      <c r="T769" s="23">
        <v>16.3964</v>
      </c>
      <c r="V769" s="20">
        <v>5.7656000000000001</v>
      </c>
      <c r="X769" s="20">
        <v>1.28</v>
      </c>
      <c r="AA769" s="25">
        <v>801959</v>
      </c>
      <c r="AB769" s="9"/>
      <c r="AC769" s="25">
        <v>5636633</v>
      </c>
      <c r="AD769" s="9"/>
      <c r="AE769" s="27">
        <v>977635</v>
      </c>
      <c r="AF769" s="9"/>
      <c r="AG769" s="26">
        <v>59625</v>
      </c>
      <c r="AI769" s="26">
        <v>4403457</v>
      </c>
      <c r="AK769" s="26">
        <v>897901</v>
      </c>
      <c r="AM769" s="2" t="str">
        <f t="shared" si="11"/>
        <v>No</v>
      </c>
    </row>
    <row r="770" spans="1:39">
      <c r="A770" s="6" t="s">
        <v>4837</v>
      </c>
      <c r="B770" s="6" t="s">
        <v>1048</v>
      </c>
      <c r="C770" s="4" t="s">
        <v>22</v>
      </c>
      <c r="D770" s="213">
        <v>9121</v>
      </c>
      <c r="E770" s="210">
        <v>90121</v>
      </c>
      <c r="F770" s="17" t="s">
        <v>275</v>
      </c>
      <c r="G770" s="36" t="s">
        <v>218</v>
      </c>
      <c r="H770" s="157">
        <v>341219</v>
      </c>
      <c r="I770" s="19">
        <v>74</v>
      </c>
      <c r="J770" s="150" t="s">
        <v>13</v>
      </c>
      <c r="K770" s="150" t="s">
        <v>15</v>
      </c>
      <c r="L770" s="9">
        <v>13</v>
      </c>
      <c r="M770" s="9"/>
      <c r="N770" s="21">
        <v>2.4611999999999998</v>
      </c>
      <c r="O770" s="10"/>
      <c r="P770" s="39">
        <v>6.9800000000000001E-2</v>
      </c>
      <c r="Q770" s="7"/>
      <c r="R770" s="158">
        <v>78.935199999999995</v>
      </c>
      <c r="S770" s="1"/>
      <c r="T770" s="23">
        <v>2.2389999999999999</v>
      </c>
      <c r="V770" s="20">
        <v>35.255299999999998</v>
      </c>
      <c r="X770" s="20">
        <v>3.6615000000000002</v>
      </c>
      <c r="AA770" s="25">
        <v>115050</v>
      </c>
      <c r="AB770" s="9"/>
      <c r="AC770" s="25">
        <v>1648010</v>
      </c>
      <c r="AD770" s="9"/>
      <c r="AE770" s="27">
        <v>46745</v>
      </c>
      <c r="AF770" s="9"/>
      <c r="AG770" s="26">
        <v>20878</v>
      </c>
      <c r="AI770" s="26">
        <v>450095</v>
      </c>
      <c r="AK770" s="26">
        <v>432298</v>
      </c>
      <c r="AM770" s="2" t="str">
        <f t="shared" ref="AM770:AM833" si="12">IF(AL770&amp;AJ770&amp;AH770&amp;AF770&amp;AD770&amp;AB770&amp;Y770&amp;W770&amp;U770&amp;S770&amp;S770&amp;Q770&amp;O770&lt;&gt;"","Yes","No")</f>
        <v>No</v>
      </c>
    </row>
    <row r="771" spans="1:39">
      <c r="A771" s="6" t="s">
        <v>5976</v>
      </c>
      <c r="B771" s="6" t="s">
        <v>1381</v>
      </c>
      <c r="C771" s="4" t="s">
        <v>42</v>
      </c>
      <c r="D771" s="213">
        <v>4138</v>
      </c>
      <c r="E771" s="210">
        <v>40138</v>
      </c>
      <c r="F771" s="17" t="s">
        <v>272</v>
      </c>
      <c r="G771" s="36" t="s">
        <v>218</v>
      </c>
      <c r="H771" s="157">
        <v>4515419</v>
      </c>
      <c r="I771" s="19">
        <v>74</v>
      </c>
      <c r="J771" s="150" t="s">
        <v>13</v>
      </c>
      <c r="K771" s="150" t="s">
        <v>15</v>
      </c>
      <c r="L771" s="9">
        <v>10</v>
      </c>
      <c r="M771" s="9"/>
      <c r="N771" s="21">
        <v>1.8344</v>
      </c>
      <c r="O771" s="10"/>
      <c r="P771" s="39">
        <v>2.6100000000000002E-2</v>
      </c>
      <c r="Q771" s="7"/>
      <c r="R771" s="158">
        <v>128.87739999999999</v>
      </c>
      <c r="S771" s="1"/>
      <c r="T771" s="23">
        <v>1.8360000000000001</v>
      </c>
      <c r="V771" s="20">
        <v>70.195599999999999</v>
      </c>
      <c r="X771" s="20">
        <v>9.5344999999999995</v>
      </c>
      <c r="AA771" s="25">
        <v>73076</v>
      </c>
      <c r="AB771" s="9"/>
      <c r="AC771" s="25">
        <v>2796382</v>
      </c>
      <c r="AD771" s="9"/>
      <c r="AE771" s="27">
        <v>39837</v>
      </c>
      <c r="AF771" s="9"/>
      <c r="AG771" s="26">
        <v>21698</v>
      </c>
      <c r="AI771" s="26">
        <v>293291</v>
      </c>
      <c r="AK771" s="26">
        <v>291846</v>
      </c>
      <c r="AM771" s="2" t="str">
        <f t="shared" si="12"/>
        <v>No</v>
      </c>
    </row>
    <row r="772" spans="1:39">
      <c r="A772" s="6" t="s">
        <v>5975</v>
      </c>
      <c r="B772" s="6" t="s">
        <v>2276</v>
      </c>
      <c r="C772" s="4" t="s">
        <v>113</v>
      </c>
      <c r="D772" s="213">
        <v>5001</v>
      </c>
      <c r="E772" s="210">
        <v>50001</v>
      </c>
      <c r="F772" s="17" t="s">
        <v>272</v>
      </c>
      <c r="G772" s="36" t="s">
        <v>218</v>
      </c>
      <c r="H772" s="157">
        <v>216154</v>
      </c>
      <c r="I772" s="19">
        <v>74</v>
      </c>
      <c r="J772" s="150" t="s">
        <v>14</v>
      </c>
      <c r="K772" s="150" t="s">
        <v>15</v>
      </c>
      <c r="L772" s="9">
        <v>10</v>
      </c>
      <c r="M772" s="9"/>
      <c r="N772" s="21">
        <v>0</v>
      </c>
      <c r="O772" s="10"/>
      <c r="P772" s="39">
        <v>0</v>
      </c>
      <c r="Q772" s="7"/>
      <c r="R772" s="158">
        <v>49.204999999999998</v>
      </c>
      <c r="S772" s="1"/>
      <c r="T772" s="23">
        <v>3.6474000000000002</v>
      </c>
      <c r="V772" s="20">
        <v>13.4903</v>
      </c>
      <c r="X772" s="20">
        <v>1.0793999999999999</v>
      </c>
      <c r="AA772" s="25">
        <v>0</v>
      </c>
      <c r="AB772" s="9"/>
      <c r="AC772" s="25">
        <v>337054</v>
      </c>
      <c r="AD772" s="9"/>
      <c r="AE772" s="27">
        <v>24985</v>
      </c>
      <c r="AF772" s="9"/>
      <c r="AG772" s="26">
        <v>6850</v>
      </c>
      <c r="AI772" s="26">
        <v>312259</v>
      </c>
      <c r="AK772" s="26">
        <v>138050</v>
      </c>
      <c r="AM772" s="2" t="str">
        <f t="shared" si="12"/>
        <v>No</v>
      </c>
    </row>
    <row r="773" spans="1:39">
      <c r="A773" s="6" t="s">
        <v>1785</v>
      </c>
      <c r="B773" s="6" t="s">
        <v>1786</v>
      </c>
      <c r="C773" s="4" t="s">
        <v>42</v>
      </c>
      <c r="D773" s="213" t="s">
        <v>1787</v>
      </c>
      <c r="E773" s="210" t="s">
        <v>1788</v>
      </c>
      <c r="F773" s="17" t="s">
        <v>272</v>
      </c>
      <c r="G773" s="36" t="s">
        <v>400</v>
      </c>
      <c r="H773" s="157">
        <v>0</v>
      </c>
      <c r="I773" s="19">
        <v>73</v>
      </c>
      <c r="J773" s="150" t="s">
        <v>13</v>
      </c>
      <c r="K773" s="150" t="s">
        <v>12</v>
      </c>
      <c r="L773" s="9">
        <v>73</v>
      </c>
      <c r="M773" s="9"/>
      <c r="N773" s="21">
        <v>0.58069999999999999</v>
      </c>
      <c r="O773" s="10"/>
      <c r="P773" s="39">
        <v>1.66E-2</v>
      </c>
      <c r="Q773" s="7"/>
      <c r="R773" s="158">
        <v>38.389600000000002</v>
      </c>
      <c r="S773" s="1"/>
      <c r="T773" s="23">
        <v>1.0989</v>
      </c>
      <c r="V773" s="20">
        <v>34.936100000000003</v>
      </c>
      <c r="X773" s="20">
        <v>0</v>
      </c>
      <c r="AA773" s="25">
        <v>67528</v>
      </c>
      <c r="AB773" s="9"/>
      <c r="AC773" s="25">
        <v>4062651</v>
      </c>
      <c r="AD773" s="9"/>
      <c r="AE773" s="27">
        <v>116288</v>
      </c>
      <c r="AF773" s="9"/>
      <c r="AG773" s="26">
        <v>105827</v>
      </c>
      <c r="AI773" s="26">
        <v>0</v>
      </c>
      <c r="AK773" s="26">
        <v>1766266</v>
      </c>
      <c r="AM773" s="2" t="str">
        <f t="shared" si="12"/>
        <v>No</v>
      </c>
    </row>
    <row r="774" spans="1:39">
      <c r="A774" s="6" t="s">
        <v>811</v>
      </c>
      <c r="B774" s="6" t="s">
        <v>332</v>
      </c>
      <c r="C774" s="4" t="s">
        <v>108</v>
      </c>
      <c r="D774" s="213" t="s">
        <v>812</v>
      </c>
      <c r="E774" s="210" t="s">
        <v>813</v>
      </c>
      <c r="F774" s="17" t="s">
        <v>275</v>
      </c>
      <c r="G774" s="36" t="s">
        <v>400</v>
      </c>
      <c r="H774" s="157">
        <v>0</v>
      </c>
      <c r="I774" s="19">
        <v>73</v>
      </c>
      <c r="J774" s="150" t="s">
        <v>24</v>
      </c>
      <c r="K774" s="150" t="s">
        <v>12</v>
      </c>
      <c r="L774" s="9">
        <v>7</v>
      </c>
      <c r="M774" s="9"/>
      <c r="N774" s="21">
        <v>0.83179999999999998</v>
      </c>
      <c r="O774" s="10"/>
      <c r="P774" s="39">
        <v>5.2600000000000001E-2</v>
      </c>
      <c r="Q774" s="7"/>
      <c r="R774" s="158">
        <v>97.713300000000004</v>
      </c>
      <c r="S774" s="1"/>
      <c r="T774" s="23">
        <v>6.18</v>
      </c>
      <c r="V774" s="20">
        <v>15.8111</v>
      </c>
      <c r="X774" s="20">
        <v>0</v>
      </c>
      <c r="AA774" s="25">
        <v>39087</v>
      </c>
      <c r="AB774" s="9"/>
      <c r="AC774" s="25">
        <v>743012</v>
      </c>
      <c r="AD774" s="9"/>
      <c r="AE774" s="27">
        <v>46993</v>
      </c>
      <c r="AF774" s="9"/>
      <c r="AG774" s="26">
        <v>7604</v>
      </c>
      <c r="AI774" s="26">
        <v>0</v>
      </c>
      <c r="AK774" s="26">
        <v>194948</v>
      </c>
      <c r="AM774" s="2" t="str">
        <f t="shared" si="12"/>
        <v>No</v>
      </c>
    </row>
    <row r="775" spans="1:39">
      <c r="A775" s="6" t="s">
        <v>3343</v>
      </c>
      <c r="B775" s="6" t="s">
        <v>3293</v>
      </c>
      <c r="C775" s="4" t="s">
        <v>73</v>
      </c>
      <c r="D775" s="213">
        <v>6111</v>
      </c>
      <c r="E775" s="210">
        <v>60111</v>
      </c>
      <c r="F775" s="17" t="s">
        <v>275</v>
      </c>
      <c r="G775" s="36" t="s">
        <v>218</v>
      </c>
      <c r="H775" s="157">
        <v>741318</v>
      </c>
      <c r="I775" s="19">
        <v>73</v>
      </c>
      <c r="J775" s="150" t="s">
        <v>24</v>
      </c>
      <c r="K775" s="150" t="s">
        <v>15</v>
      </c>
      <c r="L775" s="9">
        <v>6</v>
      </c>
      <c r="M775" s="9"/>
      <c r="N775" s="21">
        <v>0.36220000000000002</v>
      </c>
      <c r="O775" s="10"/>
      <c r="P775" s="39">
        <v>1.4500000000000001E-2</v>
      </c>
      <c r="Q775" s="7"/>
      <c r="R775" s="158">
        <v>128.5718</v>
      </c>
      <c r="S775" s="1"/>
      <c r="T775" s="23">
        <v>5.1447000000000003</v>
      </c>
      <c r="V775" s="20">
        <v>24.9909</v>
      </c>
      <c r="X775" s="20">
        <v>1.2555000000000001</v>
      </c>
      <c r="AA775" s="25">
        <v>19066</v>
      </c>
      <c r="AB775" s="9"/>
      <c r="AC775" s="25">
        <v>1315547</v>
      </c>
      <c r="AD775" s="9"/>
      <c r="AE775" s="27">
        <v>52641</v>
      </c>
      <c r="AF775" s="9"/>
      <c r="AG775" s="26">
        <v>10232</v>
      </c>
      <c r="AI775" s="26">
        <v>1047868</v>
      </c>
      <c r="AK775" s="26">
        <v>255923</v>
      </c>
      <c r="AM775" s="2" t="str">
        <f t="shared" si="12"/>
        <v>No</v>
      </c>
    </row>
    <row r="776" spans="1:39">
      <c r="A776" s="6" t="s">
        <v>5977</v>
      </c>
      <c r="B776" s="6" t="s">
        <v>3301</v>
      </c>
      <c r="C776" s="4" t="s">
        <v>11</v>
      </c>
      <c r="D776" s="213">
        <v>6033</v>
      </c>
      <c r="E776" s="210">
        <v>60033</v>
      </c>
      <c r="F776" s="17" t="s">
        <v>275</v>
      </c>
      <c r="G776" s="36" t="s">
        <v>218</v>
      </c>
      <c r="H776" s="157">
        <v>431388</v>
      </c>
      <c r="I776" s="19">
        <v>73</v>
      </c>
      <c r="J776" s="150" t="s">
        <v>14</v>
      </c>
      <c r="K776" s="150" t="s">
        <v>12</v>
      </c>
      <c r="L776" s="9">
        <v>49</v>
      </c>
      <c r="M776" s="9"/>
      <c r="N776" s="21">
        <v>0.76519999999999999</v>
      </c>
      <c r="O776" s="10"/>
      <c r="P776" s="39">
        <v>0.12039999999999999</v>
      </c>
      <c r="Q776" s="7"/>
      <c r="R776" s="158">
        <v>88.020099999999999</v>
      </c>
      <c r="S776" s="1"/>
      <c r="T776" s="23">
        <v>13.8531</v>
      </c>
      <c r="V776" s="20">
        <v>6.3537999999999997</v>
      </c>
      <c r="X776" s="20">
        <v>1.3210999999999999</v>
      </c>
      <c r="AA776" s="25">
        <v>1694965</v>
      </c>
      <c r="AB776" s="9"/>
      <c r="AC776" s="25">
        <v>14073966</v>
      </c>
      <c r="AD776" s="9"/>
      <c r="AE776" s="27">
        <v>2215044</v>
      </c>
      <c r="AF776" s="9"/>
      <c r="AG776" s="26">
        <v>159895</v>
      </c>
      <c r="AI776" s="26">
        <v>10652836</v>
      </c>
      <c r="AK776" s="26">
        <v>2431015</v>
      </c>
      <c r="AM776" s="2" t="str">
        <f t="shared" si="12"/>
        <v>No</v>
      </c>
    </row>
    <row r="777" spans="1:39">
      <c r="A777" s="6" t="s">
        <v>811</v>
      </c>
      <c r="B777" s="6" t="s">
        <v>332</v>
      </c>
      <c r="C777" s="4" t="s">
        <v>108</v>
      </c>
      <c r="D777" s="213" t="s">
        <v>812</v>
      </c>
      <c r="E777" s="210" t="s">
        <v>813</v>
      </c>
      <c r="F777" s="17" t="s">
        <v>275</v>
      </c>
      <c r="G777" s="36" t="s">
        <v>400</v>
      </c>
      <c r="H777" s="157">
        <v>0</v>
      </c>
      <c r="I777" s="19">
        <v>73</v>
      </c>
      <c r="J777" s="150" t="s">
        <v>13</v>
      </c>
      <c r="K777" s="150" t="s">
        <v>12</v>
      </c>
      <c r="L777" s="9">
        <v>48</v>
      </c>
      <c r="M777" s="9"/>
      <c r="N777" s="21">
        <v>0</v>
      </c>
      <c r="O777" s="10"/>
      <c r="P777" s="39">
        <v>0</v>
      </c>
      <c r="Q777" s="7"/>
      <c r="R777" s="158">
        <v>47.858899999999998</v>
      </c>
      <c r="S777" s="1"/>
      <c r="T777" s="23">
        <v>1.4625999999999999</v>
      </c>
      <c r="V777" s="20">
        <v>32.721899999999998</v>
      </c>
      <c r="X777" s="20">
        <v>0</v>
      </c>
      <c r="AA777" s="25">
        <v>0</v>
      </c>
      <c r="AB777" s="9"/>
      <c r="AC777" s="25">
        <v>3111882</v>
      </c>
      <c r="AD777" s="9"/>
      <c r="AE777" s="27">
        <v>95101</v>
      </c>
      <c r="AF777" s="9"/>
      <c r="AG777" s="26">
        <v>65022</v>
      </c>
      <c r="AI777" s="26">
        <v>0</v>
      </c>
      <c r="AK777" s="26">
        <v>1618688</v>
      </c>
      <c r="AM777" s="2" t="str">
        <f t="shared" si="12"/>
        <v>No</v>
      </c>
    </row>
    <row r="778" spans="1:39">
      <c r="A778" s="6" t="s">
        <v>1176</v>
      </c>
      <c r="B778" s="6" t="s">
        <v>1177</v>
      </c>
      <c r="C778" s="4" t="s">
        <v>88</v>
      </c>
      <c r="D778" s="213" t="s">
        <v>1178</v>
      </c>
      <c r="E778" s="210" t="s">
        <v>1179</v>
      </c>
      <c r="F778" s="17" t="s">
        <v>275</v>
      </c>
      <c r="G778" s="36" t="s">
        <v>400</v>
      </c>
      <c r="H778" s="157">
        <v>0</v>
      </c>
      <c r="I778" s="19">
        <v>73</v>
      </c>
      <c r="J778" s="150" t="s">
        <v>13</v>
      </c>
      <c r="K778" s="150" t="s">
        <v>12</v>
      </c>
      <c r="L778" s="9">
        <v>45</v>
      </c>
      <c r="M778" s="9"/>
      <c r="N778" s="21">
        <v>1.1819999999999999</v>
      </c>
      <c r="O778" s="10"/>
      <c r="P778" s="39">
        <v>3.73E-2</v>
      </c>
      <c r="Q778" s="7"/>
      <c r="R778" s="158">
        <v>72.015900000000002</v>
      </c>
      <c r="S778" s="1"/>
      <c r="T778" s="23">
        <v>2.2713999999999999</v>
      </c>
      <c r="V778" s="20">
        <v>31.705200000000001</v>
      </c>
      <c r="X778" s="20">
        <v>0</v>
      </c>
      <c r="AA778" s="25">
        <v>185333</v>
      </c>
      <c r="AB778" s="9"/>
      <c r="AC778" s="25">
        <v>4971255</v>
      </c>
      <c r="AD778" s="9"/>
      <c r="AE778" s="27">
        <v>156796</v>
      </c>
      <c r="AF778" s="9"/>
      <c r="AG778" s="26">
        <v>69030</v>
      </c>
      <c r="AI778" s="26">
        <v>0</v>
      </c>
      <c r="AK778" s="26">
        <v>821076</v>
      </c>
      <c r="AM778" s="2" t="str">
        <f t="shared" si="12"/>
        <v>No</v>
      </c>
    </row>
    <row r="779" spans="1:39">
      <c r="A779" s="6" t="s">
        <v>5977</v>
      </c>
      <c r="B779" s="6" t="s">
        <v>3301</v>
      </c>
      <c r="C779" s="4" t="s">
        <v>11</v>
      </c>
      <c r="D779" s="213">
        <v>6033</v>
      </c>
      <c r="E779" s="210">
        <v>60033</v>
      </c>
      <c r="F779" s="17" t="s">
        <v>275</v>
      </c>
      <c r="G779" s="36" t="s">
        <v>218</v>
      </c>
      <c r="H779" s="157">
        <v>431388</v>
      </c>
      <c r="I779" s="19">
        <v>73</v>
      </c>
      <c r="J779" s="150" t="s">
        <v>19</v>
      </c>
      <c r="K779" s="150" t="s">
        <v>12</v>
      </c>
      <c r="L779" s="9">
        <v>3</v>
      </c>
      <c r="M779" s="9"/>
      <c r="N779" s="21">
        <v>1.2456</v>
      </c>
      <c r="O779" s="10"/>
      <c r="P779" s="39">
        <v>5.4199999999999998E-2</v>
      </c>
      <c r="Q779" s="7"/>
      <c r="R779" s="158">
        <v>82.945499999999996</v>
      </c>
      <c r="S779" s="1"/>
      <c r="T779" s="23">
        <v>3.6120999999999999</v>
      </c>
      <c r="V779" s="20">
        <v>22.963100000000001</v>
      </c>
      <c r="X779" s="20">
        <v>8.9189000000000007</v>
      </c>
      <c r="AA779" s="25">
        <v>53453</v>
      </c>
      <c r="AB779" s="9"/>
      <c r="AC779" s="25">
        <v>985393</v>
      </c>
      <c r="AD779" s="9"/>
      <c r="AE779" s="27">
        <v>42912</v>
      </c>
      <c r="AF779" s="9"/>
      <c r="AG779" s="26">
        <v>11880</v>
      </c>
      <c r="AI779" s="26">
        <v>110484</v>
      </c>
      <c r="AK779" s="26">
        <v>53112</v>
      </c>
      <c r="AM779" s="2" t="str">
        <f t="shared" si="12"/>
        <v>No</v>
      </c>
    </row>
    <row r="780" spans="1:39">
      <c r="A780" s="6" t="s">
        <v>1176</v>
      </c>
      <c r="B780" s="6" t="s">
        <v>1177</v>
      </c>
      <c r="C780" s="4" t="s">
        <v>88</v>
      </c>
      <c r="D780" s="213" t="s">
        <v>1178</v>
      </c>
      <c r="E780" s="210" t="s">
        <v>1179</v>
      </c>
      <c r="F780" s="17" t="s">
        <v>275</v>
      </c>
      <c r="G780" s="36" t="s">
        <v>400</v>
      </c>
      <c r="H780" s="157">
        <v>0</v>
      </c>
      <c r="I780" s="19">
        <v>73</v>
      </c>
      <c r="J780" s="150" t="s">
        <v>16</v>
      </c>
      <c r="K780" s="150" t="s">
        <v>12</v>
      </c>
      <c r="L780" s="9">
        <v>3</v>
      </c>
      <c r="M780" s="9"/>
      <c r="N780" s="21">
        <v>2.5024000000000002</v>
      </c>
      <c r="O780" s="10"/>
      <c r="P780" s="39">
        <v>0.45989999999999998</v>
      </c>
      <c r="Q780" s="7"/>
      <c r="R780" s="158">
        <v>36.962499999999999</v>
      </c>
      <c r="S780" s="1"/>
      <c r="T780" s="23">
        <v>6.7934999999999999</v>
      </c>
      <c r="V780" s="20">
        <v>5.4409000000000001</v>
      </c>
      <c r="X780" s="20">
        <v>0</v>
      </c>
      <c r="AA780" s="25">
        <v>21318</v>
      </c>
      <c r="AB780" s="9"/>
      <c r="AC780" s="25">
        <v>46351</v>
      </c>
      <c r="AD780" s="9"/>
      <c r="AE780" s="27">
        <v>8519</v>
      </c>
      <c r="AF780" s="9"/>
      <c r="AG780" s="26">
        <v>1254</v>
      </c>
      <c r="AI780" s="26">
        <v>0</v>
      </c>
      <c r="AK780" s="26">
        <v>43717</v>
      </c>
      <c r="AM780" s="2" t="str">
        <f t="shared" si="12"/>
        <v>No</v>
      </c>
    </row>
    <row r="781" spans="1:39">
      <c r="A781" s="6" t="s">
        <v>811</v>
      </c>
      <c r="B781" s="6" t="s">
        <v>332</v>
      </c>
      <c r="C781" s="4" t="s">
        <v>108</v>
      </c>
      <c r="D781" s="213" t="s">
        <v>812</v>
      </c>
      <c r="E781" s="210" t="s">
        <v>813</v>
      </c>
      <c r="F781" s="17" t="s">
        <v>275</v>
      </c>
      <c r="G781" s="36" t="s">
        <v>400</v>
      </c>
      <c r="H781" s="157">
        <v>0</v>
      </c>
      <c r="I781" s="19">
        <v>73</v>
      </c>
      <c r="J781" s="150" t="s">
        <v>18</v>
      </c>
      <c r="K781" s="150" t="s">
        <v>15</v>
      </c>
      <c r="L781" s="9">
        <v>3</v>
      </c>
      <c r="M781" s="9"/>
      <c r="N781" s="21">
        <v>0</v>
      </c>
      <c r="O781" s="10"/>
      <c r="P781" s="39">
        <v>0</v>
      </c>
      <c r="Q781" s="7"/>
      <c r="R781" s="158">
        <v>99.771500000000003</v>
      </c>
      <c r="S781" s="1"/>
      <c r="T781" s="23">
        <v>4.7115999999999998</v>
      </c>
      <c r="V781" s="20">
        <v>21.175699999999999</v>
      </c>
      <c r="X781" s="20">
        <v>0</v>
      </c>
      <c r="AA781" s="25">
        <v>0</v>
      </c>
      <c r="AB781" s="9"/>
      <c r="AC781" s="25">
        <v>53278</v>
      </c>
      <c r="AD781" s="9"/>
      <c r="AE781" s="27">
        <v>2516</v>
      </c>
      <c r="AF781" s="9"/>
      <c r="AG781" s="26">
        <v>534</v>
      </c>
      <c r="AI781" s="26">
        <v>0</v>
      </c>
      <c r="AK781" s="26">
        <v>6545</v>
      </c>
      <c r="AM781" s="2" t="str">
        <f t="shared" si="12"/>
        <v>No</v>
      </c>
    </row>
    <row r="782" spans="1:39">
      <c r="A782" s="6" t="s">
        <v>1176</v>
      </c>
      <c r="B782" s="6" t="s">
        <v>1177</v>
      </c>
      <c r="C782" s="4" t="s">
        <v>88</v>
      </c>
      <c r="D782" s="213" t="s">
        <v>1178</v>
      </c>
      <c r="E782" s="210" t="s">
        <v>1179</v>
      </c>
      <c r="F782" s="17" t="s">
        <v>275</v>
      </c>
      <c r="G782" s="36" t="s">
        <v>400</v>
      </c>
      <c r="H782" s="157">
        <v>0</v>
      </c>
      <c r="I782" s="19">
        <v>73</v>
      </c>
      <c r="J782" s="150" t="s">
        <v>14</v>
      </c>
      <c r="K782" s="150" t="s">
        <v>12</v>
      </c>
      <c r="L782" s="9">
        <v>25</v>
      </c>
      <c r="M782" s="9"/>
      <c r="N782" s="21">
        <v>1.4530000000000001</v>
      </c>
      <c r="O782" s="10"/>
      <c r="P782" s="39">
        <v>0.1128</v>
      </c>
      <c r="Q782" s="7"/>
      <c r="R782" s="158">
        <v>72.399299999999997</v>
      </c>
      <c r="S782" s="1"/>
      <c r="T782" s="23">
        <v>5.6191000000000004</v>
      </c>
      <c r="V782" s="20">
        <v>12.884600000000001</v>
      </c>
      <c r="X782" s="20">
        <v>0</v>
      </c>
      <c r="AA782" s="25">
        <v>405171</v>
      </c>
      <c r="AB782" s="9"/>
      <c r="AC782" s="25">
        <v>3592961</v>
      </c>
      <c r="AD782" s="9"/>
      <c r="AE782" s="27">
        <v>278857</v>
      </c>
      <c r="AF782" s="9"/>
      <c r="AG782" s="26">
        <v>49627</v>
      </c>
      <c r="AI782" s="26">
        <v>0</v>
      </c>
      <c r="AK782" s="26">
        <v>702188</v>
      </c>
      <c r="AM782" s="2" t="str">
        <f t="shared" si="12"/>
        <v>No</v>
      </c>
    </row>
    <row r="783" spans="1:39">
      <c r="A783" s="6" t="s">
        <v>3343</v>
      </c>
      <c r="B783" s="6" t="s">
        <v>3293</v>
      </c>
      <c r="C783" s="4" t="s">
        <v>73</v>
      </c>
      <c r="D783" s="213">
        <v>6111</v>
      </c>
      <c r="E783" s="210">
        <v>60111</v>
      </c>
      <c r="F783" s="17" t="s">
        <v>275</v>
      </c>
      <c r="G783" s="36" t="s">
        <v>218</v>
      </c>
      <c r="H783" s="157">
        <v>741318</v>
      </c>
      <c r="I783" s="19">
        <v>73</v>
      </c>
      <c r="J783" s="150" t="s">
        <v>23</v>
      </c>
      <c r="K783" s="150" t="s">
        <v>15</v>
      </c>
      <c r="L783" s="9">
        <v>25</v>
      </c>
      <c r="M783" s="9"/>
      <c r="N783" s="21">
        <v>2.5284</v>
      </c>
      <c r="O783" s="10"/>
      <c r="P783" s="39">
        <v>6.25E-2</v>
      </c>
      <c r="Q783" s="7"/>
      <c r="R783" s="158">
        <v>884.61009999999999</v>
      </c>
      <c r="S783" s="1"/>
      <c r="T783" s="23">
        <v>21.864899999999999</v>
      </c>
      <c r="V783" s="20">
        <v>40.457900000000002</v>
      </c>
      <c r="X783" s="20">
        <v>0.88080000000000003</v>
      </c>
      <c r="AA783" s="25">
        <v>1990140</v>
      </c>
      <c r="AB783" s="9"/>
      <c r="AC783" s="25">
        <v>31845079</v>
      </c>
      <c r="AD783" s="9"/>
      <c r="AE783" s="27">
        <v>787116</v>
      </c>
      <c r="AF783" s="9"/>
      <c r="AG783" s="26">
        <v>35999</v>
      </c>
      <c r="AI783" s="26">
        <v>36154201</v>
      </c>
      <c r="AK783" s="26">
        <v>1348618</v>
      </c>
      <c r="AM783" s="2" t="str">
        <f t="shared" si="12"/>
        <v>No</v>
      </c>
    </row>
    <row r="784" spans="1:39">
      <c r="A784" s="6" t="s">
        <v>3343</v>
      </c>
      <c r="B784" s="6" t="s">
        <v>3293</v>
      </c>
      <c r="C784" s="4" t="s">
        <v>73</v>
      </c>
      <c r="D784" s="213">
        <v>6111</v>
      </c>
      <c r="E784" s="210">
        <v>60111</v>
      </c>
      <c r="F784" s="17" t="s">
        <v>275</v>
      </c>
      <c r="G784" s="36" t="s">
        <v>218</v>
      </c>
      <c r="H784" s="157">
        <v>741318</v>
      </c>
      <c r="I784" s="19">
        <v>73</v>
      </c>
      <c r="J784" s="150" t="s">
        <v>13</v>
      </c>
      <c r="K784" s="150" t="s">
        <v>12</v>
      </c>
      <c r="L784" s="9">
        <v>22</v>
      </c>
      <c r="M784" s="9"/>
      <c r="N784" s="21">
        <v>1.0652999999999999</v>
      </c>
      <c r="O784" s="10"/>
      <c r="P784" s="39">
        <v>2.7400000000000001E-2</v>
      </c>
      <c r="Q784" s="7"/>
      <c r="R784" s="158">
        <v>89.321299999999994</v>
      </c>
      <c r="S784" s="1"/>
      <c r="T784" s="23">
        <v>2.3008000000000002</v>
      </c>
      <c r="V784" s="20">
        <v>38.822400000000002</v>
      </c>
      <c r="X784" s="20">
        <v>4.8749000000000002</v>
      </c>
      <c r="AA784" s="25">
        <v>71949</v>
      </c>
      <c r="AB784" s="9"/>
      <c r="AC784" s="25">
        <v>2622027</v>
      </c>
      <c r="AD784" s="9"/>
      <c r="AE784" s="27">
        <v>67539</v>
      </c>
      <c r="AF784" s="9"/>
      <c r="AG784" s="26">
        <v>29355</v>
      </c>
      <c r="AI784" s="26">
        <v>537864</v>
      </c>
      <c r="AK784" s="26">
        <v>450695</v>
      </c>
      <c r="AM784" s="2" t="str">
        <f t="shared" si="12"/>
        <v>No</v>
      </c>
    </row>
    <row r="785" spans="1:39">
      <c r="A785" s="6" t="s">
        <v>5977</v>
      </c>
      <c r="B785" s="6" t="s">
        <v>3301</v>
      </c>
      <c r="C785" s="4" t="s">
        <v>11</v>
      </c>
      <c r="D785" s="213">
        <v>6033</v>
      </c>
      <c r="E785" s="210">
        <v>60033</v>
      </c>
      <c r="F785" s="17" t="s">
        <v>275</v>
      </c>
      <c r="G785" s="36" t="s">
        <v>218</v>
      </c>
      <c r="H785" s="157">
        <v>431388</v>
      </c>
      <c r="I785" s="19">
        <v>73</v>
      </c>
      <c r="J785" s="150" t="s">
        <v>13</v>
      </c>
      <c r="K785" s="150" t="s">
        <v>12</v>
      </c>
      <c r="L785" s="9">
        <v>21</v>
      </c>
      <c r="M785" s="9"/>
      <c r="N785" s="21">
        <v>2.4853999999999998</v>
      </c>
      <c r="O785" s="10"/>
      <c r="P785" s="39">
        <v>0.1062</v>
      </c>
      <c r="Q785" s="7"/>
      <c r="R785" s="158">
        <v>55.4054</v>
      </c>
      <c r="S785" s="1"/>
      <c r="T785" s="23">
        <v>2.3683999999999998</v>
      </c>
      <c r="V785" s="20">
        <v>23.3934</v>
      </c>
      <c r="X785" s="20">
        <v>2.9036</v>
      </c>
      <c r="AA785" s="25">
        <v>232341</v>
      </c>
      <c r="AB785" s="9"/>
      <c r="AC785" s="25">
        <v>2186908</v>
      </c>
      <c r="AD785" s="9"/>
      <c r="AE785" s="27">
        <v>93484</v>
      </c>
      <c r="AF785" s="9"/>
      <c r="AG785" s="26">
        <v>39471</v>
      </c>
      <c r="AI785" s="26">
        <v>753182</v>
      </c>
      <c r="AK785" s="26">
        <v>757771</v>
      </c>
      <c r="AM785" s="2" t="str">
        <f t="shared" si="12"/>
        <v>No</v>
      </c>
    </row>
    <row r="786" spans="1:39">
      <c r="A786" s="6" t="s">
        <v>3343</v>
      </c>
      <c r="B786" s="6" t="s">
        <v>3293</v>
      </c>
      <c r="C786" s="4" t="s">
        <v>73</v>
      </c>
      <c r="D786" s="213">
        <v>6111</v>
      </c>
      <c r="E786" s="210">
        <v>60111</v>
      </c>
      <c r="F786" s="17" t="s">
        <v>275</v>
      </c>
      <c r="G786" s="36" t="s">
        <v>218</v>
      </c>
      <c r="H786" s="157">
        <v>741318</v>
      </c>
      <c r="I786" s="19">
        <v>73</v>
      </c>
      <c r="J786" s="150" t="s">
        <v>24</v>
      </c>
      <c r="K786" s="150" t="s">
        <v>12</v>
      </c>
      <c r="L786" s="9">
        <v>2</v>
      </c>
      <c r="M786" s="9"/>
      <c r="N786" s="21">
        <v>0.82820000000000005</v>
      </c>
      <c r="O786" s="10"/>
      <c r="P786" s="39">
        <v>3.32E-2</v>
      </c>
      <c r="Q786" s="7"/>
      <c r="R786" s="158">
        <v>57.132100000000001</v>
      </c>
      <c r="S786" s="1"/>
      <c r="T786" s="23">
        <v>2.2921</v>
      </c>
      <c r="V786" s="20">
        <v>24.925799999999999</v>
      </c>
      <c r="X786" s="20">
        <v>1.6301000000000001</v>
      </c>
      <c r="AA786" s="25">
        <v>4556</v>
      </c>
      <c r="AB786" s="9"/>
      <c r="AC786" s="25">
        <v>137117</v>
      </c>
      <c r="AD786" s="9"/>
      <c r="AE786" s="27">
        <v>5501</v>
      </c>
      <c r="AF786" s="9"/>
      <c r="AG786" s="26">
        <v>2400</v>
      </c>
      <c r="AI786" s="26">
        <v>84116</v>
      </c>
      <c r="AK786" s="26">
        <v>64142</v>
      </c>
      <c r="AM786" s="2" t="str">
        <f t="shared" si="12"/>
        <v>No</v>
      </c>
    </row>
    <row r="787" spans="1:39">
      <c r="A787" s="6" t="s">
        <v>3343</v>
      </c>
      <c r="B787" s="6" t="s">
        <v>3293</v>
      </c>
      <c r="C787" s="4" t="s">
        <v>73</v>
      </c>
      <c r="D787" s="213">
        <v>6111</v>
      </c>
      <c r="E787" s="210">
        <v>60111</v>
      </c>
      <c r="F787" s="17" t="s">
        <v>275</v>
      </c>
      <c r="G787" s="36" t="s">
        <v>218</v>
      </c>
      <c r="H787" s="157">
        <v>741318</v>
      </c>
      <c r="I787" s="19">
        <v>73</v>
      </c>
      <c r="J787" s="150" t="s">
        <v>14</v>
      </c>
      <c r="K787" s="150" t="s">
        <v>12</v>
      </c>
      <c r="L787" s="9">
        <v>2</v>
      </c>
      <c r="M787" s="9"/>
      <c r="N787" s="21">
        <v>0.66620000000000001</v>
      </c>
      <c r="O787" s="10"/>
      <c r="P787" s="39">
        <v>2.6599999999999999E-2</v>
      </c>
      <c r="Q787" s="7"/>
      <c r="R787" s="158">
        <v>84.245699999999999</v>
      </c>
      <c r="S787" s="1"/>
      <c r="T787" s="23">
        <v>3.3681999999999999</v>
      </c>
      <c r="V787" s="20">
        <v>25.011700000000001</v>
      </c>
      <c r="X787" s="20">
        <v>7.9615</v>
      </c>
      <c r="AA787" s="25">
        <v>4028</v>
      </c>
      <c r="AB787" s="9"/>
      <c r="AC787" s="25">
        <v>151221</v>
      </c>
      <c r="AD787" s="9"/>
      <c r="AE787" s="27">
        <v>6046</v>
      </c>
      <c r="AF787" s="9"/>
      <c r="AG787" s="26">
        <v>1795</v>
      </c>
      <c r="AI787" s="26">
        <v>18994</v>
      </c>
      <c r="AK787" s="26">
        <v>22519</v>
      </c>
      <c r="AM787" s="2" t="str">
        <f t="shared" si="12"/>
        <v>No</v>
      </c>
    </row>
    <row r="788" spans="1:39">
      <c r="A788" s="6" t="s">
        <v>3343</v>
      </c>
      <c r="B788" s="6" t="s">
        <v>3293</v>
      </c>
      <c r="C788" s="4" t="s">
        <v>73</v>
      </c>
      <c r="D788" s="213">
        <v>6111</v>
      </c>
      <c r="E788" s="210">
        <v>60111</v>
      </c>
      <c r="F788" s="17" t="s">
        <v>275</v>
      </c>
      <c r="G788" s="36" t="s">
        <v>218</v>
      </c>
      <c r="H788" s="157">
        <v>741318</v>
      </c>
      <c r="I788" s="19">
        <v>73</v>
      </c>
      <c r="J788" s="150" t="s">
        <v>18</v>
      </c>
      <c r="K788" s="150" t="s">
        <v>15</v>
      </c>
      <c r="L788" s="9">
        <v>16</v>
      </c>
      <c r="M788" s="9"/>
      <c r="N788" s="21">
        <v>0.54010000000000002</v>
      </c>
      <c r="O788" s="10"/>
      <c r="P788" s="39">
        <v>2.9000000000000001E-2</v>
      </c>
      <c r="Q788" s="7"/>
      <c r="R788" s="158">
        <v>77.041300000000007</v>
      </c>
      <c r="S788" s="1"/>
      <c r="T788" s="23">
        <v>4.1388999999999996</v>
      </c>
      <c r="V788" s="20">
        <v>18.613800000000001</v>
      </c>
      <c r="X788" s="20">
        <v>2.8864999999999998</v>
      </c>
      <c r="AA788" s="25">
        <v>4650</v>
      </c>
      <c r="AB788" s="9"/>
      <c r="AC788" s="25">
        <v>160246</v>
      </c>
      <c r="AD788" s="9"/>
      <c r="AE788" s="27">
        <v>8609</v>
      </c>
      <c r="AF788" s="9"/>
      <c r="AG788" s="26">
        <v>2080</v>
      </c>
      <c r="AI788" s="26">
        <v>55516</v>
      </c>
      <c r="AK788" s="26">
        <v>55516</v>
      </c>
      <c r="AM788" s="2" t="str">
        <f t="shared" si="12"/>
        <v>No</v>
      </c>
    </row>
    <row r="789" spans="1:39">
      <c r="A789" s="6" t="s">
        <v>811</v>
      </c>
      <c r="B789" s="6" t="s">
        <v>332</v>
      </c>
      <c r="C789" s="4" t="s">
        <v>108</v>
      </c>
      <c r="D789" s="213" t="s">
        <v>812</v>
      </c>
      <c r="E789" s="210" t="s">
        <v>813</v>
      </c>
      <c r="F789" s="17" t="s">
        <v>275</v>
      </c>
      <c r="G789" s="36" t="s">
        <v>400</v>
      </c>
      <c r="H789" s="157">
        <v>0</v>
      </c>
      <c r="I789" s="19">
        <v>73</v>
      </c>
      <c r="J789" s="150" t="s">
        <v>14</v>
      </c>
      <c r="K789" s="150" t="s">
        <v>12</v>
      </c>
      <c r="L789" s="9">
        <v>15</v>
      </c>
      <c r="M789" s="9"/>
      <c r="N789" s="21">
        <v>0.21149999999999999</v>
      </c>
      <c r="O789" s="10"/>
      <c r="P789" s="39">
        <v>2.47E-2</v>
      </c>
      <c r="Q789" s="7"/>
      <c r="R789" s="158">
        <v>75.127200000000002</v>
      </c>
      <c r="S789" s="1"/>
      <c r="T789" s="23">
        <v>8.7882999999999996</v>
      </c>
      <c r="V789" s="20">
        <v>8.5485000000000007</v>
      </c>
      <c r="X789" s="20">
        <v>0</v>
      </c>
      <c r="AA789" s="25">
        <v>60070</v>
      </c>
      <c r="AB789" s="9"/>
      <c r="AC789" s="25">
        <v>2427886</v>
      </c>
      <c r="AD789" s="9"/>
      <c r="AE789" s="27">
        <v>284012</v>
      </c>
      <c r="AF789" s="9"/>
      <c r="AG789" s="26">
        <v>32317</v>
      </c>
      <c r="AI789" s="26">
        <v>0</v>
      </c>
      <c r="AK789" s="26">
        <v>425209</v>
      </c>
      <c r="AM789" s="2" t="str">
        <f t="shared" si="12"/>
        <v>No</v>
      </c>
    </row>
    <row r="790" spans="1:39">
      <c r="A790" s="6" t="s">
        <v>830</v>
      </c>
      <c r="B790" s="6" t="s">
        <v>831</v>
      </c>
      <c r="C790" s="4" t="s">
        <v>68</v>
      </c>
      <c r="D790" s="213">
        <v>2075</v>
      </c>
      <c r="E790" s="210">
        <v>20075</v>
      </c>
      <c r="F790" s="17" t="s">
        <v>275</v>
      </c>
      <c r="G790" s="36" t="s">
        <v>218</v>
      </c>
      <c r="H790" s="157">
        <v>5441567</v>
      </c>
      <c r="I790" s="19">
        <v>72</v>
      </c>
      <c r="J790" s="150" t="s">
        <v>27</v>
      </c>
      <c r="K790" s="150" t="s">
        <v>12</v>
      </c>
      <c r="L790" s="9">
        <v>72</v>
      </c>
      <c r="M790" s="9"/>
      <c r="N790" s="21">
        <v>2.4424000000000001</v>
      </c>
      <c r="O790" s="10"/>
      <c r="P790" s="39">
        <v>0.48199999999999998</v>
      </c>
      <c r="Q790" s="7"/>
      <c r="R790" s="158">
        <v>370.1773</v>
      </c>
      <c r="S790" s="1"/>
      <c r="T790" s="23">
        <v>73.048299999999998</v>
      </c>
      <c r="V790" s="20">
        <v>5.0675999999999997</v>
      </c>
      <c r="X790" s="20">
        <v>0.56730000000000003</v>
      </c>
      <c r="AA790" s="25">
        <v>26352488</v>
      </c>
      <c r="AB790" s="9"/>
      <c r="AC790" s="25">
        <v>54675931</v>
      </c>
      <c r="AD790" s="9"/>
      <c r="AE790" s="27">
        <v>10789374</v>
      </c>
      <c r="AF790" s="9"/>
      <c r="AG790" s="26">
        <v>147702</v>
      </c>
      <c r="AI790" s="26">
        <v>96375041</v>
      </c>
      <c r="AK790" s="26">
        <v>4589310</v>
      </c>
      <c r="AM790" s="2" t="str">
        <f t="shared" si="12"/>
        <v>No</v>
      </c>
    </row>
    <row r="791" spans="1:39">
      <c r="A791" s="6" t="s">
        <v>4810</v>
      </c>
      <c r="B791" s="6" t="s">
        <v>4811</v>
      </c>
      <c r="C791" s="4" t="s">
        <v>22</v>
      </c>
      <c r="D791" s="213">
        <v>9035</v>
      </c>
      <c r="E791" s="210">
        <v>90035</v>
      </c>
      <c r="F791" s="17" t="s">
        <v>275</v>
      </c>
      <c r="G791" s="36" t="s">
        <v>218</v>
      </c>
      <c r="H791" s="157">
        <v>367260</v>
      </c>
      <c r="I791" s="19">
        <v>72</v>
      </c>
      <c r="J791" s="150" t="s">
        <v>14</v>
      </c>
      <c r="K791" s="150" t="s">
        <v>12</v>
      </c>
      <c r="L791" s="9">
        <v>47</v>
      </c>
      <c r="M791" s="9"/>
      <c r="N791" s="21">
        <v>0.80830000000000002</v>
      </c>
      <c r="O791" s="10"/>
      <c r="P791" s="39">
        <v>0.13819999999999999</v>
      </c>
      <c r="Q791" s="7"/>
      <c r="R791" s="158">
        <v>100.6439</v>
      </c>
      <c r="S791" s="1"/>
      <c r="T791" s="23">
        <v>17.2014</v>
      </c>
      <c r="V791" s="20">
        <v>5.8509000000000002</v>
      </c>
      <c r="X791" s="20">
        <v>1.4132</v>
      </c>
      <c r="AA791" s="25">
        <v>2808293</v>
      </c>
      <c r="AB791" s="9"/>
      <c r="AC791" s="25">
        <v>20327043</v>
      </c>
      <c r="AD791" s="9"/>
      <c r="AE791" s="27">
        <v>3474161</v>
      </c>
      <c r="AF791" s="9"/>
      <c r="AG791" s="26">
        <v>201970</v>
      </c>
      <c r="AI791" s="26">
        <v>14383778</v>
      </c>
      <c r="AK791" s="26">
        <v>2163750</v>
      </c>
      <c r="AM791" s="2" t="str">
        <f t="shared" si="12"/>
        <v>No</v>
      </c>
    </row>
    <row r="792" spans="1:39">
      <c r="A792" s="6" t="s">
        <v>1047</v>
      </c>
      <c r="B792" s="6" t="s">
        <v>869</v>
      </c>
      <c r="C792" s="4" t="s">
        <v>88</v>
      </c>
      <c r="D792" s="213">
        <v>3015</v>
      </c>
      <c r="E792" s="210">
        <v>30015</v>
      </c>
      <c r="F792" s="17" t="s">
        <v>275</v>
      </c>
      <c r="G792" s="36" t="s">
        <v>218</v>
      </c>
      <c r="H792" s="157">
        <v>381502</v>
      </c>
      <c r="I792" s="19">
        <v>72</v>
      </c>
      <c r="J792" s="150" t="s">
        <v>13</v>
      </c>
      <c r="K792" s="150" t="s">
        <v>12</v>
      </c>
      <c r="L792" s="9">
        <v>40</v>
      </c>
      <c r="M792" s="9"/>
      <c r="N792" s="21">
        <v>2.4194</v>
      </c>
      <c r="O792" s="10"/>
      <c r="P792" s="39">
        <v>0.1024</v>
      </c>
      <c r="Q792" s="7"/>
      <c r="R792" s="158">
        <v>68.5274</v>
      </c>
      <c r="S792" s="1"/>
      <c r="T792" s="23">
        <v>2.9015</v>
      </c>
      <c r="V792" s="20">
        <v>23.617699999999999</v>
      </c>
      <c r="X792" s="20">
        <v>2.6867999999999999</v>
      </c>
      <c r="AA792" s="25">
        <v>371708</v>
      </c>
      <c r="AB792" s="9"/>
      <c r="AC792" s="25">
        <v>3628597</v>
      </c>
      <c r="AD792" s="9"/>
      <c r="AE792" s="27">
        <v>153639</v>
      </c>
      <c r="AF792" s="9"/>
      <c r="AG792" s="26">
        <v>52951</v>
      </c>
      <c r="AI792" s="26">
        <v>1350544</v>
      </c>
      <c r="AK792" s="26">
        <v>913234</v>
      </c>
      <c r="AM792" s="2" t="str">
        <f t="shared" si="12"/>
        <v>No</v>
      </c>
    </row>
    <row r="793" spans="1:39">
      <c r="A793" s="6" t="s">
        <v>1047</v>
      </c>
      <c r="B793" s="6" t="s">
        <v>869</v>
      </c>
      <c r="C793" s="4" t="s">
        <v>88</v>
      </c>
      <c r="D793" s="213">
        <v>3015</v>
      </c>
      <c r="E793" s="210">
        <v>30015</v>
      </c>
      <c r="F793" s="17" t="s">
        <v>275</v>
      </c>
      <c r="G793" s="36" t="s">
        <v>218</v>
      </c>
      <c r="H793" s="157">
        <v>381502</v>
      </c>
      <c r="I793" s="19">
        <v>72</v>
      </c>
      <c r="J793" s="150" t="s">
        <v>14</v>
      </c>
      <c r="K793" s="150" t="s">
        <v>12</v>
      </c>
      <c r="L793" s="9">
        <v>32</v>
      </c>
      <c r="M793" s="9"/>
      <c r="N793" s="21">
        <v>1.1021000000000001</v>
      </c>
      <c r="O793" s="10"/>
      <c r="P793" s="39">
        <v>0.1404</v>
      </c>
      <c r="Q793" s="7"/>
      <c r="R793" s="158">
        <v>119.6314</v>
      </c>
      <c r="S793" s="1"/>
      <c r="T793" s="23">
        <v>15.240500000000001</v>
      </c>
      <c r="V793" s="20">
        <v>7.8495999999999997</v>
      </c>
      <c r="X793" s="20">
        <v>1.8340000000000001</v>
      </c>
      <c r="AA793" s="25">
        <v>1273778</v>
      </c>
      <c r="AB793" s="9"/>
      <c r="AC793" s="25">
        <v>9072728</v>
      </c>
      <c r="AD793" s="9"/>
      <c r="AE793" s="27">
        <v>1155823</v>
      </c>
      <c r="AF793" s="9"/>
      <c r="AG793" s="26">
        <v>75839</v>
      </c>
      <c r="AI793" s="26">
        <v>4946922</v>
      </c>
      <c r="AK793" s="26">
        <v>1129935</v>
      </c>
      <c r="AM793" s="2" t="str">
        <f t="shared" si="12"/>
        <v>No</v>
      </c>
    </row>
    <row r="794" spans="1:39">
      <c r="A794" s="6" t="s">
        <v>4810</v>
      </c>
      <c r="B794" s="6" t="s">
        <v>4811</v>
      </c>
      <c r="C794" s="4" t="s">
        <v>22</v>
      </c>
      <c r="D794" s="213">
        <v>9035</v>
      </c>
      <c r="E794" s="210">
        <v>90035</v>
      </c>
      <c r="F794" s="17" t="s">
        <v>275</v>
      </c>
      <c r="G794" s="36" t="s">
        <v>218</v>
      </c>
      <c r="H794" s="157">
        <v>367260</v>
      </c>
      <c r="I794" s="19">
        <v>72</v>
      </c>
      <c r="J794" s="150" t="s">
        <v>13</v>
      </c>
      <c r="K794" s="150" t="s">
        <v>15</v>
      </c>
      <c r="L794" s="9">
        <v>25</v>
      </c>
      <c r="M794" s="9"/>
      <c r="N794" s="21">
        <v>2.6598000000000002</v>
      </c>
      <c r="O794" s="10"/>
      <c r="P794" s="39">
        <v>8.9899999999999994E-2</v>
      </c>
      <c r="Q794" s="7"/>
      <c r="R794" s="158">
        <v>62.156500000000001</v>
      </c>
      <c r="S794" s="1"/>
      <c r="T794" s="23">
        <v>2.101</v>
      </c>
      <c r="V794" s="20">
        <v>29.5838</v>
      </c>
      <c r="X794" s="20">
        <v>3.8889</v>
      </c>
      <c r="AA794" s="25">
        <v>303830</v>
      </c>
      <c r="AB794" s="9"/>
      <c r="AC794" s="25">
        <v>3379323</v>
      </c>
      <c r="AD794" s="9"/>
      <c r="AE794" s="27">
        <v>114229</v>
      </c>
      <c r="AF794" s="9"/>
      <c r="AG794" s="26">
        <v>54368</v>
      </c>
      <c r="AI794" s="26">
        <v>868969</v>
      </c>
      <c r="AK794" s="26">
        <v>801563</v>
      </c>
      <c r="AM794" s="2" t="str">
        <f t="shared" si="12"/>
        <v>No</v>
      </c>
    </row>
    <row r="795" spans="1:39">
      <c r="A795" s="6" t="s">
        <v>1899</v>
      </c>
      <c r="B795" s="6" t="s">
        <v>1900</v>
      </c>
      <c r="C795" s="4" t="s">
        <v>51</v>
      </c>
      <c r="D795" s="213" t="s">
        <v>1901</v>
      </c>
      <c r="E795" s="210" t="s">
        <v>1902</v>
      </c>
      <c r="F795" s="17" t="s">
        <v>405</v>
      </c>
      <c r="G795" s="36" t="s">
        <v>400</v>
      </c>
      <c r="H795" s="157">
        <v>0</v>
      </c>
      <c r="I795" s="19">
        <v>71</v>
      </c>
      <c r="J795" s="150" t="s">
        <v>13</v>
      </c>
      <c r="K795" s="150" t="s">
        <v>12</v>
      </c>
      <c r="L795" s="9">
        <v>71</v>
      </c>
      <c r="M795" s="9"/>
      <c r="N795" s="21">
        <v>0.38990000000000002</v>
      </c>
      <c r="O795" s="10"/>
      <c r="P795" s="39">
        <v>1.2999999999999999E-2</v>
      </c>
      <c r="Q795" s="7"/>
      <c r="R795" s="158">
        <v>37.6922</v>
      </c>
      <c r="S795" s="1"/>
      <c r="T795" s="23">
        <v>1.2614000000000001</v>
      </c>
      <c r="V795" s="20">
        <v>29.881</v>
      </c>
      <c r="X795" s="20">
        <v>0</v>
      </c>
      <c r="AA795" s="25">
        <v>68794</v>
      </c>
      <c r="AB795" s="9"/>
      <c r="AC795" s="25">
        <v>5272236</v>
      </c>
      <c r="AD795" s="9"/>
      <c r="AE795" s="27">
        <v>176441</v>
      </c>
      <c r="AF795" s="9"/>
      <c r="AG795" s="26">
        <v>139876</v>
      </c>
      <c r="AI795" s="26">
        <v>0</v>
      </c>
      <c r="AK795" s="26">
        <v>3227369</v>
      </c>
      <c r="AM795" s="2" t="str">
        <f t="shared" si="12"/>
        <v>No</v>
      </c>
    </row>
    <row r="796" spans="1:39">
      <c r="A796" s="6" t="s">
        <v>5978</v>
      </c>
      <c r="B796" s="6" t="s">
        <v>836</v>
      </c>
      <c r="C796" s="4" t="s">
        <v>75</v>
      </c>
      <c r="D796" s="213">
        <v>2084</v>
      </c>
      <c r="E796" s="210">
        <v>20084</v>
      </c>
      <c r="F796" s="17" t="s">
        <v>272</v>
      </c>
      <c r="G796" s="36" t="s">
        <v>218</v>
      </c>
      <c r="H796" s="157">
        <v>18351295</v>
      </c>
      <c r="I796" s="19">
        <v>71</v>
      </c>
      <c r="J796" s="150" t="s">
        <v>14</v>
      </c>
      <c r="K796" s="150" t="s">
        <v>15</v>
      </c>
      <c r="L796" s="9">
        <v>52</v>
      </c>
      <c r="M796" s="9"/>
      <c r="N796" s="21">
        <v>1.4766999999999999</v>
      </c>
      <c r="O796" s="10"/>
      <c r="P796" s="39">
        <v>0.18529999999999999</v>
      </c>
      <c r="Q796" s="7"/>
      <c r="R796" s="158">
        <v>124.29430000000001</v>
      </c>
      <c r="S796" s="1"/>
      <c r="T796" s="23">
        <v>15.594200000000001</v>
      </c>
      <c r="V796" s="20">
        <v>7.9705000000000004</v>
      </c>
      <c r="X796" s="20">
        <v>1.0459000000000001</v>
      </c>
      <c r="AA796" s="25">
        <v>3021883</v>
      </c>
      <c r="AB796" s="9"/>
      <c r="AC796" s="25">
        <v>16310523</v>
      </c>
      <c r="AD796" s="9"/>
      <c r="AE796" s="27">
        <v>2046349</v>
      </c>
      <c r="AF796" s="9"/>
      <c r="AG796" s="26">
        <v>131225</v>
      </c>
      <c r="AI796" s="26">
        <v>15594160</v>
      </c>
      <c r="AK796" s="26">
        <v>2405371</v>
      </c>
      <c r="AM796" s="2" t="str">
        <f t="shared" si="12"/>
        <v>No</v>
      </c>
    </row>
    <row r="797" spans="1:39">
      <c r="A797" s="6" t="s">
        <v>5978</v>
      </c>
      <c r="B797" s="6" t="s">
        <v>836</v>
      </c>
      <c r="C797" s="4" t="s">
        <v>75</v>
      </c>
      <c r="D797" s="213">
        <v>2084</v>
      </c>
      <c r="E797" s="210">
        <v>20084</v>
      </c>
      <c r="F797" s="17" t="s">
        <v>272</v>
      </c>
      <c r="G797" s="36" t="s">
        <v>218</v>
      </c>
      <c r="H797" s="157">
        <v>18351295</v>
      </c>
      <c r="I797" s="19">
        <v>71</v>
      </c>
      <c r="J797" s="150" t="s">
        <v>13</v>
      </c>
      <c r="K797" s="150" t="s">
        <v>12</v>
      </c>
      <c r="L797" s="9">
        <v>19</v>
      </c>
      <c r="M797" s="9"/>
      <c r="N797" s="21">
        <v>2.0488</v>
      </c>
      <c r="O797" s="10"/>
      <c r="P797" s="39">
        <v>3.5499999999999997E-2</v>
      </c>
      <c r="Q797" s="7"/>
      <c r="R797" s="158">
        <v>128.8853</v>
      </c>
      <c r="S797" s="1"/>
      <c r="T797" s="23">
        <v>2.2303000000000002</v>
      </c>
      <c r="V797" s="20">
        <v>57.787999999999997</v>
      </c>
      <c r="X797" s="20">
        <v>6.7583000000000002</v>
      </c>
      <c r="AA797" s="25">
        <v>112612</v>
      </c>
      <c r="AB797" s="9"/>
      <c r="AC797" s="25">
        <v>3176377</v>
      </c>
      <c r="AD797" s="9"/>
      <c r="AE797" s="27">
        <v>54966</v>
      </c>
      <c r="AF797" s="9"/>
      <c r="AG797" s="26">
        <v>24645</v>
      </c>
      <c r="AI797" s="26">
        <v>469999</v>
      </c>
      <c r="AK797" s="26">
        <v>473015</v>
      </c>
      <c r="AM797" s="2" t="str">
        <f t="shared" si="12"/>
        <v>No</v>
      </c>
    </row>
    <row r="798" spans="1:39">
      <c r="A798" s="6" t="s">
        <v>5979</v>
      </c>
      <c r="B798" s="6" t="s">
        <v>1059</v>
      </c>
      <c r="C798" s="4" t="s">
        <v>88</v>
      </c>
      <c r="D798" s="213">
        <v>3111</v>
      </c>
      <c r="E798" s="210">
        <v>30111</v>
      </c>
      <c r="F798" s="17" t="s">
        <v>275</v>
      </c>
      <c r="G798" s="36" t="s">
        <v>218</v>
      </c>
      <c r="H798" s="157">
        <v>1733853</v>
      </c>
      <c r="I798" s="19">
        <v>70</v>
      </c>
      <c r="J798" s="150" t="s">
        <v>14</v>
      </c>
      <c r="K798" s="150" t="s">
        <v>15</v>
      </c>
      <c r="L798" s="9">
        <v>8</v>
      </c>
      <c r="M798" s="9"/>
      <c r="N798" s="21">
        <v>1.7000999999999999</v>
      </c>
      <c r="O798" s="10"/>
      <c r="P798" s="39">
        <v>9.64E-2</v>
      </c>
      <c r="Q798" s="7"/>
      <c r="R798" s="158">
        <v>76.585099999999997</v>
      </c>
      <c r="S798" s="1"/>
      <c r="T798" s="23">
        <v>4.3422000000000001</v>
      </c>
      <c r="V798" s="20">
        <v>17.637499999999999</v>
      </c>
      <c r="X798" s="20">
        <v>1.2982</v>
      </c>
      <c r="AA798" s="25">
        <v>150969</v>
      </c>
      <c r="AB798" s="9"/>
      <c r="AC798" s="25">
        <v>1566241</v>
      </c>
      <c r="AD798" s="9"/>
      <c r="AE798" s="27">
        <v>88802</v>
      </c>
      <c r="AF798" s="9"/>
      <c r="AG798" s="26">
        <v>20451</v>
      </c>
      <c r="AI798" s="26">
        <v>1206433</v>
      </c>
      <c r="AK798" s="26">
        <v>352495</v>
      </c>
      <c r="AM798" s="2" t="str">
        <f t="shared" si="12"/>
        <v>No</v>
      </c>
    </row>
    <row r="799" spans="1:39">
      <c r="A799" s="6" t="s">
        <v>2359</v>
      </c>
      <c r="B799" s="6" t="s">
        <v>2360</v>
      </c>
      <c r="C799" s="4" t="s">
        <v>46</v>
      </c>
      <c r="D799" s="213">
        <v>5104</v>
      </c>
      <c r="E799" s="210">
        <v>50104</v>
      </c>
      <c r="F799" s="17" t="s">
        <v>275</v>
      </c>
      <c r="G799" s="36" t="s">
        <v>218</v>
      </c>
      <c r="H799" s="157">
        <v>8608208</v>
      </c>
      <c r="I799" s="19">
        <v>70</v>
      </c>
      <c r="J799" s="150" t="s">
        <v>23</v>
      </c>
      <c r="K799" s="150" t="s">
        <v>12</v>
      </c>
      <c r="L799" s="9">
        <v>70</v>
      </c>
      <c r="M799" s="9"/>
      <c r="N799" s="21">
        <v>6.7023000000000001</v>
      </c>
      <c r="O799" s="10"/>
      <c r="P799" s="39">
        <v>0.4451</v>
      </c>
      <c r="Q799" s="7"/>
      <c r="R799" s="158">
        <v>412.73219999999998</v>
      </c>
      <c r="S799" s="1"/>
      <c r="T799" s="23">
        <v>27.411000000000001</v>
      </c>
      <c r="V799" s="20">
        <v>15.0572</v>
      </c>
      <c r="X799" s="20">
        <v>0.46189999999999998</v>
      </c>
      <c r="AA799" s="25">
        <v>22789177</v>
      </c>
      <c r="AB799" s="9"/>
      <c r="AC799" s="25">
        <v>51197364</v>
      </c>
      <c r="AD799" s="9"/>
      <c r="AE799" s="27">
        <v>3400197</v>
      </c>
      <c r="AF799" s="9"/>
      <c r="AG799" s="26">
        <v>124045</v>
      </c>
      <c r="AI799" s="26">
        <v>110846664</v>
      </c>
      <c r="AK799" s="26">
        <v>4211197</v>
      </c>
      <c r="AM799" s="2" t="str">
        <f t="shared" si="12"/>
        <v>No</v>
      </c>
    </row>
    <row r="800" spans="1:39">
      <c r="A800" s="6" t="s">
        <v>1922</v>
      </c>
      <c r="B800" s="6" t="s">
        <v>1281</v>
      </c>
      <c r="C800" s="4" t="s">
        <v>51</v>
      </c>
      <c r="D800" s="213" t="s">
        <v>1923</v>
      </c>
      <c r="E800" s="210" t="s">
        <v>1924</v>
      </c>
      <c r="F800" s="17" t="s">
        <v>405</v>
      </c>
      <c r="G800" s="36" t="s">
        <v>400</v>
      </c>
      <c r="H800" s="157">
        <v>0</v>
      </c>
      <c r="I800" s="19">
        <v>70</v>
      </c>
      <c r="J800" s="150" t="s">
        <v>13</v>
      </c>
      <c r="K800" s="150" t="s">
        <v>12</v>
      </c>
      <c r="L800" s="9">
        <v>70</v>
      </c>
      <c r="M800" s="9"/>
      <c r="N800" s="21">
        <v>2.75E-2</v>
      </c>
      <c r="O800" s="10"/>
      <c r="P800" s="39">
        <v>8.9999999999999998E-4</v>
      </c>
      <c r="Q800" s="7"/>
      <c r="R800" s="158">
        <v>21.468699999999998</v>
      </c>
      <c r="S800" s="1"/>
      <c r="T800" s="23">
        <v>0.73470000000000002</v>
      </c>
      <c r="V800" s="20">
        <v>29.2227</v>
      </c>
      <c r="X800" s="20">
        <v>0</v>
      </c>
      <c r="AA800" s="25">
        <v>2627</v>
      </c>
      <c r="AB800" s="9"/>
      <c r="AC800" s="25">
        <v>2791147</v>
      </c>
      <c r="AD800" s="9"/>
      <c r="AE800" s="27">
        <v>95513</v>
      </c>
      <c r="AF800" s="9"/>
      <c r="AG800" s="26">
        <v>130010</v>
      </c>
      <c r="AI800" s="26">
        <v>0</v>
      </c>
      <c r="AK800" s="26">
        <v>1178474</v>
      </c>
      <c r="AM800" s="2" t="str">
        <f t="shared" si="12"/>
        <v>No</v>
      </c>
    </row>
    <row r="801" spans="1:39">
      <c r="A801" s="6" t="s">
        <v>507</v>
      </c>
      <c r="B801" s="6" t="s">
        <v>286</v>
      </c>
      <c r="C801" s="4" t="s">
        <v>86</v>
      </c>
      <c r="D801" s="213" t="s">
        <v>508</v>
      </c>
      <c r="E801" s="210">
        <v>376</v>
      </c>
      <c r="F801" s="17" t="s">
        <v>405</v>
      </c>
      <c r="G801" s="36" t="s">
        <v>218</v>
      </c>
      <c r="H801" s="157">
        <v>1849898</v>
      </c>
      <c r="I801" s="19">
        <v>70</v>
      </c>
      <c r="J801" s="150" t="s">
        <v>14</v>
      </c>
      <c r="K801" s="150" t="s">
        <v>12</v>
      </c>
      <c r="L801" s="9">
        <v>7</v>
      </c>
      <c r="M801" s="9"/>
      <c r="N801" s="21">
        <v>3.27E-2</v>
      </c>
      <c r="O801" s="10"/>
      <c r="P801" s="39">
        <v>4.8999999999999998E-3</v>
      </c>
      <c r="Q801" s="7"/>
      <c r="R801" s="158">
        <v>42.7348</v>
      </c>
      <c r="S801" s="1"/>
      <c r="T801" s="23">
        <v>6.3559999999999999</v>
      </c>
      <c r="V801" s="20">
        <v>6.7234999999999996</v>
      </c>
      <c r="X801" s="20">
        <v>2.1901000000000002</v>
      </c>
      <c r="AA801" s="25">
        <v>3605</v>
      </c>
      <c r="AB801" s="9"/>
      <c r="AC801" s="25">
        <v>740636</v>
      </c>
      <c r="AD801" s="9"/>
      <c r="AE801" s="27">
        <v>110156</v>
      </c>
      <c r="AF801" s="9"/>
      <c r="AG801" s="26">
        <v>17331</v>
      </c>
      <c r="AI801" s="26">
        <v>338179</v>
      </c>
      <c r="AK801" s="26">
        <v>221653</v>
      </c>
      <c r="AM801" s="2" t="str">
        <f t="shared" si="12"/>
        <v>No</v>
      </c>
    </row>
    <row r="802" spans="1:39">
      <c r="A802" s="6" t="s">
        <v>5980</v>
      </c>
      <c r="B802" s="6" t="s">
        <v>875</v>
      </c>
      <c r="C802" s="4" t="s">
        <v>68</v>
      </c>
      <c r="D802" s="213">
        <v>2192</v>
      </c>
      <c r="E802" s="210">
        <v>20192</v>
      </c>
      <c r="F802" s="17" t="s">
        <v>272</v>
      </c>
      <c r="G802" s="36" t="s">
        <v>218</v>
      </c>
      <c r="H802" s="157">
        <v>18351295</v>
      </c>
      <c r="I802" s="19">
        <v>70</v>
      </c>
      <c r="J802" s="150" t="s">
        <v>13</v>
      </c>
      <c r="K802" s="150" t="s">
        <v>12</v>
      </c>
      <c r="L802" s="9">
        <v>65</v>
      </c>
      <c r="M802" s="9"/>
      <c r="N802" s="21">
        <v>0</v>
      </c>
      <c r="O802" s="10"/>
      <c r="P802" s="39">
        <v>0</v>
      </c>
      <c r="Q802" s="7"/>
      <c r="R802" s="158">
        <v>46.590499999999999</v>
      </c>
      <c r="S802" s="1"/>
      <c r="T802" s="23">
        <v>2.0729000000000002</v>
      </c>
      <c r="V802" s="20">
        <v>22.476400000000002</v>
      </c>
      <c r="X802" s="20">
        <v>3.6764000000000001</v>
      </c>
      <c r="AA802" s="25">
        <v>0</v>
      </c>
      <c r="AB802" s="9"/>
      <c r="AC802" s="25">
        <v>5175314</v>
      </c>
      <c r="AD802" s="9"/>
      <c r="AE802" s="27">
        <v>230255</v>
      </c>
      <c r="AF802" s="9"/>
      <c r="AG802" s="26">
        <v>111081</v>
      </c>
      <c r="AI802" s="26">
        <v>1407712</v>
      </c>
      <c r="AK802" s="26">
        <v>883108</v>
      </c>
      <c r="AM802" s="2" t="str">
        <f t="shared" si="12"/>
        <v>No</v>
      </c>
    </row>
    <row r="803" spans="1:39">
      <c r="A803" s="6" t="s">
        <v>5979</v>
      </c>
      <c r="B803" s="6" t="s">
        <v>1059</v>
      </c>
      <c r="C803" s="4" t="s">
        <v>88</v>
      </c>
      <c r="D803" s="213">
        <v>3111</v>
      </c>
      <c r="E803" s="210">
        <v>30111</v>
      </c>
      <c r="F803" s="17" t="s">
        <v>275</v>
      </c>
      <c r="G803" s="36" t="s">
        <v>218</v>
      </c>
      <c r="H803" s="157">
        <v>1733853</v>
      </c>
      <c r="I803" s="19">
        <v>70</v>
      </c>
      <c r="J803" s="150" t="s">
        <v>13</v>
      </c>
      <c r="K803" s="150" t="s">
        <v>15</v>
      </c>
      <c r="L803" s="9">
        <v>62</v>
      </c>
      <c r="M803" s="9"/>
      <c r="N803" s="21">
        <v>1.0322</v>
      </c>
      <c r="O803" s="10"/>
      <c r="P803" s="39">
        <v>4.2900000000000001E-2</v>
      </c>
      <c r="Q803" s="7"/>
      <c r="R803" s="158">
        <v>45.570500000000003</v>
      </c>
      <c r="S803" s="1"/>
      <c r="T803" s="23">
        <v>1.8956999999999999</v>
      </c>
      <c r="V803" s="20">
        <v>24.0383</v>
      </c>
      <c r="X803" s="20">
        <v>2.5384000000000002</v>
      </c>
      <c r="AA803" s="25">
        <v>210911</v>
      </c>
      <c r="AB803" s="9"/>
      <c r="AC803" s="25">
        <v>4911866</v>
      </c>
      <c r="AD803" s="9"/>
      <c r="AE803" s="27">
        <v>204335</v>
      </c>
      <c r="AF803" s="9"/>
      <c r="AG803" s="26">
        <v>107786</v>
      </c>
      <c r="AI803" s="26">
        <v>1935052</v>
      </c>
      <c r="AK803" s="26">
        <v>1805935</v>
      </c>
      <c r="AM803" s="2" t="str">
        <f t="shared" si="12"/>
        <v>No</v>
      </c>
    </row>
    <row r="804" spans="1:39">
      <c r="A804" s="6" t="s">
        <v>5981</v>
      </c>
      <c r="B804" s="6" t="s">
        <v>874</v>
      </c>
      <c r="C804" s="4" t="s">
        <v>68</v>
      </c>
      <c r="D804" s="213">
        <v>2190</v>
      </c>
      <c r="E804" s="210">
        <v>20190</v>
      </c>
      <c r="F804" s="17" t="s">
        <v>715</v>
      </c>
      <c r="G804" s="36" t="s">
        <v>218</v>
      </c>
      <c r="H804" s="157">
        <v>18351295</v>
      </c>
      <c r="I804" s="19">
        <v>70</v>
      </c>
      <c r="J804" s="150" t="s">
        <v>14</v>
      </c>
      <c r="K804" s="150" t="s">
        <v>12</v>
      </c>
      <c r="L804" s="9">
        <v>58</v>
      </c>
      <c r="M804" s="9"/>
      <c r="N804" s="21">
        <v>0.42420000000000002</v>
      </c>
      <c r="O804" s="10"/>
      <c r="P804" s="39">
        <v>0.14460000000000001</v>
      </c>
      <c r="Q804" s="7"/>
      <c r="R804" s="158">
        <v>69.976699999999994</v>
      </c>
      <c r="S804" s="1"/>
      <c r="T804" s="23">
        <v>23.845300000000002</v>
      </c>
      <c r="V804" s="20">
        <v>2.9346000000000001</v>
      </c>
      <c r="X804" s="20">
        <v>1.6813</v>
      </c>
      <c r="AA804" s="25">
        <v>1431015</v>
      </c>
      <c r="AB804" s="9"/>
      <c r="AC804" s="25">
        <v>9898911</v>
      </c>
      <c r="AD804" s="9"/>
      <c r="AE804" s="27">
        <v>3373163</v>
      </c>
      <c r="AF804" s="9"/>
      <c r="AG804" s="26">
        <v>141460</v>
      </c>
      <c r="AI804" s="26">
        <v>5887776</v>
      </c>
      <c r="AK804" s="26">
        <v>742758</v>
      </c>
      <c r="AM804" s="2" t="str">
        <f t="shared" si="12"/>
        <v>No</v>
      </c>
    </row>
    <row r="805" spans="1:39">
      <c r="A805" s="6" t="s">
        <v>5980</v>
      </c>
      <c r="B805" s="6" t="s">
        <v>875</v>
      </c>
      <c r="C805" s="4" t="s">
        <v>68</v>
      </c>
      <c r="D805" s="213">
        <v>2192</v>
      </c>
      <c r="E805" s="210">
        <v>20192</v>
      </c>
      <c r="F805" s="17" t="s">
        <v>272</v>
      </c>
      <c r="G805" s="36" t="s">
        <v>218</v>
      </c>
      <c r="H805" s="157">
        <v>18351295</v>
      </c>
      <c r="I805" s="19">
        <v>70</v>
      </c>
      <c r="J805" s="150" t="s">
        <v>14</v>
      </c>
      <c r="K805" s="150" t="s">
        <v>12</v>
      </c>
      <c r="L805" s="9">
        <v>5</v>
      </c>
      <c r="M805" s="9"/>
      <c r="N805" s="21">
        <v>0</v>
      </c>
      <c r="O805" s="10"/>
      <c r="P805" s="39">
        <v>0</v>
      </c>
      <c r="Q805" s="7"/>
      <c r="R805" s="158">
        <v>145.07050000000001</v>
      </c>
      <c r="S805" s="1"/>
      <c r="T805" s="23">
        <v>5.7592999999999996</v>
      </c>
      <c r="V805" s="20">
        <v>25.1891</v>
      </c>
      <c r="X805" s="20">
        <v>2.8536000000000001</v>
      </c>
      <c r="AA805" s="25">
        <v>0</v>
      </c>
      <c r="AB805" s="9"/>
      <c r="AC805" s="25">
        <v>638165</v>
      </c>
      <c r="AD805" s="9"/>
      <c r="AE805" s="27">
        <v>25335</v>
      </c>
      <c r="AF805" s="9"/>
      <c r="AG805" s="26">
        <v>4399</v>
      </c>
      <c r="AI805" s="26">
        <v>223633</v>
      </c>
      <c r="AK805" s="26">
        <v>58741</v>
      </c>
      <c r="AM805" s="2" t="str">
        <f t="shared" si="12"/>
        <v>No</v>
      </c>
    </row>
    <row r="806" spans="1:39">
      <c r="A806" s="6" t="s">
        <v>5982</v>
      </c>
      <c r="B806" s="6" t="s">
        <v>2313</v>
      </c>
      <c r="C806" s="4" t="s">
        <v>57</v>
      </c>
      <c r="D806" s="213">
        <v>5035</v>
      </c>
      <c r="E806" s="210">
        <v>50035</v>
      </c>
      <c r="F806" s="17" t="s">
        <v>275</v>
      </c>
      <c r="G806" s="36" t="s">
        <v>218</v>
      </c>
      <c r="H806" s="157">
        <v>209703</v>
      </c>
      <c r="I806" s="19">
        <v>70</v>
      </c>
      <c r="J806" s="150" t="s">
        <v>13</v>
      </c>
      <c r="K806" s="150" t="s">
        <v>15</v>
      </c>
      <c r="L806" s="9">
        <v>41</v>
      </c>
      <c r="M806" s="9"/>
      <c r="N806" s="21">
        <v>3.6955</v>
      </c>
      <c r="O806" s="10"/>
      <c r="P806" s="39">
        <v>0.12570000000000001</v>
      </c>
      <c r="Q806" s="7"/>
      <c r="R806" s="158">
        <v>53.494999999999997</v>
      </c>
      <c r="S806" s="1"/>
      <c r="T806" s="23">
        <v>1.8191999999999999</v>
      </c>
      <c r="V806" s="20">
        <v>29.406099999999999</v>
      </c>
      <c r="X806" s="20">
        <v>2.8319000000000001</v>
      </c>
      <c r="AA806" s="25">
        <v>607745</v>
      </c>
      <c r="AB806" s="9"/>
      <c r="AC806" s="25">
        <v>4836004</v>
      </c>
      <c r="AD806" s="9"/>
      <c r="AE806" s="27">
        <v>164456</v>
      </c>
      <c r="AF806" s="9"/>
      <c r="AG806" s="26">
        <v>90401</v>
      </c>
      <c r="AI806" s="26">
        <v>1707676</v>
      </c>
      <c r="AK806" s="26">
        <v>1283554</v>
      </c>
      <c r="AM806" s="2" t="str">
        <f t="shared" si="12"/>
        <v>No</v>
      </c>
    </row>
    <row r="807" spans="1:39">
      <c r="A807" s="6" t="s">
        <v>35</v>
      </c>
      <c r="B807" s="6" t="s">
        <v>721</v>
      </c>
      <c r="C807" s="4" t="s">
        <v>34</v>
      </c>
      <c r="D807" s="213">
        <v>1128</v>
      </c>
      <c r="E807" s="210">
        <v>10128</v>
      </c>
      <c r="F807" s="17" t="s">
        <v>662</v>
      </c>
      <c r="G807" s="36" t="s">
        <v>218</v>
      </c>
      <c r="H807" s="157">
        <v>194535</v>
      </c>
      <c r="I807" s="19">
        <v>70</v>
      </c>
      <c r="J807" s="150" t="s">
        <v>14</v>
      </c>
      <c r="K807" s="150" t="s">
        <v>15</v>
      </c>
      <c r="L807" s="9">
        <v>36</v>
      </c>
      <c r="M807" s="9"/>
      <c r="N807" s="21">
        <v>0.8518</v>
      </c>
      <c r="O807" s="10"/>
      <c r="P807" s="39">
        <v>0.15459999999999999</v>
      </c>
      <c r="Q807" s="7"/>
      <c r="R807" s="158">
        <v>123.4798</v>
      </c>
      <c r="S807" s="1"/>
      <c r="T807" s="23">
        <v>22.4132</v>
      </c>
      <c r="V807" s="20">
        <v>5.5091999999999999</v>
      </c>
      <c r="X807" s="20">
        <v>2.6873999999999998</v>
      </c>
      <c r="AA807" s="25">
        <v>1798366</v>
      </c>
      <c r="AB807" s="9"/>
      <c r="AC807" s="25">
        <v>11631673</v>
      </c>
      <c r="AD807" s="9"/>
      <c r="AE807" s="27">
        <v>2111302</v>
      </c>
      <c r="AF807" s="9"/>
      <c r="AG807" s="26">
        <v>94199</v>
      </c>
      <c r="AI807" s="26">
        <v>4328170</v>
      </c>
      <c r="AK807" s="26">
        <v>1207620</v>
      </c>
      <c r="AM807" s="2" t="str">
        <f t="shared" si="12"/>
        <v>No</v>
      </c>
    </row>
    <row r="808" spans="1:39">
      <c r="A808" s="6" t="s">
        <v>35</v>
      </c>
      <c r="B808" s="6" t="s">
        <v>721</v>
      </c>
      <c r="C808" s="4" t="s">
        <v>34</v>
      </c>
      <c r="D808" s="213">
        <v>1128</v>
      </c>
      <c r="E808" s="210">
        <v>10128</v>
      </c>
      <c r="F808" s="17" t="s">
        <v>662</v>
      </c>
      <c r="G808" s="36" t="s">
        <v>218</v>
      </c>
      <c r="H808" s="157">
        <v>194535</v>
      </c>
      <c r="I808" s="19">
        <v>70</v>
      </c>
      <c r="J808" s="150" t="s">
        <v>13</v>
      </c>
      <c r="K808" s="150" t="s">
        <v>15</v>
      </c>
      <c r="L808" s="9">
        <v>34</v>
      </c>
      <c r="M808" s="9"/>
      <c r="N808" s="21">
        <v>2.7850000000000001</v>
      </c>
      <c r="O808" s="10"/>
      <c r="P808" s="39">
        <v>6.0100000000000001E-2</v>
      </c>
      <c r="Q808" s="7"/>
      <c r="R808" s="158">
        <v>74.465299999999999</v>
      </c>
      <c r="S808" s="1"/>
      <c r="T808" s="23">
        <v>1.6077999999999999</v>
      </c>
      <c r="V808" s="20">
        <v>46.316000000000003</v>
      </c>
      <c r="X808" s="20">
        <v>6.5850999999999997</v>
      </c>
      <c r="AA808" s="25">
        <v>278135</v>
      </c>
      <c r="AB808" s="9"/>
      <c r="AC808" s="25">
        <v>4625486</v>
      </c>
      <c r="AD808" s="9"/>
      <c r="AE808" s="27">
        <v>99868</v>
      </c>
      <c r="AF808" s="9"/>
      <c r="AG808" s="26">
        <v>62116</v>
      </c>
      <c r="AI808" s="26">
        <v>702416</v>
      </c>
      <c r="AK808" s="26">
        <v>694343</v>
      </c>
      <c r="AM808" s="2" t="str">
        <f t="shared" si="12"/>
        <v>No</v>
      </c>
    </row>
    <row r="809" spans="1:39">
      <c r="A809" s="6" t="s">
        <v>507</v>
      </c>
      <c r="B809" s="6" t="s">
        <v>286</v>
      </c>
      <c r="C809" s="4" t="s">
        <v>86</v>
      </c>
      <c r="D809" s="213" t="s">
        <v>508</v>
      </c>
      <c r="E809" s="210">
        <v>376</v>
      </c>
      <c r="F809" s="17" t="s">
        <v>405</v>
      </c>
      <c r="G809" s="36" t="s">
        <v>218</v>
      </c>
      <c r="H809" s="157">
        <v>1849898</v>
      </c>
      <c r="I809" s="19">
        <v>70</v>
      </c>
      <c r="J809" s="150" t="s">
        <v>18</v>
      </c>
      <c r="K809" s="150" t="s">
        <v>15</v>
      </c>
      <c r="L809" s="9">
        <v>34</v>
      </c>
      <c r="M809" s="9"/>
      <c r="N809" s="21">
        <v>0</v>
      </c>
      <c r="O809" s="10"/>
      <c r="P809" s="39">
        <v>0</v>
      </c>
      <c r="Q809" s="7"/>
      <c r="R809" s="158">
        <v>43.682699999999997</v>
      </c>
      <c r="S809" s="1"/>
      <c r="T809" s="23">
        <v>3.1939000000000002</v>
      </c>
      <c r="V809" s="20">
        <v>13.677</v>
      </c>
      <c r="X809" s="20">
        <v>1.9363999999999999</v>
      </c>
      <c r="AA809" s="25">
        <v>0</v>
      </c>
      <c r="AB809" s="9"/>
      <c r="AC809" s="25">
        <v>727055</v>
      </c>
      <c r="AD809" s="9"/>
      <c r="AE809" s="27">
        <v>53159</v>
      </c>
      <c r="AF809" s="9"/>
      <c r="AG809" s="26">
        <v>16644</v>
      </c>
      <c r="AI809" s="26">
        <v>375459</v>
      </c>
      <c r="AK809" s="26">
        <v>316430</v>
      </c>
      <c r="AM809" s="2" t="str">
        <f t="shared" si="12"/>
        <v>No</v>
      </c>
    </row>
    <row r="810" spans="1:39">
      <c r="A810" s="6" t="s">
        <v>5982</v>
      </c>
      <c r="B810" s="6" t="s">
        <v>2313</v>
      </c>
      <c r="C810" s="4" t="s">
        <v>57</v>
      </c>
      <c r="D810" s="213">
        <v>5035</v>
      </c>
      <c r="E810" s="210">
        <v>50035</v>
      </c>
      <c r="F810" s="17" t="s">
        <v>275</v>
      </c>
      <c r="G810" s="36" t="s">
        <v>218</v>
      </c>
      <c r="H810" s="157">
        <v>209703</v>
      </c>
      <c r="I810" s="19">
        <v>70</v>
      </c>
      <c r="J810" s="150" t="s">
        <v>14</v>
      </c>
      <c r="K810" s="150" t="s">
        <v>12</v>
      </c>
      <c r="L810" s="9">
        <v>29</v>
      </c>
      <c r="M810" s="9"/>
      <c r="N810" s="21">
        <v>0.99129999999999996</v>
      </c>
      <c r="O810" s="10"/>
      <c r="P810" s="39">
        <v>0.24060000000000001</v>
      </c>
      <c r="Q810" s="7"/>
      <c r="R810" s="158">
        <v>85.122799999999998</v>
      </c>
      <c r="S810" s="1"/>
      <c r="T810" s="23">
        <v>20.657299999999999</v>
      </c>
      <c r="V810" s="20">
        <v>4.1207000000000003</v>
      </c>
      <c r="X810" s="20">
        <v>1.0246999999999999</v>
      </c>
      <c r="AA810" s="25">
        <v>2647756</v>
      </c>
      <c r="AB810" s="9"/>
      <c r="AC810" s="25">
        <v>11006721</v>
      </c>
      <c r="AD810" s="9"/>
      <c r="AE810" s="27">
        <v>2671067</v>
      </c>
      <c r="AF810" s="9"/>
      <c r="AG810" s="26">
        <v>129304</v>
      </c>
      <c r="AI810" s="26">
        <v>10740997</v>
      </c>
      <c r="AK810" s="26">
        <v>1732256</v>
      </c>
      <c r="AM810" s="2" t="str">
        <f t="shared" si="12"/>
        <v>No</v>
      </c>
    </row>
    <row r="811" spans="1:39">
      <c r="A811" s="6" t="s">
        <v>507</v>
      </c>
      <c r="B811" s="6" t="s">
        <v>286</v>
      </c>
      <c r="C811" s="4" t="s">
        <v>86</v>
      </c>
      <c r="D811" s="213" t="s">
        <v>508</v>
      </c>
      <c r="E811" s="210">
        <v>376</v>
      </c>
      <c r="F811" s="17" t="s">
        <v>405</v>
      </c>
      <c r="G811" s="36" t="s">
        <v>218</v>
      </c>
      <c r="H811" s="157">
        <v>1849898</v>
      </c>
      <c r="I811" s="19">
        <v>70</v>
      </c>
      <c r="J811" s="150" t="s">
        <v>13</v>
      </c>
      <c r="K811" s="150" t="s">
        <v>12</v>
      </c>
      <c r="L811" s="9">
        <v>29</v>
      </c>
      <c r="M811" s="9"/>
      <c r="N811" s="21">
        <v>0.159</v>
      </c>
      <c r="O811" s="10"/>
      <c r="P811" s="39">
        <v>2.5000000000000001E-3</v>
      </c>
      <c r="Q811" s="7"/>
      <c r="R811" s="158">
        <v>160.24889999999999</v>
      </c>
      <c r="S811" s="1"/>
      <c r="T811" s="23">
        <v>2.4870000000000001</v>
      </c>
      <c r="V811" s="20">
        <v>64.435100000000006</v>
      </c>
      <c r="X811" s="20">
        <v>26.929500000000001</v>
      </c>
      <c r="AA811" s="25">
        <v>13700</v>
      </c>
      <c r="AB811" s="9"/>
      <c r="AC811" s="25">
        <v>5551022</v>
      </c>
      <c r="AD811" s="9"/>
      <c r="AE811" s="27">
        <v>86149</v>
      </c>
      <c r="AF811" s="9"/>
      <c r="AG811" s="26">
        <v>34640</v>
      </c>
      <c r="AI811" s="26">
        <v>206132</v>
      </c>
      <c r="AK811" s="26">
        <v>367658</v>
      </c>
      <c r="AM811" s="2" t="str">
        <f t="shared" si="12"/>
        <v>No</v>
      </c>
    </row>
    <row r="812" spans="1:39">
      <c r="A812" s="6" t="s">
        <v>5981</v>
      </c>
      <c r="B812" s="6" t="s">
        <v>874</v>
      </c>
      <c r="C812" s="4" t="s">
        <v>68</v>
      </c>
      <c r="D812" s="213">
        <v>2190</v>
      </c>
      <c r="E812" s="210">
        <v>20190</v>
      </c>
      <c r="F812" s="17" t="s">
        <v>715</v>
      </c>
      <c r="G812" s="36" t="s">
        <v>218</v>
      </c>
      <c r="H812" s="157">
        <v>18351295</v>
      </c>
      <c r="I812" s="19">
        <v>70</v>
      </c>
      <c r="J812" s="150" t="s">
        <v>25</v>
      </c>
      <c r="K812" s="150" t="s">
        <v>12</v>
      </c>
      <c r="L812" s="9">
        <v>12</v>
      </c>
      <c r="M812" s="9"/>
      <c r="N812" s="21">
        <v>9.3068000000000008</v>
      </c>
      <c r="O812" s="10"/>
      <c r="P812" s="39">
        <v>1.4744999999999999</v>
      </c>
      <c r="Q812" s="7"/>
      <c r="R812" s="158">
        <v>1045.8989999999999</v>
      </c>
      <c r="S812" s="1"/>
      <c r="T812" s="23">
        <v>165.7021</v>
      </c>
      <c r="V812" s="20">
        <v>6.3118999999999996</v>
      </c>
      <c r="X812" s="20">
        <v>1.4830000000000001</v>
      </c>
      <c r="AA812" s="25">
        <v>43288189</v>
      </c>
      <c r="AB812" s="9"/>
      <c r="AC812" s="25">
        <v>29358384</v>
      </c>
      <c r="AD812" s="9"/>
      <c r="AE812" s="27">
        <v>4651259</v>
      </c>
      <c r="AF812" s="9"/>
      <c r="AG812" s="26">
        <v>28070</v>
      </c>
      <c r="AI812" s="26">
        <v>19797250</v>
      </c>
      <c r="AK812" s="26">
        <v>441117</v>
      </c>
      <c r="AM812" s="2" t="str">
        <f t="shared" si="12"/>
        <v>No</v>
      </c>
    </row>
    <row r="813" spans="1:39">
      <c r="A813" s="6" t="s">
        <v>5312</v>
      </c>
      <c r="B813" s="6" t="s">
        <v>3702</v>
      </c>
      <c r="C813" s="4" t="s">
        <v>44</v>
      </c>
      <c r="D813" s="213" t="s">
        <v>5313</v>
      </c>
      <c r="E813" s="210" t="s">
        <v>5314</v>
      </c>
      <c r="F813" s="17" t="s">
        <v>275</v>
      </c>
      <c r="G813" s="36" t="s">
        <v>400</v>
      </c>
      <c r="H813" s="157">
        <v>0</v>
      </c>
      <c r="I813" s="19">
        <v>69</v>
      </c>
      <c r="J813" s="150" t="s">
        <v>13</v>
      </c>
      <c r="K813" s="150" t="s">
        <v>12</v>
      </c>
      <c r="L813" s="9">
        <v>69</v>
      </c>
      <c r="M813" s="9"/>
      <c r="N813" s="21">
        <v>2.0398999999999998</v>
      </c>
      <c r="O813" s="10"/>
      <c r="P813" s="39">
        <v>0.12280000000000001</v>
      </c>
      <c r="Q813" s="7"/>
      <c r="R813" s="158">
        <v>47.750900000000001</v>
      </c>
      <c r="S813" s="1"/>
      <c r="T813" s="23">
        <v>2.8734000000000002</v>
      </c>
      <c r="V813" s="20">
        <v>16.617999999999999</v>
      </c>
      <c r="X813" s="20">
        <v>0</v>
      </c>
      <c r="AA813" s="25">
        <v>505639</v>
      </c>
      <c r="AB813" s="9"/>
      <c r="AC813" s="25">
        <v>4119231</v>
      </c>
      <c r="AD813" s="9"/>
      <c r="AE813" s="27">
        <v>247878</v>
      </c>
      <c r="AF813" s="9"/>
      <c r="AG813" s="26">
        <v>86265</v>
      </c>
      <c r="AI813" s="26">
        <v>0</v>
      </c>
      <c r="AK813" s="26">
        <v>1193571</v>
      </c>
      <c r="AM813" s="2" t="str">
        <f t="shared" si="12"/>
        <v>No</v>
      </c>
    </row>
    <row r="814" spans="1:39">
      <c r="A814" s="6" t="s">
        <v>665</v>
      </c>
      <c r="B814" s="6" t="s">
        <v>666</v>
      </c>
      <c r="C814" s="4" t="s">
        <v>53</v>
      </c>
      <c r="D814" s="213">
        <v>1013</v>
      </c>
      <c r="E814" s="210">
        <v>10013</v>
      </c>
      <c r="F814" s="17" t="s">
        <v>275</v>
      </c>
      <c r="G814" s="36" t="s">
        <v>218</v>
      </c>
      <c r="H814" s="157">
        <v>4181019</v>
      </c>
      <c r="I814" s="19">
        <v>69</v>
      </c>
      <c r="J814" s="150" t="s">
        <v>24</v>
      </c>
      <c r="K814" s="150" t="s">
        <v>15</v>
      </c>
      <c r="L814" s="9">
        <v>6</v>
      </c>
      <c r="M814" s="9"/>
      <c r="N814" s="21">
        <v>5.6455000000000002</v>
      </c>
      <c r="O814" s="10"/>
      <c r="P814" s="39">
        <v>0.64890000000000003</v>
      </c>
      <c r="Q814" s="7"/>
      <c r="R814" s="158">
        <v>96.202500000000001</v>
      </c>
      <c r="S814" s="1"/>
      <c r="T814" s="23">
        <v>11.0579</v>
      </c>
      <c r="V814" s="20">
        <v>8.6998999999999995</v>
      </c>
      <c r="X814" s="20">
        <v>0.3206</v>
      </c>
      <c r="AA814" s="25">
        <v>343035</v>
      </c>
      <c r="AB814" s="9"/>
      <c r="AC814" s="25">
        <v>528633</v>
      </c>
      <c r="AD814" s="9"/>
      <c r="AE814" s="27">
        <v>60763</v>
      </c>
      <c r="AF814" s="9"/>
      <c r="AG814" s="26">
        <v>5495</v>
      </c>
      <c r="AI814" s="26">
        <v>1648708</v>
      </c>
      <c r="AK814" s="26">
        <v>91620</v>
      </c>
      <c r="AM814" s="2" t="str">
        <f t="shared" si="12"/>
        <v>No</v>
      </c>
    </row>
    <row r="815" spans="1:39">
      <c r="A815" s="6" t="s">
        <v>665</v>
      </c>
      <c r="B815" s="6" t="s">
        <v>666</v>
      </c>
      <c r="C815" s="4" t="s">
        <v>53</v>
      </c>
      <c r="D815" s="213">
        <v>1013</v>
      </c>
      <c r="E815" s="210">
        <v>10013</v>
      </c>
      <c r="F815" s="17" t="s">
        <v>275</v>
      </c>
      <c r="G815" s="36" t="s">
        <v>218</v>
      </c>
      <c r="H815" s="157">
        <v>4181019</v>
      </c>
      <c r="I815" s="19">
        <v>69</v>
      </c>
      <c r="J815" s="150" t="s">
        <v>14</v>
      </c>
      <c r="K815" s="150" t="s">
        <v>15</v>
      </c>
      <c r="L815" s="9">
        <v>40</v>
      </c>
      <c r="M815" s="9"/>
      <c r="N815" s="21">
        <v>0.61929999999999996</v>
      </c>
      <c r="O815" s="10"/>
      <c r="P815" s="39">
        <v>9.0499999999999997E-2</v>
      </c>
      <c r="Q815" s="7"/>
      <c r="R815" s="158">
        <v>109.30970000000001</v>
      </c>
      <c r="S815" s="1"/>
      <c r="T815" s="23">
        <v>15.9719</v>
      </c>
      <c r="V815" s="20">
        <v>6.8438999999999997</v>
      </c>
      <c r="X815" s="20">
        <v>1.6351</v>
      </c>
      <c r="AA815" s="25">
        <v>1267525</v>
      </c>
      <c r="AB815" s="9"/>
      <c r="AC815" s="25">
        <v>14007595</v>
      </c>
      <c r="AD815" s="9"/>
      <c r="AE815" s="27">
        <v>2046740</v>
      </c>
      <c r="AF815" s="9"/>
      <c r="AG815" s="26">
        <v>128146</v>
      </c>
      <c r="AI815" s="26">
        <v>8566666</v>
      </c>
      <c r="AK815" s="26">
        <v>1414843</v>
      </c>
      <c r="AM815" s="2" t="str">
        <f t="shared" si="12"/>
        <v>No</v>
      </c>
    </row>
    <row r="816" spans="1:39">
      <c r="A816" s="6" t="s">
        <v>665</v>
      </c>
      <c r="B816" s="6" t="s">
        <v>666</v>
      </c>
      <c r="C816" s="4" t="s">
        <v>53</v>
      </c>
      <c r="D816" s="213">
        <v>1013</v>
      </c>
      <c r="E816" s="210">
        <v>10013</v>
      </c>
      <c r="F816" s="17" t="s">
        <v>275</v>
      </c>
      <c r="G816" s="36" t="s">
        <v>218</v>
      </c>
      <c r="H816" s="157">
        <v>4181019</v>
      </c>
      <c r="I816" s="19">
        <v>69</v>
      </c>
      <c r="J816" s="150" t="s">
        <v>13</v>
      </c>
      <c r="K816" s="150" t="s">
        <v>15</v>
      </c>
      <c r="L816" s="9">
        <v>23</v>
      </c>
      <c r="M816" s="9"/>
      <c r="N816" s="21">
        <v>2.0022000000000002</v>
      </c>
      <c r="O816" s="10"/>
      <c r="P816" s="39">
        <v>7.0499999999999993E-2</v>
      </c>
      <c r="Q816" s="7"/>
      <c r="R816" s="158">
        <v>50.620699999999999</v>
      </c>
      <c r="S816" s="1"/>
      <c r="T816" s="23">
        <v>1.7818000000000001</v>
      </c>
      <c r="V816" s="20">
        <v>28.410299999999999</v>
      </c>
      <c r="X816" s="20">
        <v>4.3312999999999997</v>
      </c>
      <c r="AA816" s="25">
        <v>174199</v>
      </c>
      <c r="AB816" s="9"/>
      <c r="AC816" s="25">
        <v>2471811</v>
      </c>
      <c r="AD816" s="9"/>
      <c r="AE816" s="27">
        <v>87004</v>
      </c>
      <c r="AF816" s="9"/>
      <c r="AG816" s="26">
        <v>48830</v>
      </c>
      <c r="AI816" s="26">
        <v>570691</v>
      </c>
      <c r="AK816" s="26">
        <v>768342</v>
      </c>
      <c r="AM816" s="2" t="str">
        <f t="shared" si="12"/>
        <v>No</v>
      </c>
    </row>
    <row r="817" spans="1:39">
      <c r="A817" s="6" t="s">
        <v>2300</v>
      </c>
      <c r="B817" s="6" t="s">
        <v>2301</v>
      </c>
      <c r="C817" s="4" t="s">
        <v>58</v>
      </c>
      <c r="D817" s="213">
        <v>5025</v>
      </c>
      <c r="E817" s="210">
        <v>50025</v>
      </c>
      <c r="F817" s="17" t="s">
        <v>275</v>
      </c>
      <c r="G817" s="36" t="s">
        <v>218</v>
      </c>
      <c r="H817" s="157">
        <v>120378</v>
      </c>
      <c r="I817" s="19">
        <v>68</v>
      </c>
      <c r="J817" s="150" t="s">
        <v>13</v>
      </c>
      <c r="K817" s="150" t="s">
        <v>15</v>
      </c>
      <c r="L817" s="9">
        <v>8</v>
      </c>
      <c r="M817" s="9"/>
      <c r="N817" s="21">
        <v>2.3252000000000002</v>
      </c>
      <c r="O817" s="10"/>
      <c r="P817" s="39">
        <v>8.09E-2</v>
      </c>
      <c r="Q817" s="7"/>
      <c r="R817" s="158">
        <v>49.516599999999997</v>
      </c>
      <c r="S817" s="1"/>
      <c r="T817" s="23">
        <v>1.7222</v>
      </c>
      <c r="V817" s="20">
        <v>28.752199999999998</v>
      </c>
      <c r="X817" s="20">
        <v>6.2092999999999998</v>
      </c>
      <c r="AA817" s="25">
        <v>80140</v>
      </c>
      <c r="AB817" s="9"/>
      <c r="AC817" s="25">
        <v>990975</v>
      </c>
      <c r="AD817" s="9"/>
      <c r="AE817" s="27">
        <v>34466</v>
      </c>
      <c r="AF817" s="9"/>
      <c r="AG817" s="26">
        <v>20013</v>
      </c>
      <c r="AI817" s="26">
        <v>159596</v>
      </c>
      <c r="AK817" s="26">
        <v>267664</v>
      </c>
      <c r="AM817" s="2" t="str">
        <f t="shared" si="12"/>
        <v>No</v>
      </c>
    </row>
    <row r="818" spans="1:39">
      <c r="A818" s="6" t="s">
        <v>106</v>
      </c>
      <c r="B818" s="6" t="s">
        <v>1064</v>
      </c>
      <c r="C818" s="4" t="s">
        <v>105</v>
      </c>
      <c r="D818" s="213">
        <v>3045</v>
      </c>
      <c r="E818" s="210">
        <v>30045</v>
      </c>
      <c r="F818" s="17" t="s">
        <v>637</v>
      </c>
      <c r="G818" s="36" t="s">
        <v>218</v>
      </c>
      <c r="H818" s="157">
        <v>92359</v>
      </c>
      <c r="I818" s="19">
        <v>68</v>
      </c>
      <c r="J818" s="150" t="s">
        <v>13</v>
      </c>
      <c r="K818" s="150" t="s">
        <v>12</v>
      </c>
      <c r="L818" s="9">
        <v>68</v>
      </c>
      <c r="M818" s="9"/>
      <c r="N818" s="21">
        <v>3.4079999999999999</v>
      </c>
      <c r="O818" s="10"/>
      <c r="P818" s="39">
        <v>0.1681</v>
      </c>
      <c r="Q818" s="7"/>
      <c r="R818" s="158">
        <v>66.507900000000006</v>
      </c>
      <c r="S818" s="1"/>
      <c r="T818" s="23">
        <v>3.2797000000000001</v>
      </c>
      <c r="V818" s="20">
        <v>20.278600000000001</v>
      </c>
      <c r="X818" s="20">
        <v>2.4034</v>
      </c>
      <c r="AA818" s="25">
        <v>1161944</v>
      </c>
      <c r="AB818" s="9"/>
      <c r="AC818" s="25">
        <v>6913899</v>
      </c>
      <c r="AD818" s="9"/>
      <c r="AE818" s="27">
        <v>340946</v>
      </c>
      <c r="AF818" s="9"/>
      <c r="AG818" s="26">
        <v>103956</v>
      </c>
      <c r="AI818" s="26">
        <v>2876766</v>
      </c>
      <c r="AK818" s="26">
        <v>1676759</v>
      </c>
      <c r="AM818" s="2" t="str">
        <f t="shared" si="12"/>
        <v>No</v>
      </c>
    </row>
    <row r="819" spans="1:39">
      <c r="A819" s="6" t="s">
        <v>3684</v>
      </c>
      <c r="B819" s="6" t="s">
        <v>5767</v>
      </c>
      <c r="C819" s="4" t="s">
        <v>103</v>
      </c>
      <c r="D819" s="213" t="s">
        <v>3685</v>
      </c>
      <c r="E819" s="210" t="s">
        <v>3686</v>
      </c>
      <c r="F819" s="17" t="s">
        <v>275</v>
      </c>
      <c r="G819" s="36" t="s">
        <v>400</v>
      </c>
      <c r="H819" s="157">
        <v>0</v>
      </c>
      <c r="I819" s="19">
        <v>68</v>
      </c>
      <c r="J819" s="150" t="s">
        <v>13</v>
      </c>
      <c r="K819" s="150" t="s">
        <v>12</v>
      </c>
      <c r="L819" s="9">
        <v>68</v>
      </c>
      <c r="M819" s="9"/>
      <c r="N819" s="21">
        <v>1.0027999999999999</v>
      </c>
      <c r="O819" s="10"/>
      <c r="P819" s="39">
        <v>2.87E-2</v>
      </c>
      <c r="Q819" s="7"/>
      <c r="R819" s="158">
        <v>70.000100000000003</v>
      </c>
      <c r="S819" s="1"/>
      <c r="T819" s="23">
        <v>2.0002</v>
      </c>
      <c r="V819" s="20">
        <v>34.996299999999998</v>
      </c>
      <c r="X819" s="20">
        <v>0</v>
      </c>
      <c r="AA819" s="25">
        <v>111865</v>
      </c>
      <c r="AB819" s="9"/>
      <c r="AC819" s="25">
        <v>3904043</v>
      </c>
      <c r="AD819" s="9"/>
      <c r="AE819" s="27">
        <v>111556</v>
      </c>
      <c r="AF819" s="9"/>
      <c r="AG819" s="26">
        <v>55772</v>
      </c>
      <c r="AI819" s="26">
        <v>0</v>
      </c>
      <c r="AK819" s="26">
        <v>1415069</v>
      </c>
      <c r="AM819" s="2" t="str">
        <f t="shared" si="12"/>
        <v>No</v>
      </c>
    </row>
    <row r="820" spans="1:39">
      <c r="A820" s="6" t="s">
        <v>2300</v>
      </c>
      <c r="B820" s="6" t="s">
        <v>2301</v>
      </c>
      <c r="C820" s="4" t="s">
        <v>58</v>
      </c>
      <c r="D820" s="213">
        <v>5025</v>
      </c>
      <c r="E820" s="210">
        <v>50025</v>
      </c>
      <c r="F820" s="17" t="s">
        <v>275</v>
      </c>
      <c r="G820" s="36" t="s">
        <v>218</v>
      </c>
      <c r="H820" s="157">
        <v>120378</v>
      </c>
      <c r="I820" s="19">
        <v>68</v>
      </c>
      <c r="J820" s="150" t="s">
        <v>14</v>
      </c>
      <c r="K820" s="150" t="s">
        <v>12</v>
      </c>
      <c r="L820" s="9">
        <v>60</v>
      </c>
      <c r="M820" s="9"/>
      <c r="N820" s="21">
        <v>0.89290000000000003</v>
      </c>
      <c r="O820" s="10"/>
      <c r="P820" s="39">
        <v>0.14749999999999999</v>
      </c>
      <c r="Q820" s="7"/>
      <c r="R820" s="158">
        <v>99.926000000000002</v>
      </c>
      <c r="S820" s="1"/>
      <c r="T820" s="23">
        <v>16.502500000000001</v>
      </c>
      <c r="V820" s="20">
        <v>6.0552000000000001</v>
      </c>
      <c r="X820" s="20">
        <v>1.5206999999999999</v>
      </c>
      <c r="AA820" s="25">
        <v>2464727</v>
      </c>
      <c r="AB820" s="9"/>
      <c r="AC820" s="25">
        <v>16715219</v>
      </c>
      <c r="AD820" s="9"/>
      <c r="AE820" s="27">
        <v>2760475</v>
      </c>
      <c r="AF820" s="9"/>
      <c r="AG820" s="26">
        <v>167276</v>
      </c>
      <c r="AI820" s="26">
        <v>10991960</v>
      </c>
      <c r="AK820" s="26">
        <v>2162059</v>
      </c>
      <c r="AM820" s="2" t="str">
        <f t="shared" si="12"/>
        <v>No</v>
      </c>
    </row>
    <row r="821" spans="1:39">
      <c r="A821" s="6" t="s">
        <v>1590</v>
      </c>
      <c r="B821" s="6" t="s">
        <v>1303</v>
      </c>
      <c r="C821" s="4" t="s">
        <v>39</v>
      </c>
      <c r="D821" s="213" t="s">
        <v>1591</v>
      </c>
      <c r="E821" s="210" t="s">
        <v>1592</v>
      </c>
      <c r="F821" s="17" t="s">
        <v>405</v>
      </c>
      <c r="G821" s="36" t="s">
        <v>400</v>
      </c>
      <c r="H821" s="157">
        <v>0</v>
      </c>
      <c r="I821" s="19">
        <v>68</v>
      </c>
      <c r="J821" s="150" t="s">
        <v>13</v>
      </c>
      <c r="K821" s="150" t="s">
        <v>12</v>
      </c>
      <c r="L821" s="9">
        <v>58</v>
      </c>
      <c r="M821" s="9"/>
      <c r="N821" s="21">
        <v>1.9867999999999999</v>
      </c>
      <c r="O821" s="10"/>
      <c r="P821" s="39">
        <v>6.2600000000000003E-2</v>
      </c>
      <c r="Q821" s="7"/>
      <c r="R821" s="158">
        <v>51.454099999999997</v>
      </c>
      <c r="S821" s="1"/>
      <c r="T821" s="23">
        <v>1.6205000000000001</v>
      </c>
      <c r="V821" s="20">
        <v>31.751200000000001</v>
      </c>
      <c r="X821" s="20">
        <v>0</v>
      </c>
      <c r="AA821" s="25">
        <v>256057</v>
      </c>
      <c r="AB821" s="9"/>
      <c r="AC821" s="25">
        <v>4092091</v>
      </c>
      <c r="AD821" s="9"/>
      <c r="AE821" s="27">
        <v>128880</v>
      </c>
      <c r="AF821" s="9"/>
      <c r="AG821" s="26">
        <v>79529</v>
      </c>
      <c r="AI821" s="26">
        <v>0</v>
      </c>
      <c r="AK821" s="26">
        <v>1378438</v>
      </c>
      <c r="AM821" s="2" t="str">
        <f t="shared" si="12"/>
        <v>No</v>
      </c>
    </row>
    <row r="822" spans="1:39">
      <c r="A822" s="6" t="s">
        <v>1590</v>
      </c>
      <c r="B822" s="6" t="s">
        <v>1303</v>
      </c>
      <c r="C822" s="4" t="s">
        <v>39</v>
      </c>
      <c r="D822" s="213" t="s">
        <v>1591</v>
      </c>
      <c r="E822" s="210" t="s">
        <v>1592</v>
      </c>
      <c r="F822" s="17" t="s">
        <v>405</v>
      </c>
      <c r="G822" s="36" t="s">
        <v>400</v>
      </c>
      <c r="H822" s="157">
        <v>0</v>
      </c>
      <c r="I822" s="19">
        <v>68</v>
      </c>
      <c r="J822" s="150" t="s">
        <v>14</v>
      </c>
      <c r="K822" s="150" t="s">
        <v>12</v>
      </c>
      <c r="L822" s="9">
        <v>5</v>
      </c>
      <c r="M822" s="9"/>
      <c r="N822" s="21">
        <v>1.0725</v>
      </c>
      <c r="O822" s="10"/>
      <c r="P822" s="39">
        <v>0.13950000000000001</v>
      </c>
      <c r="Q822" s="7"/>
      <c r="R822" s="158">
        <v>30.581900000000001</v>
      </c>
      <c r="S822" s="1"/>
      <c r="T822" s="23">
        <v>3.9786999999999999</v>
      </c>
      <c r="V822" s="20">
        <v>7.6863999999999999</v>
      </c>
      <c r="X822" s="20">
        <v>0</v>
      </c>
      <c r="AA822" s="25">
        <v>46052</v>
      </c>
      <c r="AB822" s="9"/>
      <c r="AC822" s="25">
        <v>330040</v>
      </c>
      <c r="AD822" s="9"/>
      <c r="AE822" s="27">
        <v>42938</v>
      </c>
      <c r="AF822" s="9"/>
      <c r="AG822" s="26">
        <v>10792</v>
      </c>
      <c r="AI822" s="26">
        <v>0</v>
      </c>
      <c r="AK822" s="26">
        <v>231731</v>
      </c>
      <c r="AM822" s="2" t="str">
        <f t="shared" si="12"/>
        <v>No</v>
      </c>
    </row>
    <row r="823" spans="1:39">
      <c r="A823" s="6" t="s">
        <v>1590</v>
      </c>
      <c r="B823" s="6" t="s">
        <v>1303</v>
      </c>
      <c r="C823" s="4" t="s">
        <v>39</v>
      </c>
      <c r="D823" s="213" t="s">
        <v>1591</v>
      </c>
      <c r="E823" s="210" t="s">
        <v>1592</v>
      </c>
      <c r="F823" s="17" t="s">
        <v>405</v>
      </c>
      <c r="G823" s="36" t="s">
        <v>400</v>
      </c>
      <c r="H823" s="157">
        <v>0</v>
      </c>
      <c r="I823" s="19">
        <v>68</v>
      </c>
      <c r="J823" s="150" t="s">
        <v>16</v>
      </c>
      <c r="K823" s="150" t="s">
        <v>12</v>
      </c>
      <c r="L823" s="9">
        <v>5</v>
      </c>
      <c r="M823" s="9"/>
      <c r="N823" s="21">
        <v>1.8304</v>
      </c>
      <c r="O823" s="10"/>
      <c r="P823" s="39">
        <v>0.63370000000000004</v>
      </c>
      <c r="Q823" s="7"/>
      <c r="R823" s="158">
        <v>25.731100000000001</v>
      </c>
      <c r="S823" s="1"/>
      <c r="T823" s="23">
        <v>8.9088999999999992</v>
      </c>
      <c r="V823" s="20">
        <v>2.8881999999999999</v>
      </c>
      <c r="X823" s="20">
        <v>0</v>
      </c>
      <c r="AA823" s="25">
        <v>30804</v>
      </c>
      <c r="AB823" s="9"/>
      <c r="AC823" s="25">
        <v>48606</v>
      </c>
      <c r="AD823" s="9"/>
      <c r="AE823" s="27">
        <v>16829</v>
      </c>
      <c r="AF823" s="9"/>
      <c r="AG823" s="26">
        <v>1889</v>
      </c>
      <c r="AI823" s="26">
        <v>0</v>
      </c>
      <c r="AK823" s="26">
        <v>80755</v>
      </c>
      <c r="AM823" s="2" t="str">
        <f t="shared" si="12"/>
        <v>No</v>
      </c>
    </row>
    <row r="824" spans="1:39">
      <c r="A824" s="6" t="s">
        <v>5983</v>
      </c>
      <c r="B824" s="6" t="s">
        <v>1275</v>
      </c>
      <c r="C824" s="4" t="s">
        <v>64</v>
      </c>
      <c r="D824" s="213">
        <v>4012</v>
      </c>
      <c r="E824" s="210">
        <v>40012</v>
      </c>
      <c r="F824" s="17" t="s">
        <v>275</v>
      </c>
      <c r="G824" s="36" t="s">
        <v>218</v>
      </c>
      <c r="H824" s="157">
        <v>391024</v>
      </c>
      <c r="I824" s="19">
        <v>68</v>
      </c>
      <c r="J824" s="150" t="s">
        <v>14</v>
      </c>
      <c r="K824" s="150" t="s">
        <v>12</v>
      </c>
      <c r="L824" s="9">
        <v>36</v>
      </c>
      <c r="M824" s="9"/>
      <c r="N824" s="21">
        <v>0.53459999999999996</v>
      </c>
      <c r="O824" s="10"/>
      <c r="P824" s="39">
        <v>0.10150000000000001</v>
      </c>
      <c r="Q824" s="7"/>
      <c r="R824" s="158">
        <v>81.750900000000001</v>
      </c>
      <c r="S824" s="1"/>
      <c r="T824" s="23">
        <v>15.515700000000001</v>
      </c>
      <c r="V824" s="20">
        <v>5.2689000000000004</v>
      </c>
      <c r="X824" s="20">
        <v>1.4865999999999999</v>
      </c>
      <c r="AA824" s="25">
        <v>1253022</v>
      </c>
      <c r="AB824" s="9"/>
      <c r="AC824" s="25">
        <v>12349286</v>
      </c>
      <c r="AD824" s="9"/>
      <c r="AE824" s="27">
        <v>2343807</v>
      </c>
      <c r="AF824" s="9"/>
      <c r="AG824" s="26">
        <v>151060</v>
      </c>
      <c r="AI824" s="26">
        <v>8307195</v>
      </c>
      <c r="AK824" s="26">
        <v>1954608</v>
      </c>
      <c r="AM824" s="2" t="str">
        <f t="shared" si="12"/>
        <v>No</v>
      </c>
    </row>
    <row r="825" spans="1:39">
      <c r="A825" s="6" t="s">
        <v>5983</v>
      </c>
      <c r="B825" s="6" t="s">
        <v>1275</v>
      </c>
      <c r="C825" s="4" t="s">
        <v>64</v>
      </c>
      <c r="D825" s="213">
        <v>4012</v>
      </c>
      <c r="E825" s="210">
        <v>40012</v>
      </c>
      <c r="F825" s="17" t="s">
        <v>275</v>
      </c>
      <c r="G825" s="36" t="s">
        <v>218</v>
      </c>
      <c r="H825" s="157">
        <v>391024</v>
      </c>
      <c r="I825" s="19">
        <v>68</v>
      </c>
      <c r="J825" s="150" t="s">
        <v>13</v>
      </c>
      <c r="K825" s="150" t="s">
        <v>12</v>
      </c>
      <c r="L825" s="9">
        <v>32</v>
      </c>
      <c r="M825" s="9"/>
      <c r="N825" s="21">
        <v>3.0026000000000002</v>
      </c>
      <c r="O825" s="10"/>
      <c r="P825" s="39">
        <v>0.14649999999999999</v>
      </c>
      <c r="Q825" s="7"/>
      <c r="R825" s="158">
        <v>54.889099999999999</v>
      </c>
      <c r="S825" s="1"/>
      <c r="T825" s="23">
        <v>2.6775000000000002</v>
      </c>
      <c r="V825" s="20">
        <v>20.4998</v>
      </c>
      <c r="X825" s="20">
        <v>2.3898999999999999</v>
      </c>
      <c r="AA825" s="25">
        <v>640704</v>
      </c>
      <c r="AB825" s="9"/>
      <c r="AC825" s="25">
        <v>4374278</v>
      </c>
      <c r="AD825" s="9"/>
      <c r="AE825" s="27">
        <v>213381</v>
      </c>
      <c r="AF825" s="9"/>
      <c r="AG825" s="26">
        <v>79693</v>
      </c>
      <c r="AI825" s="26">
        <v>1830351</v>
      </c>
      <c r="AK825" s="26">
        <v>1223336</v>
      </c>
      <c r="AM825" s="2" t="str">
        <f t="shared" si="12"/>
        <v>No</v>
      </c>
    </row>
    <row r="826" spans="1:39">
      <c r="A826" s="6" t="s">
        <v>5162</v>
      </c>
      <c r="B826" s="6" t="s">
        <v>5163</v>
      </c>
      <c r="C826" s="4" t="s">
        <v>43</v>
      </c>
      <c r="D826" s="213" t="s">
        <v>5164</v>
      </c>
      <c r="E826" s="210" t="s">
        <v>5165</v>
      </c>
      <c r="F826" s="17" t="s">
        <v>272</v>
      </c>
      <c r="G826" s="36" t="s">
        <v>400</v>
      </c>
      <c r="H826" s="157">
        <v>0</v>
      </c>
      <c r="I826" s="19">
        <v>68</v>
      </c>
      <c r="J826" s="150" t="s">
        <v>24</v>
      </c>
      <c r="K826" s="150" t="s">
        <v>12</v>
      </c>
      <c r="L826" s="9">
        <v>27</v>
      </c>
      <c r="M826" s="9"/>
      <c r="N826" s="21">
        <v>1.04</v>
      </c>
      <c r="O826" s="10"/>
      <c r="P826" s="39">
        <v>8.1799999999999998E-2</v>
      </c>
      <c r="Q826" s="7"/>
      <c r="R826" s="158">
        <v>143.66419999999999</v>
      </c>
      <c r="S826" s="1"/>
      <c r="T826" s="23">
        <v>11.3048</v>
      </c>
      <c r="V826" s="20">
        <v>12.708299999999999</v>
      </c>
      <c r="X826" s="20">
        <v>0</v>
      </c>
      <c r="AA826" s="25">
        <v>771940</v>
      </c>
      <c r="AB826" s="9"/>
      <c r="AC826" s="25">
        <v>9432704</v>
      </c>
      <c r="AD826" s="9"/>
      <c r="AE826" s="27">
        <v>742250</v>
      </c>
      <c r="AF826" s="9"/>
      <c r="AG826" s="26">
        <v>65658</v>
      </c>
      <c r="AI826" s="26">
        <v>0</v>
      </c>
      <c r="AK826" s="26">
        <v>2205556</v>
      </c>
      <c r="AM826" s="2" t="str">
        <f t="shared" si="12"/>
        <v>No</v>
      </c>
    </row>
    <row r="827" spans="1:39">
      <c r="A827" s="6" t="s">
        <v>5162</v>
      </c>
      <c r="B827" s="6" t="s">
        <v>5163</v>
      </c>
      <c r="C827" s="4" t="s">
        <v>43</v>
      </c>
      <c r="D827" s="213" t="s">
        <v>5164</v>
      </c>
      <c r="E827" s="210" t="s">
        <v>5165</v>
      </c>
      <c r="F827" s="17" t="s">
        <v>272</v>
      </c>
      <c r="G827" s="36" t="s">
        <v>400</v>
      </c>
      <c r="H827" s="157">
        <v>0</v>
      </c>
      <c r="I827" s="19">
        <v>68</v>
      </c>
      <c r="J827" s="150" t="s">
        <v>13</v>
      </c>
      <c r="K827" s="150" t="s">
        <v>15</v>
      </c>
      <c r="L827" s="9">
        <v>21</v>
      </c>
      <c r="M827" s="9"/>
      <c r="N827" s="21">
        <v>0.223</v>
      </c>
      <c r="O827" s="10"/>
      <c r="P827" s="39">
        <v>1.2200000000000001E-2</v>
      </c>
      <c r="Q827" s="7"/>
      <c r="R827" s="158">
        <v>34.5197</v>
      </c>
      <c r="S827" s="1"/>
      <c r="T827" s="23">
        <v>1.8848</v>
      </c>
      <c r="V827" s="20">
        <v>18.314800000000002</v>
      </c>
      <c r="X827" s="20">
        <v>0</v>
      </c>
      <c r="AA827" s="25">
        <v>10490</v>
      </c>
      <c r="AB827" s="9"/>
      <c r="AC827" s="25">
        <v>861509</v>
      </c>
      <c r="AD827" s="9"/>
      <c r="AE827" s="27">
        <v>47039</v>
      </c>
      <c r="AF827" s="9"/>
      <c r="AG827" s="26">
        <v>24957</v>
      </c>
      <c r="AI827" s="26">
        <v>0</v>
      </c>
      <c r="AK827" s="26">
        <v>278665</v>
      </c>
      <c r="AM827" s="2" t="str">
        <f t="shared" si="12"/>
        <v>No</v>
      </c>
    </row>
    <row r="828" spans="1:39">
      <c r="A828" s="6" t="s">
        <v>5162</v>
      </c>
      <c r="B828" s="6" t="s">
        <v>5163</v>
      </c>
      <c r="C828" s="4" t="s">
        <v>43</v>
      </c>
      <c r="D828" s="213" t="s">
        <v>5164</v>
      </c>
      <c r="E828" s="210" t="s">
        <v>5165</v>
      </c>
      <c r="F828" s="17" t="s">
        <v>272</v>
      </c>
      <c r="G828" s="36" t="s">
        <v>400</v>
      </c>
      <c r="H828" s="157">
        <v>0</v>
      </c>
      <c r="I828" s="19">
        <v>68</v>
      </c>
      <c r="J828" s="150" t="s">
        <v>18</v>
      </c>
      <c r="K828" s="150" t="s">
        <v>15</v>
      </c>
      <c r="L828" s="9">
        <v>20</v>
      </c>
      <c r="M828" s="9"/>
      <c r="N828" s="21">
        <v>2.8734999999999999</v>
      </c>
      <c r="O828" s="10"/>
      <c r="P828" s="39">
        <v>0.39729999999999999</v>
      </c>
      <c r="Q828" s="7"/>
      <c r="R828" s="158">
        <v>13.8751</v>
      </c>
      <c r="S828" s="1"/>
      <c r="T828" s="23">
        <v>1.9186000000000001</v>
      </c>
      <c r="V828" s="20">
        <v>7.2317999999999998</v>
      </c>
      <c r="X828" s="20">
        <v>0</v>
      </c>
      <c r="AA828" s="25">
        <v>370531</v>
      </c>
      <c r="AB828" s="9"/>
      <c r="AC828" s="25">
        <v>932520</v>
      </c>
      <c r="AD828" s="9"/>
      <c r="AE828" s="27">
        <v>128948</v>
      </c>
      <c r="AF828" s="9"/>
      <c r="AG828" s="26">
        <v>67208</v>
      </c>
      <c r="AI828" s="26">
        <v>0</v>
      </c>
      <c r="AK828" s="26">
        <v>435176</v>
      </c>
      <c r="AM828" s="2" t="str">
        <f t="shared" si="12"/>
        <v>No</v>
      </c>
    </row>
    <row r="829" spans="1:39">
      <c r="A829" s="6" t="s">
        <v>3803</v>
      </c>
      <c r="B829" s="6" t="s">
        <v>3804</v>
      </c>
      <c r="C829" s="4" t="s">
        <v>44</v>
      </c>
      <c r="D829" s="213" t="s">
        <v>3805</v>
      </c>
      <c r="E829" s="210" t="s">
        <v>3806</v>
      </c>
      <c r="F829" s="17" t="s">
        <v>275</v>
      </c>
      <c r="G829" s="36" t="s">
        <v>400</v>
      </c>
      <c r="H829" s="157">
        <v>0</v>
      </c>
      <c r="I829" s="19">
        <v>67</v>
      </c>
      <c r="J829" s="150" t="s">
        <v>13</v>
      </c>
      <c r="K829" s="150" t="s">
        <v>12</v>
      </c>
      <c r="L829" s="9">
        <v>67</v>
      </c>
      <c r="M829" s="9"/>
      <c r="N829" s="21">
        <v>0.92479999999999996</v>
      </c>
      <c r="O829" s="10"/>
      <c r="P829" s="39">
        <v>9.3700000000000006E-2</v>
      </c>
      <c r="Q829" s="7"/>
      <c r="R829" s="158">
        <v>31.476199999999999</v>
      </c>
      <c r="S829" s="1"/>
      <c r="T829" s="23">
        <v>3.1892</v>
      </c>
      <c r="V829" s="20">
        <v>9.8696999999999999</v>
      </c>
      <c r="X829" s="20">
        <v>0</v>
      </c>
      <c r="AA829" s="25">
        <v>300374</v>
      </c>
      <c r="AB829" s="9"/>
      <c r="AC829" s="25">
        <v>3205540</v>
      </c>
      <c r="AD829" s="9"/>
      <c r="AE829" s="27">
        <v>324786</v>
      </c>
      <c r="AF829" s="9"/>
      <c r="AG829" s="26">
        <v>101840</v>
      </c>
      <c r="AI829" s="26">
        <v>0</v>
      </c>
      <c r="AK829" s="26">
        <v>1552364</v>
      </c>
      <c r="AM829" s="2" t="str">
        <f t="shared" si="12"/>
        <v>No</v>
      </c>
    </row>
    <row r="830" spans="1:39">
      <c r="A830" s="6" t="s">
        <v>5984</v>
      </c>
      <c r="B830" s="6" t="s">
        <v>5353</v>
      </c>
      <c r="C830" s="4" t="s">
        <v>68</v>
      </c>
      <c r="D830" s="213">
        <v>2209</v>
      </c>
      <c r="E830" s="210">
        <v>20209</v>
      </c>
      <c r="F830" s="17" t="s">
        <v>272</v>
      </c>
      <c r="G830" s="36" t="s">
        <v>218</v>
      </c>
      <c r="H830" s="157">
        <v>18351295</v>
      </c>
      <c r="I830" s="19">
        <v>67</v>
      </c>
      <c r="J830" s="150" t="s">
        <v>13</v>
      </c>
      <c r="K830" s="150" t="s">
        <v>12</v>
      </c>
      <c r="L830" s="9">
        <v>57</v>
      </c>
      <c r="M830" s="9"/>
      <c r="N830" s="21">
        <v>2.9287000000000001</v>
      </c>
      <c r="O830" s="10"/>
      <c r="P830" s="39">
        <v>0.17449999999999999</v>
      </c>
      <c r="Q830" s="7"/>
      <c r="R830" s="158">
        <v>53.193300000000001</v>
      </c>
      <c r="S830" s="1"/>
      <c r="T830" s="23">
        <v>3.1701999999999999</v>
      </c>
      <c r="V830" s="20">
        <v>16.779199999999999</v>
      </c>
      <c r="X830" s="20">
        <v>3.4863</v>
      </c>
      <c r="AA830" s="25">
        <v>857035</v>
      </c>
      <c r="AB830" s="9"/>
      <c r="AC830" s="25">
        <v>4910217</v>
      </c>
      <c r="AD830" s="9"/>
      <c r="AE830" s="27">
        <v>292638</v>
      </c>
      <c r="AF830" s="9"/>
      <c r="AG830" s="26">
        <v>92309</v>
      </c>
      <c r="AI830" s="26">
        <v>1408443</v>
      </c>
      <c r="AK830" s="26">
        <v>924793</v>
      </c>
      <c r="AM830" s="2" t="str">
        <f t="shared" si="12"/>
        <v>No</v>
      </c>
    </row>
    <row r="831" spans="1:39">
      <c r="A831" s="6" t="s">
        <v>293</v>
      </c>
      <c r="B831" s="6" t="s">
        <v>294</v>
      </c>
      <c r="C831" s="4" t="s">
        <v>1</v>
      </c>
      <c r="D831" s="213">
        <v>11</v>
      </c>
      <c r="E831" s="210">
        <v>11</v>
      </c>
      <c r="F831" s="17" t="s">
        <v>275</v>
      </c>
      <c r="G831" s="36" t="s">
        <v>218</v>
      </c>
      <c r="H831" s="157">
        <v>349684</v>
      </c>
      <c r="I831" s="19">
        <v>67</v>
      </c>
      <c r="J831" s="150" t="s">
        <v>14</v>
      </c>
      <c r="K831" s="150" t="s">
        <v>15</v>
      </c>
      <c r="L831" s="9">
        <v>42</v>
      </c>
      <c r="M831" s="9"/>
      <c r="N831" s="21">
        <v>0.59470000000000001</v>
      </c>
      <c r="O831" s="10"/>
      <c r="P831" s="39">
        <v>7.1800000000000003E-2</v>
      </c>
      <c r="Q831" s="7"/>
      <c r="R831" s="158">
        <v>101.8567</v>
      </c>
      <c r="S831" s="1"/>
      <c r="T831" s="23">
        <v>12.305400000000001</v>
      </c>
      <c r="V831" s="20">
        <v>8.2774000000000001</v>
      </c>
      <c r="X831" s="20">
        <v>1.6934</v>
      </c>
      <c r="AA831" s="25">
        <v>767307</v>
      </c>
      <c r="AB831" s="9"/>
      <c r="AC831" s="25">
        <v>10680282</v>
      </c>
      <c r="AD831" s="9"/>
      <c r="AE831" s="27">
        <v>1290296</v>
      </c>
      <c r="AF831" s="9"/>
      <c r="AG831" s="26">
        <v>104856</v>
      </c>
      <c r="AI831" s="26">
        <v>6306913</v>
      </c>
      <c r="AK831" s="26">
        <v>1573779</v>
      </c>
      <c r="AM831" s="2" t="str">
        <f t="shared" si="12"/>
        <v>No</v>
      </c>
    </row>
    <row r="832" spans="1:39">
      <c r="A832" s="6" t="s">
        <v>5985</v>
      </c>
      <c r="B832" s="6" t="s">
        <v>1276</v>
      </c>
      <c r="C832" s="4" t="s">
        <v>62</v>
      </c>
      <c r="D832" s="213">
        <v>4014</v>
      </c>
      <c r="E832" s="210">
        <v>40014</v>
      </c>
      <c r="F832" s="17" t="s">
        <v>275</v>
      </c>
      <c r="G832" s="36" t="s">
        <v>218</v>
      </c>
      <c r="H832" s="157">
        <v>208948</v>
      </c>
      <c r="I832" s="19">
        <v>67</v>
      </c>
      <c r="J832" s="150" t="s">
        <v>16</v>
      </c>
      <c r="K832" s="150" t="s">
        <v>15</v>
      </c>
      <c r="L832" s="9">
        <v>35</v>
      </c>
      <c r="M832" s="9"/>
      <c r="N832" s="21">
        <v>4.8154000000000003</v>
      </c>
      <c r="O832" s="10"/>
      <c r="P832" s="39">
        <v>1.1287</v>
      </c>
      <c r="Q832" s="7"/>
      <c r="R832" s="158">
        <v>32.4544</v>
      </c>
      <c r="S832" s="1"/>
      <c r="T832" s="23">
        <v>7.6073000000000004</v>
      </c>
      <c r="V832" s="20">
        <v>4.2662000000000004</v>
      </c>
      <c r="X832" s="20">
        <v>9.9000000000000005E-2</v>
      </c>
      <c r="AA832" s="25">
        <v>477573</v>
      </c>
      <c r="AB832" s="9"/>
      <c r="AC832" s="25">
        <v>423108</v>
      </c>
      <c r="AD832" s="9"/>
      <c r="AE832" s="27">
        <v>99176</v>
      </c>
      <c r="AF832" s="9"/>
      <c r="AG832" s="26">
        <v>13037</v>
      </c>
      <c r="AI832" s="26">
        <v>4275534</v>
      </c>
      <c r="AK832" s="26">
        <v>637416</v>
      </c>
      <c r="AM832" s="2" t="str">
        <f t="shared" si="12"/>
        <v>No</v>
      </c>
    </row>
    <row r="833" spans="1:39">
      <c r="A833" s="6" t="s">
        <v>293</v>
      </c>
      <c r="B833" s="6" t="s">
        <v>294</v>
      </c>
      <c r="C833" s="4" t="s">
        <v>1</v>
      </c>
      <c r="D833" s="213">
        <v>11</v>
      </c>
      <c r="E833" s="210">
        <v>11</v>
      </c>
      <c r="F833" s="17" t="s">
        <v>275</v>
      </c>
      <c r="G833" s="36" t="s">
        <v>218</v>
      </c>
      <c r="H833" s="157">
        <v>349684</v>
      </c>
      <c r="I833" s="19">
        <v>67</v>
      </c>
      <c r="J833" s="150" t="s">
        <v>13</v>
      </c>
      <c r="K833" s="150" t="s">
        <v>15</v>
      </c>
      <c r="L833" s="9">
        <v>25</v>
      </c>
      <c r="M833" s="9"/>
      <c r="N833" s="21">
        <v>1.1859</v>
      </c>
      <c r="O833" s="10"/>
      <c r="P833" s="39">
        <v>3.1199999999999999E-2</v>
      </c>
      <c r="Q833" s="7"/>
      <c r="R833" s="158">
        <v>86.185100000000006</v>
      </c>
      <c r="S833" s="1"/>
      <c r="T833" s="23">
        <v>2.2660999999999998</v>
      </c>
      <c r="V833" s="20">
        <v>38.032499999999999</v>
      </c>
      <c r="X833" s="20">
        <v>6.5669000000000004</v>
      </c>
      <c r="AA833" s="25">
        <v>93965</v>
      </c>
      <c r="AB833" s="9"/>
      <c r="AC833" s="25">
        <v>3013547</v>
      </c>
      <c r="AD833" s="9"/>
      <c r="AE833" s="27">
        <v>79236</v>
      </c>
      <c r="AF833" s="9"/>
      <c r="AG833" s="26">
        <v>34966</v>
      </c>
      <c r="AI833" s="26">
        <v>458900</v>
      </c>
      <c r="AK833" s="26">
        <v>462380</v>
      </c>
      <c r="AM833" s="2" t="str">
        <f t="shared" si="12"/>
        <v>No</v>
      </c>
    </row>
    <row r="834" spans="1:39">
      <c r="A834" s="6" t="s">
        <v>5985</v>
      </c>
      <c r="B834" s="6" t="s">
        <v>1276</v>
      </c>
      <c r="C834" s="4" t="s">
        <v>62</v>
      </c>
      <c r="D834" s="213">
        <v>4014</v>
      </c>
      <c r="E834" s="210">
        <v>40014</v>
      </c>
      <c r="F834" s="17" t="s">
        <v>275</v>
      </c>
      <c r="G834" s="36" t="s">
        <v>218</v>
      </c>
      <c r="H834" s="157">
        <v>208948</v>
      </c>
      <c r="I834" s="19">
        <v>67</v>
      </c>
      <c r="J834" s="150" t="s">
        <v>14</v>
      </c>
      <c r="K834" s="150" t="s">
        <v>12</v>
      </c>
      <c r="L834" s="9">
        <v>17</v>
      </c>
      <c r="M834" s="9"/>
      <c r="N834" s="21">
        <v>0.95809999999999995</v>
      </c>
      <c r="O834" s="10"/>
      <c r="P834" s="39">
        <v>0.13500000000000001</v>
      </c>
      <c r="Q834" s="7"/>
      <c r="R834" s="158">
        <v>76.061199999999999</v>
      </c>
      <c r="S834" s="1"/>
      <c r="T834" s="23">
        <v>10.7166</v>
      </c>
      <c r="V834" s="20">
        <v>7.0975000000000001</v>
      </c>
      <c r="X834" s="20">
        <v>1.665</v>
      </c>
      <c r="AA834" s="25">
        <v>627623</v>
      </c>
      <c r="AB834" s="9"/>
      <c r="AC834" s="25">
        <v>4649391</v>
      </c>
      <c r="AD834" s="9"/>
      <c r="AE834" s="27">
        <v>655076</v>
      </c>
      <c r="AF834" s="9"/>
      <c r="AG834" s="26">
        <v>61127</v>
      </c>
      <c r="AI834" s="26">
        <v>2792400</v>
      </c>
      <c r="AK834" s="26">
        <v>840661</v>
      </c>
      <c r="AM834" s="2" t="str">
        <f t="shared" ref="AM834:AM897" si="13">IF(AL834&amp;AJ834&amp;AH834&amp;AF834&amp;AD834&amp;AB834&amp;Y834&amp;W834&amp;U834&amp;S834&amp;S834&amp;Q834&amp;O834&lt;&gt;"","Yes","No")</f>
        <v>No</v>
      </c>
    </row>
    <row r="835" spans="1:39">
      <c r="A835" s="6" t="s">
        <v>5985</v>
      </c>
      <c r="B835" s="6" t="s">
        <v>1276</v>
      </c>
      <c r="C835" s="4" t="s">
        <v>62</v>
      </c>
      <c r="D835" s="213">
        <v>4014</v>
      </c>
      <c r="E835" s="210">
        <v>40014</v>
      </c>
      <c r="F835" s="17" t="s">
        <v>275</v>
      </c>
      <c r="G835" s="36" t="s">
        <v>218</v>
      </c>
      <c r="H835" s="157">
        <v>208948</v>
      </c>
      <c r="I835" s="19">
        <v>67</v>
      </c>
      <c r="J835" s="150" t="s">
        <v>13</v>
      </c>
      <c r="K835" s="150" t="s">
        <v>12</v>
      </c>
      <c r="L835" s="9">
        <v>15</v>
      </c>
      <c r="M835" s="9"/>
      <c r="N835" s="21">
        <v>0.71430000000000005</v>
      </c>
      <c r="O835" s="10"/>
      <c r="P835" s="39">
        <v>2.5000000000000001E-2</v>
      </c>
      <c r="Q835" s="7"/>
      <c r="R835" s="158">
        <v>62.458199999999998</v>
      </c>
      <c r="S835" s="1"/>
      <c r="T835" s="23">
        <v>2.1836000000000002</v>
      </c>
      <c r="V835" s="20">
        <v>28.602699999999999</v>
      </c>
      <c r="X835" s="20">
        <v>2.9279999999999999</v>
      </c>
      <c r="AA835" s="25">
        <v>33134</v>
      </c>
      <c r="AB835" s="9"/>
      <c r="AC835" s="25">
        <v>1326738</v>
      </c>
      <c r="AD835" s="9"/>
      <c r="AE835" s="27">
        <v>46385</v>
      </c>
      <c r="AF835" s="9"/>
      <c r="AG835" s="26">
        <v>21242</v>
      </c>
      <c r="AI835" s="26">
        <v>453128</v>
      </c>
      <c r="AK835" s="26">
        <v>252968</v>
      </c>
      <c r="AM835" s="2" t="str">
        <f t="shared" si="13"/>
        <v>No</v>
      </c>
    </row>
    <row r="836" spans="1:39">
      <c r="A836" s="6" t="s">
        <v>5984</v>
      </c>
      <c r="B836" s="6" t="s">
        <v>5353</v>
      </c>
      <c r="C836" s="4" t="s">
        <v>68</v>
      </c>
      <c r="D836" s="213">
        <v>2209</v>
      </c>
      <c r="E836" s="210">
        <v>20209</v>
      </c>
      <c r="F836" s="17" t="s">
        <v>272</v>
      </c>
      <c r="G836" s="36" t="s">
        <v>218</v>
      </c>
      <c r="H836" s="157">
        <v>18351295</v>
      </c>
      <c r="I836" s="19">
        <v>67</v>
      </c>
      <c r="J836" s="150" t="s">
        <v>14</v>
      </c>
      <c r="K836" s="150" t="s">
        <v>12</v>
      </c>
      <c r="L836" s="9">
        <v>10</v>
      </c>
      <c r="M836" s="9"/>
      <c r="N836" s="21">
        <v>2.0337000000000001</v>
      </c>
      <c r="O836" s="10"/>
      <c r="P836" s="39">
        <v>7.5300000000000006E-2</v>
      </c>
      <c r="Q836" s="7"/>
      <c r="R836" s="158">
        <v>110.79600000000001</v>
      </c>
      <c r="S836" s="1"/>
      <c r="T836" s="23">
        <v>4.1013999999999999</v>
      </c>
      <c r="V836" s="20">
        <v>27.0139</v>
      </c>
      <c r="X836" s="20">
        <v>2.6042000000000001</v>
      </c>
      <c r="AA836" s="25">
        <v>147180</v>
      </c>
      <c r="AB836" s="9"/>
      <c r="AC836" s="25">
        <v>1954995</v>
      </c>
      <c r="AD836" s="9"/>
      <c r="AE836" s="27">
        <v>72370</v>
      </c>
      <c r="AF836" s="9"/>
      <c r="AG836" s="26">
        <v>17645</v>
      </c>
      <c r="AI836" s="26">
        <v>750707</v>
      </c>
      <c r="AK836" s="26">
        <v>273929</v>
      </c>
      <c r="AM836" s="2" t="str">
        <f t="shared" si="13"/>
        <v>No</v>
      </c>
    </row>
    <row r="837" spans="1:39">
      <c r="A837" s="6" t="s">
        <v>5986</v>
      </c>
      <c r="B837" s="6" t="s">
        <v>851</v>
      </c>
      <c r="C837" s="4" t="s">
        <v>68</v>
      </c>
      <c r="D837" s="213">
        <v>2196</v>
      </c>
      <c r="E837" s="210">
        <v>20196</v>
      </c>
      <c r="F837" s="17" t="s">
        <v>272</v>
      </c>
      <c r="G837" s="36" t="s">
        <v>218</v>
      </c>
      <c r="H837" s="157">
        <v>18351295</v>
      </c>
      <c r="I837" s="19">
        <v>66</v>
      </c>
      <c r="J837" s="150" t="s">
        <v>13</v>
      </c>
      <c r="K837" s="150" t="s">
        <v>12</v>
      </c>
      <c r="L837" s="9">
        <v>53</v>
      </c>
      <c r="M837" s="9"/>
      <c r="N837" s="21">
        <v>2.3616000000000001</v>
      </c>
      <c r="O837" s="10"/>
      <c r="P837" s="39">
        <v>3.1800000000000002E-2</v>
      </c>
      <c r="Q837" s="7"/>
      <c r="R837" s="158">
        <v>120.1653</v>
      </c>
      <c r="S837" s="1"/>
      <c r="T837" s="23">
        <v>1.6193</v>
      </c>
      <c r="V837" s="20">
        <v>74.209800000000001</v>
      </c>
      <c r="X837" s="20">
        <v>3.4702999999999999</v>
      </c>
      <c r="AA837" s="25">
        <v>118509</v>
      </c>
      <c r="AB837" s="9"/>
      <c r="AC837" s="25">
        <v>3723924</v>
      </c>
      <c r="AD837" s="9"/>
      <c r="AE837" s="27">
        <v>50181</v>
      </c>
      <c r="AF837" s="9"/>
      <c r="AG837" s="26">
        <v>30990</v>
      </c>
      <c r="AI837" s="26">
        <v>1073070</v>
      </c>
      <c r="AK837" s="26">
        <v>391674</v>
      </c>
      <c r="AM837" s="2" t="str">
        <f t="shared" si="13"/>
        <v>No</v>
      </c>
    </row>
    <row r="838" spans="1:39">
      <c r="A838" s="6" t="s">
        <v>5987</v>
      </c>
      <c r="B838" s="6" t="s">
        <v>3713</v>
      </c>
      <c r="C838" s="4" t="s">
        <v>48</v>
      </c>
      <c r="D838" s="213">
        <v>7015</v>
      </c>
      <c r="E838" s="210">
        <v>70015</v>
      </c>
      <c r="F838" s="17" t="s">
        <v>272</v>
      </c>
      <c r="G838" s="36" t="s">
        <v>218</v>
      </c>
      <c r="H838" s="157">
        <v>472870</v>
      </c>
      <c r="I838" s="19">
        <v>66</v>
      </c>
      <c r="J838" s="150" t="s">
        <v>14</v>
      </c>
      <c r="K838" s="150" t="s">
        <v>12</v>
      </c>
      <c r="L838" s="9">
        <v>43</v>
      </c>
      <c r="M838" s="9"/>
      <c r="N838" s="21">
        <v>1.2837000000000001</v>
      </c>
      <c r="O838" s="10"/>
      <c r="P838" s="39">
        <v>0.14549999999999999</v>
      </c>
      <c r="Q838" s="7"/>
      <c r="R838" s="158">
        <v>86.113200000000006</v>
      </c>
      <c r="S838" s="1"/>
      <c r="T838" s="23">
        <v>9.7590000000000003</v>
      </c>
      <c r="V838" s="20">
        <v>8.8239999999999998</v>
      </c>
      <c r="X838" s="20">
        <v>1.4067000000000001</v>
      </c>
      <c r="AA838" s="25">
        <v>1517044</v>
      </c>
      <c r="AB838" s="9"/>
      <c r="AC838" s="25">
        <v>10428221</v>
      </c>
      <c r="AD838" s="9"/>
      <c r="AE838" s="27">
        <v>1181807</v>
      </c>
      <c r="AF838" s="9"/>
      <c r="AG838" s="26">
        <v>121099</v>
      </c>
      <c r="AI838" s="26">
        <v>7413153</v>
      </c>
      <c r="AK838" s="26">
        <v>1767425</v>
      </c>
      <c r="AM838" s="2" t="str">
        <f t="shared" si="13"/>
        <v>No</v>
      </c>
    </row>
    <row r="839" spans="1:39">
      <c r="A839" s="6" t="s">
        <v>5988</v>
      </c>
      <c r="B839" s="6" t="s">
        <v>4791</v>
      </c>
      <c r="C839" s="4" t="s">
        <v>22</v>
      </c>
      <c r="D839" s="213">
        <v>9089</v>
      </c>
      <c r="E839" s="210">
        <v>90089</v>
      </c>
      <c r="F839" s="17" t="s">
        <v>272</v>
      </c>
      <c r="G839" s="36" t="s">
        <v>218</v>
      </c>
      <c r="H839" s="157">
        <v>308231</v>
      </c>
      <c r="I839" s="19">
        <v>66</v>
      </c>
      <c r="J839" s="150" t="s">
        <v>14</v>
      </c>
      <c r="K839" s="150" t="s">
        <v>15</v>
      </c>
      <c r="L839" s="9">
        <v>41</v>
      </c>
      <c r="M839" s="9"/>
      <c r="N839" s="21">
        <v>1.8539000000000001</v>
      </c>
      <c r="O839" s="10"/>
      <c r="P839" s="39">
        <v>0.1363</v>
      </c>
      <c r="Q839" s="7"/>
      <c r="R839" s="158">
        <v>135.32230000000001</v>
      </c>
      <c r="S839" s="1"/>
      <c r="T839" s="23">
        <v>9.9469999999999992</v>
      </c>
      <c r="V839" s="20">
        <v>13.6043</v>
      </c>
      <c r="X839" s="20">
        <v>1.6335999999999999</v>
      </c>
      <c r="AA839" s="25">
        <v>1699162</v>
      </c>
      <c r="AB839" s="9"/>
      <c r="AC839" s="25">
        <v>12468868</v>
      </c>
      <c r="AD839" s="9"/>
      <c r="AE839" s="27">
        <v>916541</v>
      </c>
      <c r="AF839" s="9"/>
      <c r="AG839" s="26">
        <v>92142</v>
      </c>
      <c r="AI839" s="26">
        <v>7632918</v>
      </c>
      <c r="AK839" s="26">
        <v>1532817</v>
      </c>
      <c r="AM839" s="2" t="str">
        <f t="shared" si="13"/>
        <v>No</v>
      </c>
    </row>
    <row r="840" spans="1:39">
      <c r="A840" s="6" t="s">
        <v>2287</v>
      </c>
      <c r="B840" s="6" t="s">
        <v>1019</v>
      </c>
      <c r="C840" s="4" t="s">
        <v>82</v>
      </c>
      <c r="D840" s="213">
        <v>5011</v>
      </c>
      <c r="E840" s="210">
        <v>50011</v>
      </c>
      <c r="F840" s="17" t="s">
        <v>275</v>
      </c>
      <c r="G840" s="36" t="s">
        <v>218</v>
      </c>
      <c r="H840" s="157">
        <v>279245</v>
      </c>
      <c r="I840" s="19">
        <v>66</v>
      </c>
      <c r="J840" s="150" t="s">
        <v>14</v>
      </c>
      <c r="K840" s="150" t="s">
        <v>12</v>
      </c>
      <c r="L840" s="9">
        <v>36</v>
      </c>
      <c r="M840" s="9"/>
      <c r="N840" s="21">
        <v>0.73450000000000004</v>
      </c>
      <c r="O840" s="10"/>
      <c r="P840" s="39">
        <v>0.1164</v>
      </c>
      <c r="Q840" s="7"/>
      <c r="R840" s="158">
        <v>101.41589999999999</v>
      </c>
      <c r="S840" s="1"/>
      <c r="T840" s="23">
        <v>16.064499999999999</v>
      </c>
      <c r="V840" s="20">
        <v>6.3129999999999997</v>
      </c>
      <c r="X840" s="20">
        <v>0.94030000000000002</v>
      </c>
      <c r="AA840" s="25">
        <v>1682073</v>
      </c>
      <c r="AB840" s="9"/>
      <c r="AC840" s="25">
        <v>14456931</v>
      </c>
      <c r="AD840" s="9"/>
      <c r="AE840" s="27">
        <v>2290017</v>
      </c>
      <c r="AF840" s="9"/>
      <c r="AG840" s="26">
        <v>142551</v>
      </c>
      <c r="AI840" s="26">
        <v>15374255</v>
      </c>
      <c r="AK840" s="26">
        <v>2318669</v>
      </c>
      <c r="AM840" s="2" t="str">
        <f t="shared" si="13"/>
        <v>No</v>
      </c>
    </row>
    <row r="841" spans="1:39">
      <c r="A841" s="6" t="s">
        <v>2287</v>
      </c>
      <c r="B841" s="6" t="s">
        <v>1019</v>
      </c>
      <c r="C841" s="4" t="s">
        <v>82</v>
      </c>
      <c r="D841" s="213">
        <v>5011</v>
      </c>
      <c r="E841" s="210">
        <v>50011</v>
      </c>
      <c r="F841" s="17" t="s">
        <v>275</v>
      </c>
      <c r="G841" s="36" t="s">
        <v>218</v>
      </c>
      <c r="H841" s="157">
        <v>279245</v>
      </c>
      <c r="I841" s="19">
        <v>66</v>
      </c>
      <c r="J841" s="150" t="s">
        <v>13</v>
      </c>
      <c r="K841" s="150" t="s">
        <v>12</v>
      </c>
      <c r="L841" s="9">
        <v>30</v>
      </c>
      <c r="M841" s="9"/>
      <c r="N841" s="21">
        <v>3.4413999999999998</v>
      </c>
      <c r="O841" s="10"/>
      <c r="P841" s="39">
        <v>7.8700000000000006E-2</v>
      </c>
      <c r="Q841" s="7"/>
      <c r="R841" s="158">
        <v>103.26819999999999</v>
      </c>
      <c r="S841" s="1"/>
      <c r="T841" s="23">
        <v>2.3610000000000002</v>
      </c>
      <c r="V841" s="20">
        <v>43.7395</v>
      </c>
      <c r="X841" s="20">
        <v>4.9478</v>
      </c>
      <c r="AA841" s="25">
        <v>554981</v>
      </c>
      <c r="AB841" s="9"/>
      <c r="AC841" s="25">
        <v>7053732</v>
      </c>
      <c r="AD841" s="9"/>
      <c r="AE841" s="27">
        <v>161267</v>
      </c>
      <c r="AF841" s="9"/>
      <c r="AG841" s="26">
        <v>68305</v>
      </c>
      <c r="AI841" s="26">
        <v>1425633</v>
      </c>
      <c r="AK841" s="26">
        <v>1281624</v>
      </c>
      <c r="AM841" s="2" t="str">
        <f t="shared" si="13"/>
        <v>No</v>
      </c>
    </row>
    <row r="842" spans="1:39">
      <c r="A842" s="6" t="s">
        <v>5988</v>
      </c>
      <c r="B842" s="6" t="s">
        <v>4791</v>
      </c>
      <c r="C842" s="4" t="s">
        <v>22</v>
      </c>
      <c r="D842" s="213">
        <v>9089</v>
      </c>
      <c r="E842" s="210">
        <v>90089</v>
      </c>
      <c r="F842" s="17" t="s">
        <v>272</v>
      </c>
      <c r="G842" s="36" t="s">
        <v>218</v>
      </c>
      <c r="H842" s="157">
        <v>308231</v>
      </c>
      <c r="I842" s="19">
        <v>66</v>
      </c>
      <c r="J842" s="150" t="s">
        <v>13</v>
      </c>
      <c r="K842" s="150" t="s">
        <v>15</v>
      </c>
      <c r="L842" s="9">
        <v>25</v>
      </c>
      <c r="M842" s="9"/>
      <c r="N842" s="21">
        <v>3.9167999999999998</v>
      </c>
      <c r="O842" s="10"/>
      <c r="P842" s="39">
        <v>7.0800000000000002E-2</v>
      </c>
      <c r="Q842" s="7"/>
      <c r="R842" s="158">
        <v>85.395399999999995</v>
      </c>
      <c r="S842" s="1"/>
      <c r="T842" s="23">
        <v>1.5427999999999999</v>
      </c>
      <c r="V842" s="20">
        <v>55.352600000000002</v>
      </c>
      <c r="X842" s="20">
        <v>4.5483000000000002</v>
      </c>
      <c r="AA842" s="25">
        <v>231932</v>
      </c>
      <c r="AB842" s="9"/>
      <c r="AC842" s="25">
        <v>3277647</v>
      </c>
      <c r="AD842" s="9"/>
      <c r="AE842" s="27">
        <v>59214</v>
      </c>
      <c r="AF842" s="9"/>
      <c r="AG842" s="26">
        <v>38382</v>
      </c>
      <c r="AI842" s="26">
        <v>720628</v>
      </c>
      <c r="AK842" s="26">
        <v>544878</v>
      </c>
      <c r="AM842" s="2" t="str">
        <f t="shared" si="13"/>
        <v>No</v>
      </c>
    </row>
    <row r="843" spans="1:39">
      <c r="A843" s="6" t="s">
        <v>5987</v>
      </c>
      <c r="B843" s="6" t="s">
        <v>3713</v>
      </c>
      <c r="C843" s="4" t="s">
        <v>48</v>
      </c>
      <c r="D843" s="213">
        <v>7015</v>
      </c>
      <c r="E843" s="210">
        <v>70015</v>
      </c>
      <c r="F843" s="17" t="s">
        <v>272</v>
      </c>
      <c r="G843" s="36" t="s">
        <v>218</v>
      </c>
      <c r="H843" s="157">
        <v>472870</v>
      </c>
      <c r="I843" s="19">
        <v>66</v>
      </c>
      <c r="J843" s="150" t="s">
        <v>13</v>
      </c>
      <c r="K843" s="150" t="s">
        <v>12</v>
      </c>
      <c r="L843" s="9">
        <v>23</v>
      </c>
      <c r="M843" s="9"/>
      <c r="N843" s="21">
        <v>3.3443000000000001</v>
      </c>
      <c r="O843" s="10"/>
      <c r="P843" s="39">
        <v>0.1116</v>
      </c>
      <c r="Q843" s="7"/>
      <c r="R843" s="158">
        <v>74.454300000000003</v>
      </c>
      <c r="S843" s="1"/>
      <c r="T843" s="23">
        <v>2.4853000000000001</v>
      </c>
      <c r="V843" s="20">
        <v>29.958300000000001</v>
      </c>
      <c r="X843" s="20">
        <v>3.0981999999999998</v>
      </c>
      <c r="AA843" s="25">
        <v>270996</v>
      </c>
      <c r="AB843" s="9"/>
      <c r="AC843" s="25">
        <v>2427584</v>
      </c>
      <c r="AD843" s="9"/>
      <c r="AE843" s="27">
        <v>81032</v>
      </c>
      <c r="AF843" s="9"/>
      <c r="AG843" s="26">
        <v>32605</v>
      </c>
      <c r="AI843" s="26">
        <v>783551</v>
      </c>
      <c r="AK843" s="26">
        <v>683702</v>
      </c>
      <c r="AM843" s="2" t="str">
        <f t="shared" si="13"/>
        <v>No</v>
      </c>
    </row>
    <row r="844" spans="1:39">
      <c r="A844" s="6" t="s">
        <v>5986</v>
      </c>
      <c r="B844" s="6" t="s">
        <v>851</v>
      </c>
      <c r="C844" s="4" t="s">
        <v>68</v>
      </c>
      <c r="D844" s="213">
        <v>2196</v>
      </c>
      <c r="E844" s="210">
        <v>20196</v>
      </c>
      <c r="F844" s="17" t="s">
        <v>272</v>
      </c>
      <c r="G844" s="36" t="s">
        <v>218</v>
      </c>
      <c r="H844" s="157">
        <v>18351295</v>
      </c>
      <c r="I844" s="19">
        <v>66</v>
      </c>
      <c r="J844" s="150" t="s">
        <v>14</v>
      </c>
      <c r="K844" s="150" t="s">
        <v>12</v>
      </c>
      <c r="L844" s="9">
        <v>13</v>
      </c>
      <c r="M844" s="9"/>
      <c r="N844" s="21">
        <v>0.2616</v>
      </c>
      <c r="O844" s="10"/>
      <c r="P844" s="39">
        <v>2.9499999999999998E-2</v>
      </c>
      <c r="Q844" s="7"/>
      <c r="R844" s="158">
        <v>65.213099999999997</v>
      </c>
      <c r="S844" s="1"/>
      <c r="T844" s="23">
        <v>7.3506999999999998</v>
      </c>
      <c r="V844" s="20">
        <v>8.8716000000000008</v>
      </c>
      <c r="X844" s="20">
        <v>0.79379999999999995</v>
      </c>
      <c r="AA844" s="25">
        <v>56972</v>
      </c>
      <c r="AB844" s="9"/>
      <c r="AC844" s="25">
        <v>1931809</v>
      </c>
      <c r="AD844" s="9"/>
      <c r="AE844" s="27">
        <v>217751</v>
      </c>
      <c r="AF844" s="9"/>
      <c r="AG844" s="26">
        <v>29623</v>
      </c>
      <c r="AI844" s="26">
        <v>2433770</v>
      </c>
      <c r="AK844" s="26">
        <v>387925</v>
      </c>
      <c r="AM844" s="2" t="str">
        <f t="shared" si="13"/>
        <v>No</v>
      </c>
    </row>
    <row r="845" spans="1:39">
      <c r="A845" s="6" t="s">
        <v>1334</v>
      </c>
      <c r="B845" s="6" t="s">
        <v>1335</v>
      </c>
      <c r="C845" s="4" t="s">
        <v>39</v>
      </c>
      <c r="D845" s="213">
        <v>4077</v>
      </c>
      <c r="E845" s="210">
        <v>40077</v>
      </c>
      <c r="F845" s="17" t="s">
        <v>275</v>
      </c>
      <c r="G845" s="36" t="s">
        <v>218</v>
      </c>
      <c r="H845" s="157">
        <v>5502379</v>
      </c>
      <c r="I845" s="19">
        <v>65</v>
      </c>
      <c r="J845" s="150" t="s">
        <v>23</v>
      </c>
      <c r="K845" s="150" t="s">
        <v>15</v>
      </c>
      <c r="L845" s="9">
        <v>43</v>
      </c>
      <c r="M845" s="9"/>
      <c r="N845" s="21">
        <v>3.0387</v>
      </c>
      <c r="O845" s="10"/>
      <c r="P845" s="39">
        <v>0.1366</v>
      </c>
      <c r="Q845" s="7"/>
      <c r="R845" s="158">
        <v>773.22799999999995</v>
      </c>
      <c r="S845" s="1"/>
      <c r="T845" s="23">
        <v>34.757800000000003</v>
      </c>
      <c r="V845" s="20">
        <v>22.246099999999998</v>
      </c>
      <c r="X845" s="20">
        <v>0.79590000000000005</v>
      </c>
      <c r="AA845" s="25">
        <v>13144962</v>
      </c>
      <c r="AB845" s="9"/>
      <c r="AC845" s="25">
        <v>96233640</v>
      </c>
      <c r="AD845" s="9"/>
      <c r="AE845" s="27">
        <v>4325856</v>
      </c>
      <c r="AF845" s="9"/>
      <c r="AG845" s="26">
        <v>124457</v>
      </c>
      <c r="AI845" s="26">
        <v>120912123</v>
      </c>
      <c r="AK845" s="26">
        <v>3607386</v>
      </c>
      <c r="AM845" s="2" t="str">
        <f t="shared" si="13"/>
        <v>No</v>
      </c>
    </row>
    <row r="846" spans="1:39">
      <c r="A846" s="6" t="s">
        <v>854</v>
      </c>
      <c r="B846" s="6" t="s">
        <v>855</v>
      </c>
      <c r="C846" s="4" t="s">
        <v>75</v>
      </c>
      <c r="D846" s="213">
        <v>2145</v>
      </c>
      <c r="E846" s="210">
        <v>20145</v>
      </c>
      <c r="F846" s="17" t="s">
        <v>405</v>
      </c>
      <c r="G846" s="36" t="s">
        <v>218</v>
      </c>
      <c r="H846" s="157">
        <v>53661</v>
      </c>
      <c r="I846" s="19">
        <v>65</v>
      </c>
      <c r="J846" s="150" t="s">
        <v>14</v>
      </c>
      <c r="K846" s="150" t="s">
        <v>12</v>
      </c>
      <c r="L846" s="9">
        <v>42</v>
      </c>
      <c r="M846" s="9"/>
      <c r="N846" s="21">
        <v>1.0807</v>
      </c>
      <c r="O846" s="10"/>
      <c r="P846" s="39">
        <v>0.3125</v>
      </c>
      <c r="Q846" s="7"/>
      <c r="R846" s="158">
        <v>106.4667</v>
      </c>
      <c r="S846" s="1"/>
      <c r="T846" s="23">
        <v>30.788599999999999</v>
      </c>
      <c r="V846" s="20">
        <v>3.4580000000000002</v>
      </c>
      <c r="X846" s="20">
        <v>1.2479</v>
      </c>
      <c r="AA846" s="25">
        <v>4506464</v>
      </c>
      <c r="AB846" s="9"/>
      <c r="AC846" s="25">
        <v>14419748</v>
      </c>
      <c r="AD846" s="9"/>
      <c r="AE846" s="27">
        <v>4169977</v>
      </c>
      <c r="AF846" s="9"/>
      <c r="AG846" s="26">
        <v>135439</v>
      </c>
      <c r="AI846" s="26">
        <v>11554814</v>
      </c>
      <c r="AK846" s="26">
        <v>1663480</v>
      </c>
      <c r="AM846" s="2" t="str">
        <f t="shared" si="13"/>
        <v>No</v>
      </c>
    </row>
    <row r="847" spans="1:39">
      <c r="A847" s="6" t="s">
        <v>854</v>
      </c>
      <c r="B847" s="6" t="s">
        <v>855</v>
      </c>
      <c r="C847" s="4" t="s">
        <v>75</v>
      </c>
      <c r="D847" s="213">
        <v>2145</v>
      </c>
      <c r="E847" s="210">
        <v>20145</v>
      </c>
      <c r="F847" s="17" t="s">
        <v>405</v>
      </c>
      <c r="G847" s="36" t="s">
        <v>218</v>
      </c>
      <c r="H847" s="157">
        <v>53661</v>
      </c>
      <c r="I847" s="19">
        <v>65</v>
      </c>
      <c r="J847" s="150" t="s">
        <v>13</v>
      </c>
      <c r="K847" s="150" t="s">
        <v>15</v>
      </c>
      <c r="L847" s="9">
        <v>23</v>
      </c>
      <c r="M847" s="9"/>
      <c r="N847" s="21">
        <v>1.2383</v>
      </c>
      <c r="O847" s="10"/>
      <c r="P847" s="39">
        <v>5.4199999999999998E-2</v>
      </c>
      <c r="Q847" s="7"/>
      <c r="R847" s="158">
        <v>46.698399999999999</v>
      </c>
      <c r="S847" s="1"/>
      <c r="T847" s="23">
        <v>2.0432999999999999</v>
      </c>
      <c r="V847" s="20">
        <v>22.854800000000001</v>
      </c>
      <c r="X847" s="20">
        <v>2.1423000000000001</v>
      </c>
      <c r="AA847" s="25">
        <v>66202</v>
      </c>
      <c r="AB847" s="9"/>
      <c r="AC847" s="25">
        <v>1221817</v>
      </c>
      <c r="AD847" s="9"/>
      <c r="AE847" s="27">
        <v>53460</v>
      </c>
      <c r="AF847" s="9"/>
      <c r="AG847" s="26">
        <v>26164</v>
      </c>
      <c r="AI847" s="26">
        <v>570338</v>
      </c>
      <c r="AK847" s="26">
        <v>432933</v>
      </c>
      <c r="AM847" s="2" t="str">
        <f t="shared" si="13"/>
        <v>No</v>
      </c>
    </row>
    <row r="848" spans="1:39">
      <c r="A848" s="6" t="s">
        <v>1334</v>
      </c>
      <c r="B848" s="6" t="s">
        <v>1335</v>
      </c>
      <c r="C848" s="4" t="s">
        <v>39</v>
      </c>
      <c r="D848" s="213">
        <v>4077</v>
      </c>
      <c r="E848" s="210">
        <v>40077</v>
      </c>
      <c r="F848" s="17" t="s">
        <v>275</v>
      </c>
      <c r="G848" s="36" t="s">
        <v>218</v>
      </c>
      <c r="H848" s="157">
        <v>5502379</v>
      </c>
      <c r="I848" s="19">
        <v>65</v>
      </c>
      <c r="J848" s="150" t="s">
        <v>14</v>
      </c>
      <c r="K848" s="150" t="s">
        <v>15</v>
      </c>
      <c r="L848" s="9">
        <v>22</v>
      </c>
      <c r="M848" s="9"/>
      <c r="N848" s="21">
        <v>0.11210000000000001</v>
      </c>
      <c r="O848" s="10"/>
      <c r="P848" s="39">
        <v>2.9499999999999998E-2</v>
      </c>
      <c r="Q848" s="7"/>
      <c r="R848" s="158">
        <v>56.116</v>
      </c>
      <c r="S848" s="1"/>
      <c r="T848" s="23">
        <v>14.7463</v>
      </c>
      <c r="V848" s="20">
        <v>3.8054000000000001</v>
      </c>
      <c r="X848" s="20">
        <v>1.0724</v>
      </c>
      <c r="AA848" s="25">
        <v>100000</v>
      </c>
      <c r="AB848" s="9"/>
      <c r="AC848" s="25">
        <v>3394176</v>
      </c>
      <c r="AD848" s="9"/>
      <c r="AE848" s="27">
        <v>891930</v>
      </c>
      <c r="AF848" s="9"/>
      <c r="AG848" s="26">
        <v>60485</v>
      </c>
      <c r="AI848" s="26">
        <v>3164907</v>
      </c>
      <c r="AK848" s="26">
        <v>696274</v>
      </c>
      <c r="AM848" s="2" t="str">
        <f t="shared" si="13"/>
        <v>No</v>
      </c>
    </row>
    <row r="849" spans="1:39">
      <c r="A849" s="6" t="s">
        <v>4666</v>
      </c>
      <c r="B849" s="6" t="s">
        <v>4667</v>
      </c>
      <c r="C849" s="4" t="s">
        <v>101</v>
      </c>
      <c r="D849" s="213" t="s">
        <v>4668</v>
      </c>
      <c r="E849" s="210" t="s">
        <v>4669</v>
      </c>
      <c r="F849" s="17" t="s">
        <v>405</v>
      </c>
      <c r="G849" s="36" t="s">
        <v>400</v>
      </c>
      <c r="H849" s="157">
        <v>0</v>
      </c>
      <c r="I849" s="19">
        <v>64</v>
      </c>
      <c r="J849" s="150" t="s">
        <v>13</v>
      </c>
      <c r="K849" s="150" t="s">
        <v>12</v>
      </c>
      <c r="L849" s="9">
        <v>64</v>
      </c>
      <c r="M849" s="9"/>
      <c r="N849" s="21">
        <v>1.2059</v>
      </c>
      <c r="O849" s="10"/>
      <c r="P849" s="39">
        <v>0.1076</v>
      </c>
      <c r="Q849" s="7"/>
      <c r="R849" s="158">
        <v>59.049300000000002</v>
      </c>
      <c r="S849" s="1"/>
      <c r="T849" s="23">
        <v>5.2698999999999998</v>
      </c>
      <c r="V849" s="20">
        <v>11.2051</v>
      </c>
      <c r="X849" s="20">
        <v>0</v>
      </c>
      <c r="AA849" s="25">
        <v>361873</v>
      </c>
      <c r="AB849" s="9"/>
      <c r="AC849" s="25">
        <v>3362506</v>
      </c>
      <c r="AD849" s="9"/>
      <c r="AE849" s="27">
        <v>300087</v>
      </c>
      <c r="AF849" s="9"/>
      <c r="AG849" s="26">
        <v>56944</v>
      </c>
      <c r="AI849" s="26">
        <v>0</v>
      </c>
      <c r="AK849" s="26">
        <v>911546</v>
      </c>
      <c r="AM849" s="2" t="str">
        <f t="shared" si="13"/>
        <v>No</v>
      </c>
    </row>
    <row r="850" spans="1:39">
      <c r="A850" s="6" t="s">
        <v>5420</v>
      </c>
      <c r="B850" s="6" t="s">
        <v>5421</v>
      </c>
      <c r="C850" s="4" t="s">
        <v>58</v>
      </c>
      <c r="D850" s="213">
        <v>5221</v>
      </c>
      <c r="E850" s="210">
        <v>50518</v>
      </c>
      <c r="F850" s="17" t="s">
        <v>275</v>
      </c>
      <c r="G850" s="36" t="s">
        <v>218</v>
      </c>
      <c r="H850" s="157">
        <v>2650890</v>
      </c>
      <c r="I850" s="19">
        <v>64</v>
      </c>
      <c r="J850" s="150" t="s">
        <v>14</v>
      </c>
      <c r="K850" s="150" t="s">
        <v>15</v>
      </c>
      <c r="L850" s="9">
        <v>51</v>
      </c>
      <c r="M850" s="9"/>
      <c r="N850" s="21">
        <v>2.7614999999999998</v>
      </c>
      <c r="O850" s="10"/>
      <c r="P850" s="39">
        <v>0.26979999999999998</v>
      </c>
      <c r="Q850" s="7"/>
      <c r="R850" s="158">
        <v>258.1705</v>
      </c>
      <c r="S850" s="1"/>
      <c r="T850" s="23">
        <v>25.219200000000001</v>
      </c>
      <c r="V850" s="20">
        <v>10.237</v>
      </c>
      <c r="X850" s="20">
        <v>0.51500000000000001</v>
      </c>
      <c r="AA850" s="25">
        <v>2823781</v>
      </c>
      <c r="AB850" s="9"/>
      <c r="AC850" s="25">
        <v>10468038</v>
      </c>
      <c r="AD850" s="9"/>
      <c r="AE850" s="27">
        <v>1022564</v>
      </c>
      <c r="AF850" s="9"/>
      <c r="AG850" s="26">
        <v>40547</v>
      </c>
      <c r="AI850" s="26">
        <v>20327007</v>
      </c>
      <c r="AK850" s="26">
        <v>1014238</v>
      </c>
      <c r="AM850" s="2" t="str">
        <f t="shared" si="13"/>
        <v>No</v>
      </c>
    </row>
    <row r="851" spans="1:39">
      <c r="A851" s="6" t="s">
        <v>3740</v>
      </c>
      <c r="B851" s="6" t="s">
        <v>3705</v>
      </c>
      <c r="C851" s="4" t="s">
        <v>44</v>
      </c>
      <c r="D851" s="213" t="s">
        <v>3741</v>
      </c>
      <c r="E851" s="210" t="s">
        <v>3742</v>
      </c>
      <c r="F851" s="17" t="s">
        <v>275</v>
      </c>
      <c r="G851" s="36" t="s">
        <v>400</v>
      </c>
      <c r="H851" s="157">
        <v>0</v>
      </c>
      <c r="I851" s="19">
        <v>64</v>
      </c>
      <c r="J851" s="150" t="s">
        <v>13</v>
      </c>
      <c r="K851" s="150" t="s">
        <v>12</v>
      </c>
      <c r="L851" s="9">
        <v>49</v>
      </c>
      <c r="M851" s="9"/>
      <c r="N851" s="21">
        <v>0.72699999999999998</v>
      </c>
      <c r="O851" s="10"/>
      <c r="P851" s="39">
        <v>5.8999999999999997E-2</v>
      </c>
      <c r="Q851" s="7"/>
      <c r="R851" s="158">
        <v>34.692399999999999</v>
      </c>
      <c r="S851" s="1"/>
      <c r="T851" s="23">
        <v>2.8172000000000001</v>
      </c>
      <c r="V851" s="20">
        <v>12.314399999999999</v>
      </c>
      <c r="X851" s="20">
        <v>0</v>
      </c>
      <c r="AA851" s="25">
        <v>144577</v>
      </c>
      <c r="AB851" s="9"/>
      <c r="AC851" s="25">
        <v>2448970</v>
      </c>
      <c r="AD851" s="9"/>
      <c r="AE851" s="27">
        <v>198870</v>
      </c>
      <c r="AF851" s="9"/>
      <c r="AG851" s="26">
        <v>70591</v>
      </c>
      <c r="AI851" s="26">
        <v>0</v>
      </c>
      <c r="AK851" s="26">
        <v>825038</v>
      </c>
      <c r="AM851" s="2" t="str">
        <f t="shared" si="13"/>
        <v>No</v>
      </c>
    </row>
    <row r="852" spans="1:39">
      <c r="A852" s="6" t="s">
        <v>5989</v>
      </c>
      <c r="B852" s="6" t="s">
        <v>1383</v>
      </c>
      <c r="C852" s="4" t="s">
        <v>100</v>
      </c>
      <c r="D852" s="213">
        <v>4141</v>
      </c>
      <c r="E852" s="210">
        <v>40141</v>
      </c>
      <c r="F852" s="17" t="s">
        <v>275</v>
      </c>
      <c r="G852" s="36" t="s">
        <v>218</v>
      </c>
      <c r="H852" s="157">
        <v>549777</v>
      </c>
      <c r="I852" s="19">
        <v>64</v>
      </c>
      <c r="J852" s="150" t="s">
        <v>14</v>
      </c>
      <c r="K852" s="150" t="s">
        <v>15</v>
      </c>
      <c r="L852" s="9">
        <v>45</v>
      </c>
      <c r="M852" s="9"/>
      <c r="N852" s="21">
        <v>0.79300000000000004</v>
      </c>
      <c r="O852" s="10"/>
      <c r="P852" s="39">
        <v>0.13059999999999999</v>
      </c>
      <c r="Q852" s="7"/>
      <c r="R852" s="158">
        <v>84.669600000000003</v>
      </c>
      <c r="S852" s="1"/>
      <c r="T852" s="23">
        <v>13.945600000000001</v>
      </c>
      <c r="V852" s="20">
        <v>6.0713999999999997</v>
      </c>
      <c r="X852" s="20">
        <v>2.3740000000000001</v>
      </c>
      <c r="AA852" s="25">
        <v>2042589</v>
      </c>
      <c r="AB852" s="9"/>
      <c r="AC852" s="25">
        <v>15637722</v>
      </c>
      <c r="AD852" s="9"/>
      <c r="AE852" s="27">
        <v>2575627</v>
      </c>
      <c r="AF852" s="9"/>
      <c r="AG852" s="26">
        <v>184691</v>
      </c>
      <c r="AI852" s="26">
        <v>6587166</v>
      </c>
      <c r="AK852" s="26">
        <v>2604374</v>
      </c>
      <c r="AM852" s="2" t="str">
        <f t="shared" si="13"/>
        <v>No</v>
      </c>
    </row>
    <row r="853" spans="1:39">
      <c r="A853" s="6" t="s">
        <v>681</v>
      </c>
      <c r="B853" s="6" t="s">
        <v>682</v>
      </c>
      <c r="C853" s="4" t="s">
        <v>34</v>
      </c>
      <c r="D853" s="213">
        <v>1050</v>
      </c>
      <c r="E853" s="210">
        <v>10050</v>
      </c>
      <c r="F853" s="17" t="s">
        <v>275</v>
      </c>
      <c r="G853" s="36" t="s">
        <v>218</v>
      </c>
      <c r="H853" s="157">
        <v>923311</v>
      </c>
      <c r="I853" s="19">
        <v>64</v>
      </c>
      <c r="J853" s="150" t="s">
        <v>14</v>
      </c>
      <c r="K853" s="150" t="s">
        <v>12</v>
      </c>
      <c r="L853" s="9">
        <v>42</v>
      </c>
      <c r="M853" s="9"/>
      <c r="N853" s="21">
        <v>0.9798</v>
      </c>
      <c r="O853" s="10"/>
      <c r="P853" s="39">
        <v>0.31169999999999998</v>
      </c>
      <c r="Q853" s="7"/>
      <c r="R853" s="158">
        <v>98.151700000000005</v>
      </c>
      <c r="S853" s="1"/>
      <c r="T853" s="23">
        <v>31.2194</v>
      </c>
      <c r="V853" s="20">
        <v>3.1438999999999999</v>
      </c>
      <c r="X853" s="20">
        <v>1.0044999999999999</v>
      </c>
      <c r="AA853" s="25">
        <v>5102227</v>
      </c>
      <c r="AB853" s="9"/>
      <c r="AC853" s="25">
        <v>16371316</v>
      </c>
      <c r="AD853" s="9"/>
      <c r="AE853" s="27">
        <v>5207268</v>
      </c>
      <c r="AF853" s="9"/>
      <c r="AG853" s="26">
        <v>166796</v>
      </c>
      <c r="AI853" s="26">
        <v>16298749</v>
      </c>
      <c r="AK853" s="26">
        <v>1834830</v>
      </c>
      <c r="AM853" s="2" t="str">
        <f t="shared" si="13"/>
        <v>No</v>
      </c>
    </row>
    <row r="854" spans="1:39">
      <c r="A854" s="6" t="s">
        <v>5990</v>
      </c>
      <c r="B854" s="6" t="s">
        <v>1305</v>
      </c>
      <c r="C854" s="4" t="s">
        <v>39</v>
      </c>
      <c r="D854" s="213">
        <v>4038</v>
      </c>
      <c r="E854" s="210">
        <v>40038</v>
      </c>
      <c r="F854" s="17" t="s">
        <v>272</v>
      </c>
      <c r="G854" s="36" t="s">
        <v>218</v>
      </c>
      <c r="H854" s="157">
        <v>340067</v>
      </c>
      <c r="I854" s="19">
        <v>64</v>
      </c>
      <c r="J854" s="150" t="s">
        <v>14</v>
      </c>
      <c r="K854" s="150" t="s">
        <v>12</v>
      </c>
      <c r="L854" s="9">
        <v>36</v>
      </c>
      <c r="M854" s="9"/>
      <c r="N854" s="21">
        <v>0.96619999999999995</v>
      </c>
      <c r="O854" s="10"/>
      <c r="P854" s="39">
        <v>0.1426</v>
      </c>
      <c r="Q854" s="7"/>
      <c r="R854" s="158">
        <v>91.098600000000005</v>
      </c>
      <c r="S854" s="1"/>
      <c r="T854" s="23">
        <v>13.4473</v>
      </c>
      <c r="V854" s="20">
        <v>6.7744999999999997</v>
      </c>
      <c r="X854" s="20">
        <v>1.3726</v>
      </c>
      <c r="AA854" s="25">
        <v>1396208</v>
      </c>
      <c r="AB854" s="9"/>
      <c r="AC854" s="25">
        <v>9789815</v>
      </c>
      <c r="AD854" s="9"/>
      <c r="AE854" s="27">
        <v>1445102</v>
      </c>
      <c r="AF854" s="9"/>
      <c r="AG854" s="26">
        <v>107464</v>
      </c>
      <c r="AI854" s="26">
        <v>7132138</v>
      </c>
      <c r="AK854" s="26">
        <v>1596032</v>
      </c>
      <c r="AM854" s="2" t="str">
        <f t="shared" si="13"/>
        <v>No</v>
      </c>
    </row>
    <row r="855" spans="1:39">
      <c r="A855" s="6" t="s">
        <v>5991</v>
      </c>
      <c r="B855" s="6" t="s">
        <v>1297</v>
      </c>
      <c r="C855" s="4" t="s">
        <v>39</v>
      </c>
      <c r="D855" s="213">
        <v>4031</v>
      </c>
      <c r="E855" s="210">
        <v>40031</v>
      </c>
      <c r="F855" s="17" t="s">
        <v>275</v>
      </c>
      <c r="G855" s="36" t="s">
        <v>218</v>
      </c>
      <c r="H855" s="157">
        <v>262596</v>
      </c>
      <c r="I855" s="19">
        <v>64</v>
      </c>
      <c r="J855" s="150" t="s">
        <v>13</v>
      </c>
      <c r="K855" s="150" t="s">
        <v>12</v>
      </c>
      <c r="L855" s="9">
        <v>32</v>
      </c>
      <c r="M855" s="9"/>
      <c r="N855" s="21">
        <v>1.2365999999999999</v>
      </c>
      <c r="O855" s="10"/>
      <c r="P855" s="39">
        <v>1.7600000000000001E-2</v>
      </c>
      <c r="Q855" s="7"/>
      <c r="R855" s="158">
        <v>140.71960000000001</v>
      </c>
      <c r="S855" s="1"/>
      <c r="T855" s="23">
        <v>2.0068999999999999</v>
      </c>
      <c r="V855" s="20">
        <v>70.118700000000004</v>
      </c>
      <c r="X855" s="20">
        <v>10.459099999999999</v>
      </c>
      <c r="AA855" s="25">
        <v>133920</v>
      </c>
      <c r="AB855" s="9"/>
      <c r="AC855" s="25">
        <v>7593790</v>
      </c>
      <c r="AD855" s="9"/>
      <c r="AE855" s="27">
        <v>108299</v>
      </c>
      <c r="AF855" s="9"/>
      <c r="AG855" s="26">
        <v>53964</v>
      </c>
      <c r="AI855" s="26">
        <v>726048</v>
      </c>
      <c r="AK855" s="26">
        <v>669514</v>
      </c>
      <c r="AM855" s="2" t="str">
        <f t="shared" si="13"/>
        <v>No</v>
      </c>
    </row>
    <row r="856" spans="1:39">
      <c r="A856" s="6" t="s">
        <v>5991</v>
      </c>
      <c r="B856" s="6" t="s">
        <v>1297</v>
      </c>
      <c r="C856" s="4" t="s">
        <v>39</v>
      </c>
      <c r="D856" s="213">
        <v>4031</v>
      </c>
      <c r="E856" s="210">
        <v>40031</v>
      </c>
      <c r="F856" s="17" t="s">
        <v>275</v>
      </c>
      <c r="G856" s="36" t="s">
        <v>218</v>
      </c>
      <c r="H856" s="157">
        <v>262596</v>
      </c>
      <c r="I856" s="19">
        <v>64</v>
      </c>
      <c r="J856" s="150" t="s">
        <v>14</v>
      </c>
      <c r="K856" s="150" t="s">
        <v>12</v>
      </c>
      <c r="L856" s="9">
        <v>32</v>
      </c>
      <c r="M856" s="9"/>
      <c r="N856" s="21">
        <v>1.0492999999999999</v>
      </c>
      <c r="O856" s="10"/>
      <c r="P856" s="39">
        <v>0.13059999999999999</v>
      </c>
      <c r="Q856" s="7"/>
      <c r="R856" s="158">
        <v>99.2226</v>
      </c>
      <c r="S856" s="1"/>
      <c r="T856" s="23">
        <v>12.3529</v>
      </c>
      <c r="V856" s="20">
        <v>8.0322999999999993</v>
      </c>
      <c r="X856" s="20">
        <v>1.4182999999999999</v>
      </c>
      <c r="AA856" s="25">
        <v>1200724</v>
      </c>
      <c r="AB856" s="9"/>
      <c r="AC856" s="25">
        <v>9191384</v>
      </c>
      <c r="AD856" s="9"/>
      <c r="AE856" s="27">
        <v>1144300</v>
      </c>
      <c r="AF856" s="9"/>
      <c r="AG856" s="26">
        <v>92634</v>
      </c>
      <c r="AI856" s="26">
        <v>6480784</v>
      </c>
      <c r="AK856" s="26">
        <v>1457881</v>
      </c>
      <c r="AM856" s="2" t="str">
        <f t="shared" si="13"/>
        <v>No</v>
      </c>
    </row>
    <row r="857" spans="1:39">
      <c r="A857" s="6" t="s">
        <v>5990</v>
      </c>
      <c r="B857" s="6" t="s">
        <v>1305</v>
      </c>
      <c r="C857" s="4" t="s">
        <v>39</v>
      </c>
      <c r="D857" s="213">
        <v>4038</v>
      </c>
      <c r="E857" s="210">
        <v>40038</v>
      </c>
      <c r="F857" s="17" t="s">
        <v>272</v>
      </c>
      <c r="G857" s="36" t="s">
        <v>218</v>
      </c>
      <c r="H857" s="157">
        <v>340067</v>
      </c>
      <c r="I857" s="19">
        <v>64</v>
      </c>
      <c r="J857" s="150" t="s">
        <v>13</v>
      </c>
      <c r="K857" s="150" t="s">
        <v>15</v>
      </c>
      <c r="L857" s="9">
        <v>28</v>
      </c>
      <c r="M857" s="9"/>
      <c r="N857" s="21">
        <v>3.3649</v>
      </c>
      <c r="O857" s="10"/>
      <c r="P857" s="39">
        <v>0.10059999999999999</v>
      </c>
      <c r="Q857" s="7"/>
      <c r="R857" s="158">
        <v>50.3262</v>
      </c>
      <c r="S857" s="1"/>
      <c r="T857" s="23">
        <v>1.5047999999999999</v>
      </c>
      <c r="V857" s="20">
        <v>33.444099999999999</v>
      </c>
      <c r="X857" s="20">
        <v>4.1798999999999999</v>
      </c>
      <c r="AA857" s="25">
        <v>342116</v>
      </c>
      <c r="AB857" s="9"/>
      <c r="AC857" s="25">
        <v>3400292</v>
      </c>
      <c r="AD857" s="9"/>
      <c r="AE857" s="27">
        <v>101671</v>
      </c>
      <c r="AF857" s="9"/>
      <c r="AG857" s="26">
        <v>67565</v>
      </c>
      <c r="AI857" s="26">
        <v>813482</v>
      </c>
      <c r="AK857" s="26">
        <v>910859</v>
      </c>
      <c r="AM857" s="2" t="str">
        <f t="shared" si="13"/>
        <v>No</v>
      </c>
    </row>
    <row r="858" spans="1:39">
      <c r="A858" s="6" t="s">
        <v>681</v>
      </c>
      <c r="B858" s="6" t="s">
        <v>682</v>
      </c>
      <c r="C858" s="4" t="s">
        <v>34</v>
      </c>
      <c r="D858" s="213">
        <v>1050</v>
      </c>
      <c r="E858" s="210">
        <v>10050</v>
      </c>
      <c r="F858" s="17" t="s">
        <v>275</v>
      </c>
      <c r="G858" s="36" t="s">
        <v>218</v>
      </c>
      <c r="H858" s="157">
        <v>923311</v>
      </c>
      <c r="I858" s="19">
        <v>64</v>
      </c>
      <c r="J858" s="150" t="s">
        <v>13</v>
      </c>
      <c r="K858" s="150" t="s">
        <v>15</v>
      </c>
      <c r="L858" s="9">
        <v>22</v>
      </c>
      <c r="M858" s="9"/>
      <c r="N858" s="21">
        <v>3.0222000000000002</v>
      </c>
      <c r="O858" s="10"/>
      <c r="P858" s="39">
        <v>9.2999999999999999E-2</v>
      </c>
      <c r="Q858" s="7"/>
      <c r="R858" s="158">
        <v>79.222700000000003</v>
      </c>
      <c r="S858" s="1"/>
      <c r="T858" s="23">
        <v>2.4377</v>
      </c>
      <c r="V858" s="20">
        <v>32.498600000000003</v>
      </c>
      <c r="X858" s="20">
        <v>4.9290000000000003</v>
      </c>
      <c r="AA858" s="25">
        <v>270963</v>
      </c>
      <c r="AB858" s="9"/>
      <c r="AC858" s="25">
        <v>2913730</v>
      </c>
      <c r="AD858" s="9"/>
      <c r="AE858" s="27">
        <v>89657</v>
      </c>
      <c r="AF858" s="9"/>
      <c r="AG858" s="26">
        <v>36779</v>
      </c>
      <c r="AI858" s="26">
        <v>591143</v>
      </c>
      <c r="AK858" s="26">
        <v>473266</v>
      </c>
      <c r="AM858" s="2" t="str">
        <f t="shared" si="13"/>
        <v>No</v>
      </c>
    </row>
    <row r="859" spans="1:39">
      <c r="A859" s="6" t="s">
        <v>5989</v>
      </c>
      <c r="B859" s="6" t="s">
        <v>1383</v>
      </c>
      <c r="C859" s="4" t="s">
        <v>100</v>
      </c>
      <c r="D859" s="213">
        <v>4141</v>
      </c>
      <c r="E859" s="210">
        <v>40141</v>
      </c>
      <c r="F859" s="17" t="s">
        <v>275</v>
      </c>
      <c r="G859" s="36" t="s">
        <v>218</v>
      </c>
      <c r="H859" s="157">
        <v>549777</v>
      </c>
      <c r="I859" s="19">
        <v>64</v>
      </c>
      <c r="J859" s="150" t="s">
        <v>13</v>
      </c>
      <c r="K859" s="150" t="s">
        <v>15</v>
      </c>
      <c r="L859" s="9">
        <v>19</v>
      </c>
      <c r="M859" s="9"/>
      <c r="N859" s="21">
        <v>2.9794</v>
      </c>
      <c r="O859" s="10"/>
      <c r="P859" s="39">
        <v>7.3599999999999999E-2</v>
      </c>
      <c r="Q859" s="7"/>
      <c r="R859" s="158">
        <v>89.208200000000005</v>
      </c>
      <c r="S859" s="1"/>
      <c r="T859" s="23">
        <v>2.2029000000000001</v>
      </c>
      <c r="V859" s="20">
        <v>40.495600000000003</v>
      </c>
      <c r="X859" s="20">
        <v>3.4952999999999999</v>
      </c>
      <c r="AA859" s="25">
        <v>216946</v>
      </c>
      <c r="AB859" s="9"/>
      <c r="AC859" s="25">
        <v>2948688</v>
      </c>
      <c r="AD859" s="9"/>
      <c r="AE859" s="27">
        <v>72815</v>
      </c>
      <c r="AF859" s="9"/>
      <c r="AG859" s="26">
        <v>33054</v>
      </c>
      <c r="AI859" s="26">
        <v>843604</v>
      </c>
      <c r="AK859" s="26">
        <v>636538</v>
      </c>
      <c r="AM859" s="2" t="str">
        <f t="shared" si="13"/>
        <v>No</v>
      </c>
    </row>
    <row r="860" spans="1:39">
      <c r="A860" s="6" t="s">
        <v>3740</v>
      </c>
      <c r="B860" s="6" t="s">
        <v>3705</v>
      </c>
      <c r="C860" s="4" t="s">
        <v>44</v>
      </c>
      <c r="D860" s="213" t="s">
        <v>3741</v>
      </c>
      <c r="E860" s="210" t="s">
        <v>3742</v>
      </c>
      <c r="F860" s="17" t="s">
        <v>275</v>
      </c>
      <c r="G860" s="36" t="s">
        <v>400</v>
      </c>
      <c r="H860" s="157">
        <v>0</v>
      </c>
      <c r="I860" s="19">
        <v>64</v>
      </c>
      <c r="J860" s="150" t="s">
        <v>13</v>
      </c>
      <c r="K860" s="150" t="s">
        <v>15</v>
      </c>
      <c r="L860" s="9">
        <v>15</v>
      </c>
      <c r="M860" s="9"/>
      <c r="N860" s="21">
        <v>1.4176</v>
      </c>
      <c r="O860" s="10"/>
      <c r="P860" s="39">
        <v>9.2299999999999993E-2</v>
      </c>
      <c r="Q860" s="7"/>
      <c r="R860" s="158">
        <v>40.454500000000003</v>
      </c>
      <c r="S860" s="1"/>
      <c r="T860" s="23">
        <v>2.6326999999999998</v>
      </c>
      <c r="V860" s="20">
        <v>15.366099999999999</v>
      </c>
      <c r="X860" s="20">
        <v>0</v>
      </c>
      <c r="AA860" s="25">
        <v>77040</v>
      </c>
      <c r="AB860" s="9"/>
      <c r="AC860" s="25">
        <v>835102</v>
      </c>
      <c r="AD860" s="9"/>
      <c r="AE860" s="27">
        <v>54347</v>
      </c>
      <c r="AF860" s="9"/>
      <c r="AG860" s="26">
        <v>20643</v>
      </c>
      <c r="AI860" s="26">
        <v>0</v>
      </c>
      <c r="AK860" s="26">
        <v>320757</v>
      </c>
      <c r="AM860" s="2" t="str">
        <f t="shared" si="13"/>
        <v>No</v>
      </c>
    </row>
    <row r="861" spans="1:39">
      <c r="A861" s="6" t="s">
        <v>5420</v>
      </c>
      <c r="B861" s="6" t="s">
        <v>5421</v>
      </c>
      <c r="C861" s="4" t="s">
        <v>58</v>
      </c>
      <c r="D861" s="213">
        <v>5221</v>
      </c>
      <c r="E861" s="210">
        <v>50518</v>
      </c>
      <c r="F861" s="17" t="s">
        <v>275</v>
      </c>
      <c r="G861" s="36" t="s">
        <v>218</v>
      </c>
      <c r="H861" s="157">
        <v>2650890</v>
      </c>
      <c r="I861" s="19">
        <v>64</v>
      </c>
      <c r="J861" s="150" t="s">
        <v>13</v>
      </c>
      <c r="K861" s="150" t="s">
        <v>15</v>
      </c>
      <c r="L861" s="9">
        <v>13</v>
      </c>
      <c r="M861" s="9"/>
      <c r="N861" s="21">
        <v>2.3574000000000002</v>
      </c>
      <c r="O861" s="10"/>
      <c r="P861" s="39">
        <v>0.2235</v>
      </c>
      <c r="Q861" s="7"/>
      <c r="R861" s="158">
        <v>36.6374</v>
      </c>
      <c r="S861" s="1"/>
      <c r="T861" s="23">
        <v>3.4739</v>
      </c>
      <c r="V861" s="20">
        <v>10.5465</v>
      </c>
      <c r="X861" s="20">
        <v>2.2473000000000001</v>
      </c>
      <c r="AA861" s="25">
        <v>241662</v>
      </c>
      <c r="AB861" s="9"/>
      <c r="AC861" s="25">
        <v>1081133</v>
      </c>
      <c r="AD861" s="9"/>
      <c r="AE861" s="27">
        <v>102511</v>
      </c>
      <c r="AF861" s="9"/>
      <c r="AG861" s="26">
        <v>29509</v>
      </c>
      <c r="AI861" s="26">
        <v>481090</v>
      </c>
      <c r="AK861" s="26">
        <v>493507</v>
      </c>
      <c r="AM861" s="2" t="str">
        <f t="shared" si="13"/>
        <v>No</v>
      </c>
    </row>
    <row r="862" spans="1:39">
      <c r="A862" s="6" t="s">
        <v>1546</v>
      </c>
      <c r="B862" s="6" t="s">
        <v>5766</v>
      </c>
      <c r="C862" s="4" t="s">
        <v>39</v>
      </c>
      <c r="D862" s="213" t="s">
        <v>1547</v>
      </c>
      <c r="E862" s="210" t="s">
        <v>1548</v>
      </c>
      <c r="F862" s="17" t="s">
        <v>405</v>
      </c>
      <c r="G862" s="36" t="s">
        <v>400</v>
      </c>
      <c r="H862" s="157">
        <v>0</v>
      </c>
      <c r="I862" s="19">
        <v>63</v>
      </c>
      <c r="J862" s="150" t="s">
        <v>13</v>
      </c>
      <c r="K862" s="150" t="s">
        <v>12</v>
      </c>
      <c r="L862" s="9">
        <v>62</v>
      </c>
      <c r="M862" s="9"/>
      <c r="N862" s="21">
        <v>0.15490000000000001</v>
      </c>
      <c r="O862" s="10"/>
      <c r="P862" s="39">
        <v>7.4999999999999997E-3</v>
      </c>
      <c r="Q862" s="7"/>
      <c r="R862" s="158">
        <v>12.9095</v>
      </c>
      <c r="S862" s="1"/>
      <c r="T862" s="23">
        <v>0.62870000000000004</v>
      </c>
      <c r="V862" s="20">
        <v>20.534600000000001</v>
      </c>
      <c r="X862" s="20">
        <v>0</v>
      </c>
      <c r="AA862" s="25">
        <v>33226</v>
      </c>
      <c r="AB862" s="9"/>
      <c r="AC862" s="25">
        <v>4405381</v>
      </c>
      <c r="AD862" s="9"/>
      <c r="AE862" s="27">
        <v>214535</v>
      </c>
      <c r="AF862" s="9"/>
      <c r="AG862" s="26">
        <v>341250</v>
      </c>
      <c r="AI862" s="26">
        <v>0</v>
      </c>
      <c r="AK862" s="26">
        <v>2144236</v>
      </c>
      <c r="AM862" s="2" t="str">
        <f t="shared" si="13"/>
        <v>No</v>
      </c>
    </row>
    <row r="863" spans="1:39">
      <c r="A863" s="6" t="s">
        <v>5992</v>
      </c>
      <c r="B863" s="6" t="s">
        <v>4777</v>
      </c>
      <c r="C863" s="4" t="s">
        <v>22</v>
      </c>
      <c r="D863" s="213">
        <v>9007</v>
      </c>
      <c r="E863" s="210">
        <v>90007</v>
      </c>
      <c r="F863" s="17" t="s">
        <v>272</v>
      </c>
      <c r="G863" s="36" t="s">
        <v>218</v>
      </c>
      <c r="H863" s="157">
        <v>358172</v>
      </c>
      <c r="I863" s="19">
        <v>63</v>
      </c>
      <c r="J863" s="150" t="s">
        <v>18</v>
      </c>
      <c r="K863" s="150" t="s">
        <v>15</v>
      </c>
      <c r="L863" s="9">
        <v>5</v>
      </c>
      <c r="M863" s="9"/>
      <c r="N863" s="21">
        <v>2.3260999999999998</v>
      </c>
      <c r="O863" s="10"/>
      <c r="P863" s="39">
        <v>0.12520000000000001</v>
      </c>
      <c r="Q863" s="7"/>
      <c r="R863" s="158">
        <v>46.465699999999998</v>
      </c>
      <c r="S863" s="1"/>
      <c r="T863" s="23">
        <v>2.5005999999999999</v>
      </c>
      <c r="V863" s="20">
        <v>18.581499999999998</v>
      </c>
      <c r="X863" s="20">
        <v>3.8727999999999998</v>
      </c>
      <c r="AA863" s="25">
        <v>13640</v>
      </c>
      <c r="AB863" s="9"/>
      <c r="AC863" s="25">
        <v>108962</v>
      </c>
      <c r="AD863" s="9"/>
      <c r="AE863" s="27">
        <v>5864</v>
      </c>
      <c r="AF863" s="9"/>
      <c r="AG863" s="26">
        <v>2345</v>
      </c>
      <c r="AI863" s="26">
        <v>28135</v>
      </c>
      <c r="AK863" s="26">
        <v>23663</v>
      </c>
      <c r="AM863" s="2" t="str">
        <f t="shared" si="13"/>
        <v>No</v>
      </c>
    </row>
    <row r="864" spans="1:39">
      <c r="A864" s="6" t="s">
        <v>5992</v>
      </c>
      <c r="B864" s="6" t="s">
        <v>4777</v>
      </c>
      <c r="C864" s="4" t="s">
        <v>22</v>
      </c>
      <c r="D864" s="213">
        <v>9007</v>
      </c>
      <c r="E864" s="210">
        <v>90007</v>
      </c>
      <c r="F864" s="17" t="s">
        <v>272</v>
      </c>
      <c r="G864" s="36" t="s">
        <v>218</v>
      </c>
      <c r="H864" s="157">
        <v>358172</v>
      </c>
      <c r="I864" s="19">
        <v>63</v>
      </c>
      <c r="J864" s="150" t="s">
        <v>14</v>
      </c>
      <c r="K864" s="150" t="s">
        <v>15</v>
      </c>
      <c r="L864" s="9">
        <v>46</v>
      </c>
      <c r="M864" s="9"/>
      <c r="N864" s="21">
        <v>0.97050000000000003</v>
      </c>
      <c r="O864" s="10"/>
      <c r="P864" s="39">
        <v>0.17419999999999999</v>
      </c>
      <c r="Q864" s="7"/>
      <c r="R864" s="158">
        <v>89.441900000000004</v>
      </c>
      <c r="S864" s="1"/>
      <c r="T864" s="23">
        <v>16.058</v>
      </c>
      <c r="V864" s="20">
        <v>5.5698999999999996</v>
      </c>
      <c r="X864" s="20">
        <v>1.5723</v>
      </c>
      <c r="AA864" s="25">
        <v>2512594</v>
      </c>
      <c r="AB864" s="9"/>
      <c r="AC864" s="25">
        <v>14420807</v>
      </c>
      <c r="AD864" s="9"/>
      <c r="AE864" s="27">
        <v>2589049</v>
      </c>
      <c r="AF864" s="9"/>
      <c r="AG864" s="26">
        <v>161231</v>
      </c>
      <c r="AI864" s="26">
        <v>9171930</v>
      </c>
      <c r="AK864" s="26">
        <v>1903908</v>
      </c>
      <c r="AM864" s="2" t="str">
        <f t="shared" si="13"/>
        <v>No</v>
      </c>
    </row>
    <row r="865" spans="1:39">
      <c r="A865" s="6" t="s">
        <v>2826</v>
      </c>
      <c r="B865" s="6" t="s">
        <v>5993</v>
      </c>
      <c r="C865" s="4" t="s">
        <v>57</v>
      </c>
      <c r="D865" s="213" t="s">
        <v>2827</v>
      </c>
      <c r="E865" s="210" t="s">
        <v>2828</v>
      </c>
      <c r="F865" s="17" t="s">
        <v>275</v>
      </c>
      <c r="G865" s="36" t="s">
        <v>400</v>
      </c>
      <c r="H865" s="157">
        <v>0</v>
      </c>
      <c r="I865" s="19">
        <v>63</v>
      </c>
      <c r="J865" s="150" t="s">
        <v>14</v>
      </c>
      <c r="K865" s="150" t="s">
        <v>12</v>
      </c>
      <c r="L865" s="9">
        <v>42</v>
      </c>
      <c r="M865" s="9"/>
      <c r="N865" s="21">
        <v>0.9083</v>
      </c>
      <c r="O865" s="10"/>
      <c r="P865" s="39">
        <v>6.8699999999999997E-2</v>
      </c>
      <c r="Q865" s="7"/>
      <c r="R865" s="158">
        <v>50.959899999999998</v>
      </c>
      <c r="S865" s="1"/>
      <c r="T865" s="23">
        <v>3.8571</v>
      </c>
      <c r="V865" s="20">
        <v>13.2121</v>
      </c>
      <c r="X865" s="20">
        <v>0</v>
      </c>
      <c r="AA865" s="25">
        <v>384218</v>
      </c>
      <c r="AB865" s="9"/>
      <c r="AC865" s="25">
        <v>5588975</v>
      </c>
      <c r="AD865" s="9"/>
      <c r="AE865" s="27">
        <v>423019</v>
      </c>
      <c r="AF865" s="9"/>
      <c r="AG865" s="26">
        <v>109674</v>
      </c>
      <c r="AI865" s="26">
        <v>0</v>
      </c>
      <c r="AK865" s="26">
        <v>1538673</v>
      </c>
      <c r="AM865" s="2" t="str">
        <f t="shared" si="13"/>
        <v>No</v>
      </c>
    </row>
    <row r="866" spans="1:39">
      <c r="A866" s="6" t="s">
        <v>4903</v>
      </c>
      <c r="B866" s="6" t="s">
        <v>4904</v>
      </c>
      <c r="C866" s="4" t="s">
        <v>20</v>
      </c>
      <c r="D866" s="213">
        <v>9233</v>
      </c>
      <c r="E866" s="210">
        <v>90233</v>
      </c>
      <c r="F866" s="17" t="s">
        <v>275</v>
      </c>
      <c r="G866" s="36" t="s">
        <v>218</v>
      </c>
      <c r="H866" s="157">
        <v>135267</v>
      </c>
      <c r="I866" s="19">
        <v>63</v>
      </c>
      <c r="J866" s="150" t="s">
        <v>13</v>
      </c>
      <c r="K866" s="150" t="s">
        <v>15</v>
      </c>
      <c r="L866" s="9">
        <v>4</v>
      </c>
      <c r="M866" s="9"/>
      <c r="N866" s="21">
        <v>0.85440000000000005</v>
      </c>
      <c r="O866" s="10"/>
      <c r="P866" s="39">
        <v>2.9000000000000001E-2</v>
      </c>
      <c r="Q866" s="7"/>
      <c r="R866" s="158">
        <v>54.899099999999997</v>
      </c>
      <c r="S866" s="1"/>
      <c r="T866" s="23">
        <v>1.8622000000000001</v>
      </c>
      <c r="V866" s="20">
        <v>29.480699999999999</v>
      </c>
      <c r="X866" s="20">
        <v>3.2608999999999999</v>
      </c>
      <c r="AA866" s="25">
        <v>6778</v>
      </c>
      <c r="AB866" s="9"/>
      <c r="AC866" s="25">
        <v>233870</v>
      </c>
      <c r="AD866" s="9"/>
      <c r="AE866" s="27">
        <v>7933</v>
      </c>
      <c r="AF866" s="9"/>
      <c r="AG866" s="26">
        <v>4260</v>
      </c>
      <c r="AI866" s="26">
        <v>71720</v>
      </c>
      <c r="AK866" s="26">
        <v>68964</v>
      </c>
      <c r="AM866" s="2" t="str">
        <f t="shared" si="13"/>
        <v>No</v>
      </c>
    </row>
    <row r="867" spans="1:39">
      <c r="A867" s="6" t="s">
        <v>4903</v>
      </c>
      <c r="B867" s="6" t="s">
        <v>4904</v>
      </c>
      <c r="C867" s="4" t="s">
        <v>20</v>
      </c>
      <c r="D867" s="213">
        <v>9233</v>
      </c>
      <c r="E867" s="210">
        <v>90233</v>
      </c>
      <c r="F867" s="17" t="s">
        <v>275</v>
      </c>
      <c r="G867" s="36" t="s">
        <v>218</v>
      </c>
      <c r="H867" s="157">
        <v>135267</v>
      </c>
      <c r="I867" s="19">
        <v>63</v>
      </c>
      <c r="J867" s="150" t="s">
        <v>16</v>
      </c>
      <c r="K867" s="150" t="s">
        <v>15</v>
      </c>
      <c r="L867" s="9">
        <v>39</v>
      </c>
      <c r="M867" s="9"/>
      <c r="N867" s="21">
        <v>5.4648000000000003</v>
      </c>
      <c r="O867" s="10"/>
      <c r="P867" s="39">
        <v>0.98760000000000003</v>
      </c>
      <c r="Q867" s="7"/>
      <c r="R867" s="158">
        <v>36.420299999999997</v>
      </c>
      <c r="S867" s="1"/>
      <c r="T867" s="23">
        <v>6.5819000000000001</v>
      </c>
      <c r="V867" s="20">
        <v>5.5334000000000003</v>
      </c>
      <c r="X867" s="20">
        <v>0.16980000000000001</v>
      </c>
      <c r="AA867" s="25">
        <v>369539</v>
      </c>
      <c r="AB867" s="9"/>
      <c r="AC867" s="25">
        <v>374182</v>
      </c>
      <c r="AD867" s="9"/>
      <c r="AE867" s="27">
        <v>67622</v>
      </c>
      <c r="AF867" s="9"/>
      <c r="AG867" s="26">
        <v>10274</v>
      </c>
      <c r="AI867" s="26">
        <v>2203991</v>
      </c>
      <c r="AK867" s="26">
        <v>463782</v>
      </c>
      <c r="AM867" s="2" t="str">
        <f t="shared" si="13"/>
        <v>No</v>
      </c>
    </row>
    <row r="868" spans="1:39">
      <c r="A868" s="6" t="s">
        <v>2826</v>
      </c>
      <c r="B868" s="6" t="s">
        <v>5993</v>
      </c>
      <c r="C868" s="4" t="s">
        <v>57</v>
      </c>
      <c r="D868" s="213" t="s">
        <v>2827</v>
      </c>
      <c r="E868" s="210" t="s">
        <v>2828</v>
      </c>
      <c r="F868" s="17" t="s">
        <v>275</v>
      </c>
      <c r="G868" s="36" t="s">
        <v>400</v>
      </c>
      <c r="H868" s="157">
        <v>0</v>
      </c>
      <c r="I868" s="19">
        <v>63</v>
      </c>
      <c r="J868" s="150" t="s">
        <v>13</v>
      </c>
      <c r="K868" s="150" t="s">
        <v>12</v>
      </c>
      <c r="L868" s="9">
        <v>21</v>
      </c>
      <c r="M868" s="9"/>
      <c r="N868" s="21">
        <v>1.42</v>
      </c>
      <c r="O868" s="10"/>
      <c r="P868" s="39">
        <v>6.8699999999999997E-2</v>
      </c>
      <c r="Q868" s="7"/>
      <c r="R868" s="158">
        <v>61.555999999999997</v>
      </c>
      <c r="S868" s="1"/>
      <c r="T868" s="23">
        <v>2.9801000000000002</v>
      </c>
      <c r="V868" s="20">
        <v>20.655999999999999</v>
      </c>
      <c r="X868" s="20">
        <v>0</v>
      </c>
      <c r="AA868" s="25">
        <v>155701</v>
      </c>
      <c r="AB868" s="9"/>
      <c r="AC868" s="25">
        <v>2264892</v>
      </c>
      <c r="AD868" s="9"/>
      <c r="AE868" s="27">
        <v>109648</v>
      </c>
      <c r="AF868" s="9"/>
      <c r="AG868" s="26">
        <v>36794</v>
      </c>
      <c r="AI868" s="26">
        <v>0</v>
      </c>
      <c r="AK868" s="26">
        <v>623536</v>
      </c>
      <c r="AM868" s="2" t="str">
        <f t="shared" si="13"/>
        <v>No</v>
      </c>
    </row>
    <row r="869" spans="1:39">
      <c r="A869" s="6" t="s">
        <v>4903</v>
      </c>
      <c r="B869" s="6" t="s">
        <v>4904</v>
      </c>
      <c r="C869" s="4" t="s">
        <v>20</v>
      </c>
      <c r="D869" s="213">
        <v>9233</v>
      </c>
      <c r="E869" s="210">
        <v>90233</v>
      </c>
      <c r="F869" s="17" t="s">
        <v>275</v>
      </c>
      <c r="G869" s="36" t="s">
        <v>218</v>
      </c>
      <c r="H869" s="157">
        <v>135267</v>
      </c>
      <c r="I869" s="19">
        <v>63</v>
      </c>
      <c r="J869" s="150" t="s">
        <v>14</v>
      </c>
      <c r="K869" s="150" t="s">
        <v>15</v>
      </c>
      <c r="L869" s="9">
        <v>20</v>
      </c>
      <c r="M869" s="9"/>
      <c r="N869" s="21">
        <v>0.95909999999999995</v>
      </c>
      <c r="O869" s="10"/>
      <c r="P869" s="39">
        <v>0.1348</v>
      </c>
      <c r="Q869" s="7"/>
      <c r="R869" s="158">
        <v>82.629800000000003</v>
      </c>
      <c r="S869" s="1"/>
      <c r="T869" s="23">
        <v>11.6144</v>
      </c>
      <c r="V869" s="20">
        <v>7.1143999999999998</v>
      </c>
      <c r="X869" s="20">
        <v>0.68489999999999995</v>
      </c>
      <c r="AA869" s="25">
        <v>416688</v>
      </c>
      <c r="AB869" s="9"/>
      <c r="AC869" s="25">
        <v>3091017</v>
      </c>
      <c r="AD869" s="9"/>
      <c r="AE869" s="27">
        <v>434472</v>
      </c>
      <c r="AF869" s="9"/>
      <c r="AG869" s="26">
        <v>37408</v>
      </c>
      <c r="AI869" s="26">
        <v>4512988</v>
      </c>
      <c r="AK869" s="26">
        <v>835223</v>
      </c>
      <c r="AM869" s="2" t="str">
        <f t="shared" si="13"/>
        <v>No</v>
      </c>
    </row>
    <row r="870" spans="1:39">
      <c r="A870" s="6" t="s">
        <v>5992</v>
      </c>
      <c r="B870" s="6" t="s">
        <v>4777</v>
      </c>
      <c r="C870" s="4" t="s">
        <v>22</v>
      </c>
      <c r="D870" s="213">
        <v>9007</v>
      </c>
      <c r="E870" s="210">
        <v>90007</v>
      </c>
      <c r="F870" s="17" t="s">
        <v>272</v>
      </c>
      <c r="G870" s="36" t="s">
        <v>218</v>
      </c>
      <c r="H870" s="157">
        <v>358172</v>
      </c>
      <c r="I870" s="19">
        <v>63</v>
      </c>
      <c r="J870" s="150" t="s">
        <v>13</v>
      </c>
      <c r="K870" s="150" t="s">
        <v>15</v>
      </c>
      <c r="L870" s="9">
        <v>12</v>
      </c>
      <c r="M870" s="9"/>
      <c r="N870" s="21">
        <v>2.9497</v>
      </c>
      <c r="O870" s="10"/>
      <c r="P870" s="39">
        <v>9.5200000000000007E-2</v>
      </c>
      <c r="Q870" s="7"/>
      <c r="R870" s="158">
        <v>98.4101</v>
      </c>
      <c r="S870" s="1"/>
      <c r="T870" s="23">
        <v>3.1760999999999999</v>
      </c>
      <c r="V870" s="20">
        <v>30.984300000000001</v>
      </c>
      <c r="X870" s="20">
        <v>4.5564999999999998</v>
      </c>
      <c r="AA870" s="25">
        <v>271445</v>
      </c>
      <c r="AB870" s="9"/>
      <c r="AC870" s="25">
        <v>2851334</v>
      </c>
      <c r="AD870" s="9"/>
      <c r="AE870" s="27">
        <v>92025</v>
      </c>
      <c r="AF870" s="9"/>
      <c r="AG870" s="26">
        <v>28974</v>
      </c>
      <c r="AI870" s="26">
        <v>625770</v>
      </c>
      <c r="AK870" s="26">
        <v>371842</v>
      </c>
      <c r="AM870" s="2" t="str">
        <f t="shared" si="13"/>
        <v>No</v>
      </c>
    </row>
    <row r="871" spans="1:39">
      <c r="A871" s="6" t="s">
        <v>1546</v>
      </c>
      <c r="B871" s="6" t="s">
        <v>5766</v>
      </c>
      <c r="C871" s="4" t="s">
        <v>39</v>
      </c>
      <c r="D871" s="213" t="s">
        <v>1547</v>
      </c>
      <c r="E871" s="210" t="s">
        <v>1548</v>
      </c>
      <c r="F871" s="17" t="s">
        <v>405</v>
      </c>
      <c r="G871" s="36" t="s">
        <v>400</v>
      </c>
      <c r="H871" s="157">
        <v>0</v>
      </c>
      <c r="I871" s="19">
        <v>63</v>
      </c>
      <c r="J871" s="150" t="s">
        <v>14</v>
      </c>
      <c r="K871" s="150" t="s">
        <v>12</v>
      </c>
      <c r="L871" s="9">
        <v>1</v>
      </c>
      <c r="M871" s="9"/>
      <c r="N871" s="21">
        <v>0.99329999999999996</v>
      </c>
      <c r="O871" s="10"/>
      <c r="P871" s="39">
        <v>0</v>
      </c>
      <c r="Q871" s="7"/>
      <c r="R871" s="158">
        <v>0</v>
      </c>
      <c r="S871" s="1"/>
      <c r="T871" s="23">
        <v>5.9241999999999999</v>
      </c>
      <c r="V871" s="20">
        <v>0</v>
      </c>
      <c r="X871" s="20">
        <v>0</v>
      </c>
      <c r="AA871" s="25">
        <v>21184</v>
      </c>
      <c r="AB871" s="9"/>
      <c r="AC871" s="25">
        <v>0</v>
      </c>
      <c r="AD871" s="9"/>
      <c r="AE871" s="27">
        <v>21327</v>
      </c>
      <c r="AF871" s="9"/>
      <c r="AG871" s="26">
        <v>3600</v>
      </c>
      <c r="AI871" s="26">
        <v>0</v>
      </c>
      <c r="AK871" s="26">
        <v>41406</v>
      </c>
      <c r="AM871" s="2" t="str">
        <f t="shared" si="13"/>
        <v>No</v>
      </c>
    </row>
    <row r="872" spans="1:39">
      <c r="A872" s="6" t="s">
        <v>2341</v>
      </c>
      <c r="B872" s="6" t="s">
        <v>2342</v>
      </c>
      <c r="C872" s="4" t="s">
        <v>45</v>
      </c>
      <c r="D872" s="213">
        <v>5057</v>
      </c>
      <c r="E872" s="210">
        <v>50057</v>
      </c>
      <c r="F872" s="17" t="s">
        <v>275</v>
      </c>
      <c r="G872" s="36" t="s">
        <v>218</v>
      </c>
      <c r="H872" s="157">
        <v>280051</v>
      </c>
      <c r="I872" s="19">
        <v>62</v>
      </c>
      <c r="J872" s="150" t="s">
        <v>13</v>
      </c>
      <c r="K872" s="150" t="s">
        <v>12</v>
      </c>
      <c r="L872" s="9">
        <v>9</v>
      </c>
      <c r="M872" s="9"/>
      <c r="N872" s="21">
        <v>1.1218999999999999</v>
      </c>
      <c r="O872" s="10"/>
      <c r="P872" s="39">
        <v>6.7699999999999996E-2</v>
      </c>
      <c r="Q872" s="7"/>
      <c r="R872" s="158">
        <v>84.808999999999997</v>
      </c>
      <c r="S872" s="1"/>
      <c r="T872" s="23">
        <v>5.1181999999999999</v>
      </c>
      <c r="V872" s="20">
        <v>16.5701</v>
      </c>
      <c r="X872" s="20">
        <v>1.4896</v>
      </c>
      <c r="AA872" s="25">
        <v>53044</v>
      </c>
      <c r="AB872" s="9"/>
      <c r="AC872" s="25">
        <v>783466</v>
      </c>
      <c r="AD872" s="9"/>
      <c r="AE872" s="27">
        <v>47282</v>
      </c>
      <c r="AF872" s="9"/>
      <c r="AG872" s="26">
        <v>9238</v>
      </c>
      <c r="AI872" s="26">
        <v>525965</v>
      </c>
      <c r="AK872" s="26">
        <v>125330</v>
      </c>
      <c r="AM872" s="2" t="str">
        <f t="shared" si="13"/>
        <v>No</v>
      </c>
    </row>
    <row r="873" spans="1:39">
      <c r="A873" s="6" t="s">
        <v>4437</v>
      </c>
      <c r="B873" s="6" t="s">
        <v>4438</v>
      </c>
      <c r="C873" s="4" t="s">
        <v>33</v>
      </c>
      <c r="D873" s="213" t="s">
        <v>4439</v>
      </c>
      <c r="E873" s="210" t="s">
        <v>4440</v>
      </c>
      <c r="F873" s="17" t="s">
        <v>344</v>
      </c>
      <c r="G873" s="36" t="s">
        <v>400</v>
      </c>
      <c r="H873" s="157">
        <v>0</v>
      </c>
      <c r="I873" s="19">
        <v>62</v>
      </c>
      <c r="J873" s="150" t="s">
        <v>13</v>
      </c>
      <c r="K873" s="150" t="s">
        <v>12</v>
      </c>
      <c r="L873" s="9">
        <v>57</v>
      </c>
      <c r="M873" s="9"/>
      <c r="N873" s="21">
        <v>0.43869999999999998</v>
      </c>
      <c r="O873" s="10"/>
      <c r="P873" s="39">
        <v>2.93E-2</v>
      </c>
      <c r="Q873" s="7"/>
      <c r="R873" s="158">
        <v>33.608899999999998</v>
      </c>
      <c r="S873" s="1"/>
      <c r="T873" s="23">
        <v>2.2412000000000001</v>
      </c>
      <c r="V873" s="20">
        <v>14.996</v>
      </c>
      <c r="X873" s="20">
        <v>0</v>
      </c>
      <c r="AA873" s="25">
        <v>43415</v>
      </c>
      <c r="AB873" s="9"/>
      <c r="AC873" s="25">
        <v>1484201</v>
      </c>
      <c r="AD873" s="9"/>
      <c r="AE873" s="27">
        <v>98973</v>
      </c>
      <c r="AF873" s="9"/>
      <c r="AG873" s="26">
        <v>44161</v>
      </c>
      <c r="AI873" s="26">
        <v>0</v>
      </c>
      <c r="AK873" s="26">
        <v>683487</v>
      </c>
      <c r="AM873" s="2" t="str">
        <f t="shared" si="13"/>
        <v>No</v>
      </c>
    </row>
    <row r="874" spans="1:39">
      <c r="A874" s="6" t="s">
        <v>4437</v>
      </c>
      <c r="B874" s="6" t="s">
        <v>4438</v>
      </c>
      <c r="C874" s="4" t="s">
        <v>33</v>
      </c>
      <c r="D874" s="213" t="s">
        <v>4439</v>
      </c>
      <c r="E874" s="210" t="s">
        <v>4440</v>
      </c>
      <c r="F874" s="17" t="s">
        <v>344</v>
      </c>
      <c r="G874" s="36" t="s">
        <v>400</v>
      </c>
      <c r="H874" s="157">
        <v>0</v>
      </c>
      <c r="I874" s="19">
        <v>62</v>
      </c>
      <c r="J874" s="150" t="s">
        <v>14</v>
      </c>
      <c r="K874" s="150" t="s">
        <v>12</v>
      </c>
      <c r="L874" s="9">
        <v>5</v>
      </c>
      <c r="M874" s="9"/>
      <c r="N874" s="21">
        <v>0.7288</v>
      </c>
      <c r="O874" s="10"/>
      <c r="P874" s="39">
        <v>0.12529999999999999</v>
      </c>
      <c r="Q874" s="7"/>
      <c r="R874" s="158">
        <v>51.147500000000001</v>
      </c>
      <c r="S874" s="1"/>
      <c r="T874" s="23">
        <v>8.7966999999999995</v>
      </c>
      <c r="V874" s="20">
        <v>5.8144</v>
      </c>
      <c r="X874" s="20">
        <v>0</v>
      </c>
      <c r="AA874" s="25">
        <v>25036</v>
      </c>
      <c r="AB874" s="9"/>
      <c r="AC874" s="25">
        <v>199731</v>
      </c>
      <c r="AD874" s="9"/>
      <c r="AE874" s="27">
        <v>34351</v>
      </c>
      <c r="AF874" s="9"/>
      <c r="AG874" s="26">
        <v>3905</v>
      </c>
      <c r="AI874" s="26">
        <v>0</v>
      </c>
      <c r="AK874" s="26">
        <v>62235</v>
      </c>
      <c r="AM874" s="2" t="str">
        <f t="shared" si="13"/>
        <v>No</v>
      </c>
    </row>
    <row r="875" spans="1:39">
      <c r="A875" s="6" t="s">
        <v>4841</v>
      </c>
      <c r="B875" s="6" t="s">
        <v>4842</v>
      </c>
      <c r="C875" s="4" t="s">
        <v>22</v>
      </c>
      <c r="D875" s="213">
        <v>9144</v>
      </c>
      <c r="E875" s="210">
        <v>90144</v>
      </c>
      <c r="F875" s="17" t="s">
        <v>275</v>
      </c>
      <c r="G875" s="36" t="s">
        <v>218</v>
      </c>
      <c r="H875" s="157">
        <v>615968</v>
      </c>
      <c r="I875" s="19">
        <v>62</v>
      </c>
      <c r="J875" s="150" t="s">
        <v>14</v>
      </c>
      <c r="K875" s="150" t="s">
        <v>15</v>
      </c>
      <c r="L875" s="9">
        <v>47</v>
      </c>
      <c r="M875" s="9"/>
      <c r="N875" s="21">
        <v>1.3002</v>
      </c>
      <c r="O875" s="10"/>
      <c r="P875" s="39">
        <v>0.157</v>
      </c>
      <c r="Q875" s="7"/>
      <c r="R875" s="158">
        <v>108.6125</v>
      </c>
      <c r="S875" s="1"/>
      <c r="T875" s="23">
        <v>13.1111</v>
      </c>
      <c r="V875" s="20">
        <v>8.2840000000000007</v>
      </c>
      <c r="X875" s="20">
        <v>1.7947</v>
      </c>
      <c r="AA875" s="25">
        <v>2141469</v>
      </c>
      <c r="AB875" s="9"/>
      <c r="AC875" s="25">
        <v>13643794</v>
      </c>
      <c r="AD875" s="9"/>
      <c r="AE875" s="27">
        <v>1647002</v>
      </c>
      <c r="AF875" s="9"/>
      <c r="AG875" s="26">
        <v>125619</v>
      </c>
      <c r="AI875" s="26">
        <v>7602329</v>
      </c>
      <c r="AK875" s="26">
        <v>1748847</v>
      </c>
      <c r="AM875" s="2" t="str">
        <f t="shared" si="13"/>
        <v>No</v>
      </c>
    </row>
    <row r="876" spans="1:39">
      <c r="A876" s="6" t="s">
        <v>2341</v>
      </c>
      <c r="B876" s="6" t="s">
        <v>2342</v>
      </c>
      <c r="C876" s="4" t="s">
        <v>45</v>
      </c>
      <c r="D876" s="213">
        <v>5057</v>
      </c>
      <c r="E876" s="210">
        <v>50057</v>
      </c>
      <c r="F876" s="17" t="s">
        <v>275</v>
      </c>
      <c r="G876" s="36" t="s">
        <v>218</v>
      </c>
      <c r="H876" s="157">
        <v>280051</v>
      </c>
      <c r="I876" s="19">
        <v>62</v>
      </c>
      <c r="J876" s="150" t="s">
        <v>14</v>
      </c>
      <c r="K876" s="150" t="s">
        <v>12</v>
      </c>
      <c r="L876" s="9">
        <v>46</v>
      </c>
      <c r="M876" s="9"/>
      <c r="N876" s="21">
        <v>0.2969</v>
      </c>
      <c r="O876" s="10"/>
      <c r="P876" s="39">
        <v>5.6500000000000002E-2</v>
      </c>
      <c r="Q876" s="7"/>
      <c r="R876" s="158">
        <v>106.01860000000001</v>
      </c>
      <c r="S876" s="1"/>
      <c r="T876" s="23">
        <v>20.189499999999999</v>
      </c>
      <c r="V876" s="20">
        <v>5.2511999999999999</v>
      </c>
      <c r="X876" s="20">
        <v>1.7690999999999999</v>
      </c>
      <c r="AA876" s="25">
        <v>937547</v>
      </c>
      <c r="AB876" s="9"/>
      <c r="AC876" s="25">
        <v>16584069</v>
      </c>
      <c r="AD876" s="9"/>
      <c r="AE876" s="27">
        <v>3158164</v>
      </c>
      <c r="AF876" s="9"/>
      <c r="AG876" s="26">
        <v>156426</v>
      </c>
      <c r="AI876" s="26">
        <v>9374254</v>
      </c>
      <c r="AK876" s="26">
        <v>2310115</v>
      </c>
      <c r="AM876" s="2" t="str">
        <f t="shared" si="13"/>
        <v>No</v>
      </c>
    </row>
    <row r="877" spans="1:39">
      <c r="A877" s="6" t="s">
        <v>2341</v>
      </c>
      <c r="B877" s="6" t="s">
        <v>2342</v>
      </c>
      <c r="C877" s="4" t="s">
        <v>45</v>
      </c>
      <c r="D877" s="213">
        <v>5057</v>
      </c>
      <c r="E877" s="210">
        <v>50057</v>
      </c>
      <c r="F877" s="17" t="s">
        <v>275</v>
      </c>
      <c r="G877" s="36" t="s">
        <v>218</v>
      </c>
      <c r="H877" s="157">
        <v>280051</v>
      </c>
      <c r="I877" s="19">
        <v>62</v>
      </c>
      <c r="J877" s="150" t="s">
        <v>13</v>
      </c>
      <c r="K877" s="150" t="s">
        <v>15</v>
      </c>
      <c r="L877" s="9">
        <v>4</v>
      </c>
      <c r="M877" s="9"/>
      <c r="N877" s="21">
        <v>1.6105</v>
      </c>
      <c r="O877" s="10"/>
      <c r="P877" s="39">
        <v>5.21E-2</v>
      </c>
      <c r="Q877" s="7"/>
      <c r="R877" s="158">
        <v>62.787199999999999</v>
      </c>
      <c r="S877" s="1"/>
      <c r="T877" s="23">
        <v>2.0308999999999999</v>
      </c>
      <c r="V877" s="20">
        <v>30.915700000000001</v>
      </c>
      <c r="X877" s="20">
        <v>6.3807999999999998</v>
      </c>
      <c r="AA877" s="25">
        <v>33430</v>
      </c>
      <c r="AB877" s="9"/>
      <c r="AC877" s="25">
        <v>641748</v>
      </c>
      <c r="AD877" s="9"/>
      <c r="AE877" s="27">
        <v>20758</v>
      </c>
      <c r="AF877" s="9"/>
      <c r="AG877" s="26">
        <v>10221</v>
      </c>
      <c r="AI877" s="26">
        <v>100575</v>
      </c>
      <c r="AK877" s="26">
        <v>139197</v>
      </c>
      <c r="AM877" s="2" t="str">
        <f t="shared" si="13"/>
        <v>No</v>
      </c>
    </row>
    <row r="878" spans="1:39">
      <c r="A878" s="6" t="s">
        <v>2341</v>
      </c>
      <c r="B878" s="6" t="s">
        <v>2342</v>
      </c>
      <c r="C878" s="4" t="s">
        <v>45</v>
      </c>
      <c r="D878" s="213">
        <v>5057</v>
      </c>
      <c r="E878" s="210">
        <v>50057</v>
      </c>
      <c r="F878" s="17" t="s">
        <v>275</v>
      </c>
      <c r="G878" s="36" t="s">
        <v>218</v>
      </c>
      <c r="H878" s="157">
        <v>280051</v>
      </c>
      <c r="I878" s="19">
        <v>62</v>
      </c>
      <c r="J878" s="150" t="s">
        <v>25</v>
      </c>
      <c r="K878" s="150" t="s">
        <v>15</v>
      </c>
      <c r="L878" s="9">
        <v>3</v>
      </c>
      <c r="M878" s="9"/>
      <c r="N878" s="21">
        <v>4.7774000000000001</v>
      </c>
      <c r="O878" s="10"/>
      <c r="P878" s="39">
        <v>0.3649</v>
      </c>
      <c r="Q878" s="7"/>
      <c r="R878" s="158">
        <v>300.97629999999998</v>
      </c>
      <c r="S878" s="1"/>
      <c r="T878" s="23">
        <v>22.991199999999999</v>
      </c>
      <c r="V878" s="20">
        <v>13.0909</v>
      </c>
      <c r="X878" s="20">
        <v>2.2974000000000001</v>
      </c>
      <c r="AA878" s="25">
        <v>213088</v>
      </c>
      <c r="AB878" s="9"/>
      <c r="AC878" s="25">
        <v>583894</v>
      </c>
      <c r="AD878" s="9"/>
      <c r="AE878" s="27">
        <v>44603</v>
      </c>
      <c r="AF878" s="9"/>
      <c r="AG878" s="26">
        <v>1940</v>
      </c>
      <c r="AI878" s="26">
        <v>254150</v>
      </c>
      <c r="AK878" s="26">
        <v>14802</v>
      </c>
      <c r="AM878" s="2" t="str">
        <f t="shared" si="13"/>
        <v>No</v>
      </c>
    </row>
    <row r="879" spans="1:39">
      <c r="A879" s="6" t="s">
        <v>4841</v>
      </c>
      <c r="B879" s="6" t="s">
        <v>4842</v>
      </c>
      <c r="C879" s="4" t="s">
        <v>22</v>
      </c>
      <c r="D879" s="213">
        <v>9144</v>
      </c>
      <c r="E879" s="210">
        <v>90144</v>
      </c>
      <c r="F879" s="17" t="s">
        <v>275</v>
      </c>
      <c r="G879" s="36" t="s">
        <v>218</v>
      </c>
      <c r="H879" s="157">
        <v>615968</v>
      </c>
      <c r="I879" s="19">
        <v>62</v>
      </c>
      <c r="J879" s="150" t="s">
        <v>13</v>
      </c>
      <c r="K879" s="150" t="s">
        <v>15</v>
      </c>
      <c r="L879" s="9">
        <v>15</v>
      </c>
      <c r="M879" s="9"/>
      <c r="N879" s="21">
        <v>4.4439000000000002</v>
      </c>
      <c r="O879" s="10"/>
      <c r="P879" s="39">
        <v>0.1275</v>
      </c>
      <c r="Q879" s="7"/>
      <c r="R879" s="158">
        <v>54.554200000000002</v>
      </c>
      <c r="S879" s="1"/>
      <c r="T879" s="23">
        <v>1.5654999999999999</v>
      </c>
      <c r="V879" s="20">
        <v>34.848700000000001</v>
      </c>
      <c r="X879" s="20">
        <v>5.1166</v>
      </c>
      <c r="AA879" s="25">
        <v>217184</v>
      </c>
      <c r="AB879" s="9"/>
      <c r="AC879" s="25">
        <v>1703128</v>
      </c>
      <c r="AD879" s="9"/>
      <c r="AE879" s="27">
        <v>48872</v>
      </c>
      <c r="AF879" s="9"/>
      <c r="AG879" s="26">
        <v>31219</v>
      </c>
      <c r="AI879" s="26">
        <v>332863</v>
      </c>
      <c r="AK879" s="26">
        <v>411459</v>
      </c>
      <c r="AM879" s="2" t="str">
        <f t="shared" si="13"/>
        <v>No</v>
      </c>
    </row>
    <row r="880" spans="1:39">
      <c r="A880" s="6" t="s">
        <v>5994</v>
      </c>
      <c r="B880" s="6" t="s">
        <v>1270</v>
      </c>
      <c r="C880" s="4" t="s">
        <v>64</v>
      </c>
      <c r="D880" s="213" t="s">
        <v>2005</v>
      </c>
      <c r="E880" s="210">
        <v>40222</v>
      </c>
      <c r="F880" s="17" t="s">
        <v>272</v>
      </c>
      <c r="G880" s="36" t="s">
        <v>218</v>
      </c>
      <c r="H880" s="157">
        <v>884891</v>
      </c>
      <c r="I880" s="19">
        <v>61</v>
      </c>
      <c r="J880" s="150" t="s">
        <v>13</v>
      </c>
      <c r="K880" s="150" t="s">
        <v>15</v>
      </c>
      <c r="L880" s="9">
        <v>61</v>
      </c>
      <c r="M880" s="9"/>
      <c r="N880" s="21">
        <v>1.2199</v>
      </c>
      <c r="O880" s="10"/>
      <c r="P880" s="39">
        <v>4.24E-2</v>
      </c>
      <c r="Q880" s="7"/>
      <c r="R880" s="158">
        <v>47.0139</v>
      </c>
      <c r="S880" s="1"/>
      <c r="T880" s="23">
        <v>1.6344000000000001</v>
      </c>
      <c r="V880" s="20">
        <v>28.765000000000001</v>
      </c>
      <c r="X880" s="20">
        <v>2.0933000000000002</v>
      </c>
      <c r="AA880" s="25">
        <v>219974</v>
      </c>
      <c r="AB880" s="9"/>
      <c r="AC880" s="25">
        <v>5187137</v>
      </c>
      <c r="AD880" s="9"/>
      <c r="AE880" s="27">
        <v>180328</v>
      </c>
      <c r="AF880" s="9"/>
      <c r="AG880" s="26">
        <v>110332</v>
      </c>
      <c r="AI880" s="26">
        <v>2477989</v>
      </c>
      <c r="AK880" s="26">
        <v>2189244</v>
      </c>
      <c r="AM880" s="2" t="str">
        <f t="shared" si="13"/>
        <v>No</v>
      </c>
    </row>
    <row r="881" spans="1:39">
      <c r="A881" s="6" t="s">
        <v>5995</v>
      </c>
      <c r="B881" s="6" t="s">
        <v>1163</v>
      </c>
      <c r="C881" s="4" t="s">
        <v>42</v>
      </c>
      <c r="D881" s="213">
        <v>4180</v>
      </c>
      <c r="E881" s="210">
        <v>40180</v>
      </c>
      <c r="F881" s="17" t="s">
        <v>120</v>
      </c>
      <c r="G881" s="36" t="s">
        <v>218</v>
      </c>
      <c r="H881" s="157">
        <v>128754</v>
      </c>
      <c r="I881" s="19">
        <v>61</v>
      </c>
      <c r="J881" s="150" t="s">
        <v>13</v>
      </c>
      <c r="K881" s="150" t="s">
        <v>12</v>
      </c>
      <c r="L881" s="9">
        <v>6</v>
      </c>
      <c r="M881" s="9"/>
      <c r="N881" s="21">
        <v>1.4017999999999999</v>
      </c>
      <c r="O881" s="10"/>
      <c r="P881" s="39">
        <v>2.5399999999999999E-2</v>
      </c>
      <c r="Q881" s="7"/>
      <c r="R881" s="158">
        <v>65.424000000000007</v>
      </c>
      <c r="S881" s="1"/>
      <c r="T881" s="23">
        <v>1.1876</v>
      </c>
      <c r="V881" s="20">
        <v>55.090699999999998</v>
      </c>
      <c r="X881" s="20">
        <v>48.9968</v>
      </c>
      <c r="AA881" s="25">
        <v>10606</v>
      </c>
      <c r="AB881" s="9"/>
      <c r="AC881" s="25">
        <v>416816</v>
      </c>
      <c r="AD881" s="9"/>
      <c r="AE881" s="27">
        <v>7566</v>
      </c>
      <c r="AF881" s="9"/>
      <c r="AG881" s="26">
        <v>6371</v>
      </c>
      <c r="AI881" s="26">
        <v>8507</v>
      </c>
      <c r="AK881" s="26">
        <v>26855</v>
      </c>
      <c r="AM881" s="2" t="str">
        <f t="shared" si="13"/>
        <v>No</v>
      </c>
    </row>
    <row r="882" spans="1:39">
      <c r="A882" s="6" t="s">
        <v>2332</v>
      </c>
      <c r="B882" s="6" t="s">
        <v>2333</v>
      </c>
      <c r="C882" s="4" t="s">
        <v>46</v>
      </c>
      <c r="D882" s="213">
        <v>5051</v>
      </c>
      <c r="E882" s="210">
        <v>50051</v>
      </c>
      <c r="F882" s="17" t="s">
        <v>275</v>
      </c>
      <c r="G882" s="36" t="s">
        <v>218</v>
      </c>
      <c r="H882" s="157">
        <v>147725</v>
      </c>
      <c r="I882" s="19">
        <v>61</v>
      </c>
      <c r="J882" s="150" t="s">
        <v>14</v>
      </c>
      <c r="K882" s="150" t="s">
        <v>12</v>
      </c>
      <c r="L882" s="9">
        <v>56</v>
      </c>
      <c r="M882" s="9"/>
      <c r="N882" s="21">
        <v>0.68740000000000001</v>
      </c>
      <c r="O882" s="10"/>
      <c r="P882" s="39">
        <v>0.30380000000000001</v>
      </c>
      <c r="Q882" s="7"/>
      <c r="R882" s="158">
        <v>75.180300000000003</v>
      </c>
      <c r="S882" s="1"/>
      <c r="T882" s="23">
        <v>33.231400000000001</v>
      </c>
      <c r="V882" s="20">
        <v>2.2623000000000002</v>
      </c>
      <c r="X882" s="20">
        <v>0.90690000000000004</v>
      </c>
      <c r="AA882" s="25">
        <v>3239860</v>
      </c>
      <c r="AB882" s="9"/>
      <c r="AC882" s="25">
        <v>10662976</v>
      </c>
      <c r="AD882" s="9"/>
      <c r="AE882" s="27">
        <v>4713280</v>
      </c>
      <c r="AF882" s="9"/>
      <c r="AG882" s="26">
        <v>141832</v>
      </c>
      <c r="AI882" s="26">
        <v>11757492</v>
      </c>
      <c r="AK882" s="26">
        <v>1804300</v>
      </c>
      <c r="AM882" s="2" t="str">
        <f t="shared" si="13"/>
        <v>No</v>
      </c>
    </row>
    <row r="883" spans="1:39">
      <c r="A883" s="6" t="s">
        <v>5995</v>
      </c>
      <c r="B883" s="6" t="s">
        <v>1163</v>
      </c>
      <c r="C883" s="4" t="s">
        <v>42</v>
      </c>
      <c r="D883" s="213">
        <v>4180</v>
      </c>
      <c r="E883" s="210">
        <v>40180</v>
      </c>
      <c r="F883" s="17" t="s">
        <v>120</v>
      </c>
      <c r="G883" s="36" t="s">
        <v>218</v>
      </c>
      <c r="H883" s="157">
        <v>128754</v>
      </c>
      <c r="I883" s="19">
        <v>61</v>
      </c>
      <c r="J883" s="150" t="s">
        <v>14</v>
      </c>
      <c r="K883" s="150" t="s">
        <v>12</v>
      </c>
      <c r="L883" s="9">
        <v>55</v>
      </c>
      <c r="M883" s="9"/>
      <c r="N883" s="21">
        <v>1.389</v>
      </c>
      <c r="O883" s="10"/>
      <c r="P883" s="39">
        <v>1.2341</v>
      </c>
      <c r="Q883" s="7"/>
      <c r="R883" s="158">
        <v>68.237799999999993</v>
      </c>
      <c r="S883" s="1"/>
      <c r="T883" s="23">
        <v>60.630699999999997</v>
      </c>
      <c r="V883" s="20">
        <v>1.1254999999999999</v>
      </c>
      <c r="X883" s="20">
        <v>1.0419</v>
      </c>
      <c r="AA883" s="25">
        <v>7981053</v>
      </c>
      <c r="AB883" s="9"/>
      <c r="AC883" s="25">
        <v>6467029</v>
      </c>
      <c r="AD883" s="9"/>
      <c r="AE883" s="27">
        <v>5746090</v>
      </c>
      <c r="AF883" s="9"/>
      <c r="AG883" s="26">
        <v>94772</v>
      </c>
      <c r="AI883" s="26">
        <v>6206878</v>
      </c>
      <c r="AK883" s="26">
        <v>828910</v>
      </c>
      <c r="AM883" s="2" t="str">
        <f t="shared" si="13"/>
        <v>No</v>
      </c>
    </row>
    <row r="884" spans="1:39">
      <c r="A884" s="6" t="s">
        <v>2332</v>
      </c>
      <c r="B884" s="6" t="s">
        <v>2333</v>
      </c>
      <c r="C884" s="4" t="s">
        <v>46</v>
      </c>
      <c r="D884" s="213">
        <v>5051</v>
      </c>
      <c r="E884" s="210">
        <v>50051</v>
      </c>
      <c r="F884" s="17" t="s">
        <v>275</v>
      </c>
      <c r="G884" s="36" t="s">
        <v>218</v>
      </c>
      <c r="H884" s="157">
        <v>147725</v>
      </c>
      <c r="I884" s="19">
        <v>61</v>
      </c>
      <c r="J884" s="150" t="s">
        <v>13</v>
      </c>
      <c r="K884" s="150" t="s">
        <v>12</v>
      </c>
      <c r="L884" s="9">
        <v>5</v>
      </c>
      <c r="M884" s="9"/>
      <c r="N884" s="21">
        <v>4.0811000000000002</v>
      </c>
      <c r="O884" s="10"/>
      <c r="P884" s="39">
        <v>0.16020000000000001</v>
      </c>
      <c r="Q884" s="7"/>
      <c r="R884" s="158">
        <v>80.205799999999996</v>
      </c>
      <c r="S884" s="1"/>
      <c r="T884" s="23">
        <v>3.1494</v>
      </c>
      <c r="V884" s="20">
        <v>25.467099999999999</v>
      </c>
      <c r="X884" s="20">
        <v>4.4691000000000001</v>
      </c>
      <c r="AA884" s="25">
        <v>110985</v>
      </c>
      <c r="AB884" s="9"/>
      <c r="AC884" s="25">
        <v>692577</v>
      </c>
      <c r="AD884" s="9"/>
      <c r="AE884" s="27">
        <v>27195</v>
      </c>
      <c r="AF884" s="9"/>
      <c r="AG884" s="26">
        <v>8635</v>
      </c>
      <c r="AI884" s="26">
        <v>154969</v>
      </c>
      <c r="AK884" s="26">
        <v>104923</v>
      </c>
      <c r="AM884" s="2" t="str">
        <f t="shared" si="13"/>
        <v>No</v>
      </c>
    </row>
    <row r="885" spans="1:39">
      <c r="A885" s="6" t="s">
        <v>1424</v>
      </c>
      <c r="B885" s="6" t="s">
        <v>923</v>
      </c>
      <c r="C885" s="4" t="s">
        <v>51</v>
      </c>
      <c r="D885" s="213">
        <v>4191</v>
      </c>
      <c r="E885" s="210">
        <v>40191</v>
      </c>
      <c r="F885" s="17" t="s">
        <v>275</v>
      </c>
      <c r="G885" s="36" t="s">
        <v>218</v>
      </c>
      <c r="H885" s="157">
        <v>73467</v>
      </c>
      <c r="I885" s="19">
        <v>61</v>
      </c>
      <c r="J885" s="150" t="s">
        <v>14</v>
      </c>
      <c r="K885" s="150" t="s">
        <v>12</v>
      </c>
      <c r="L885" s="9">
        <v>5</v>
      </c>
      <c r="M885" s="9"/>
      <c r="N885" s="21">
        <v>0</v>
      </c>
      <c r="O885" s="10"/>
      <c r="P885" s="39">
        <v>0</v>
      </c>
      <c r="Q885" s="7"/>
      <c r="R885" s="158">
        <v>59.421100000000003</v>
      </c>
      <c r="S885" s="1"/>
      <c r="T885" s="23">
        <v>6.5705</v>
      </c>
      <c r="V885" s="20">
        <v>9.0436999999999994</v>
      </c>
      <c r="X885" s="20">
        <v>0.45040000000000002</v>
      </c>
      <c r="AA885" s="25">
        <v>0</v>
      </c>
      <c r="AB885" s="9"/>
      <c r="AC885" s="25">
        <v>295620</v>
      </c>
      <c r="AD885" s="9"/>
      <c r="AE885" s="27">
        <v>32688</v>
      </c>
      <c r="AF885" s="9"/>
      <c r="AG885" s="26">
        <v>4975</v>
      </c>
      <c r="AI885" s="26">
        <v>656317</v>
      </c>
      <c r="AK885" s="26">
        <v>39788</v>
      </c>
      <c r="AM885" s="2" t="str">
        <f t="shared" si="13"/>
        <v>No</v>
      </c>
    </row>
    <row r="886" spans="1:39">
      <c r="A886" s="6" t="s">
        <v>1424</v>
      </c>
      <c r="B886" s="6" t="s">
        <v>923</v>
      </c>
      <c r="C886" s="4" t="s">
        <v>51</v>
      </c>
      <c r="D886" s="213">
        <v>4191</v>
      </c>
      <c r="E886" s="210">
        <v>40191</v>
      </c>
      <c r="F886" s="17" t="s">
        <v>275</v>
      </c>
      <c r="G886" s="36" t="s">
        <v>218</v>
      </c>
      <c r="H886" s="157">
        <v>73467</v>
      </c>
      <c r="I886" s="19">
        <v>61</v>
      </c>
      <c r="J886" s="150" t="s">
        <v>13</v>
      </c>
      <c r="K886" s="150" t="s">
        <v>12</v>
      </c>
      <c r="L886" s="9">
        <v>43</v>
      </c>
      <c r="M886" s="9"/>
      <c r="N886" s="21">
        <v>17.6876</v>
      </c>
      <c r="O886" s="10"/>
      <c r="P886" s="39">
        <v>0.61439999999999995</v>
      </c>
      <c r="Q886" s="7"/>
      <c r="R886" s="158">
        <v>37.971499999999999</v>
      </c>
      <c r="S886" s="1"/>
      <c r="T886" s="23">
        <v>1.319</v>
      </c>
      <c r="V886" s="20">
        <v>28.787299999999998</v>
      </c>
      <c r="X886" s="20">
        <v>2.004</v>
      </c>
      <c r="AA886" s="25">
        <v>1990699</v>
      </c>
      <c r="AB886" s="9"/>
      <c r="AC886" s="25">
        <v>3239958</v>
      </c>
      <c r="AD886" s="9"/>
      <c r="AE886" s="27">
        <v>112548</v>
      </c>
      <c r="AF886" s="9"/>
      <c r="AG886" s="26">
        <v>85326</v>
      </c>
      <c r="AI886" s="26">
        <v>1616724</v>
      </c>
      <c r="AK886" s="26">
        <v>1514458</v>
      </c>
      <c r="AM886" s="2" t="str">
        <f t="shared" si="13"/>
        <v>No</v>
      </c>
    </row>
    <row r="887" spans="1:39">
      <c r="A887" s="6" t="s">
        <v>552</v>
      </c>
      <c r="B887" s="6" t="s">
        <v>395</v>
      </c>
      <c r="C887" s="4" t="s">
        <v>109</v>
      </c>
      <c r="D887" s="213" t="s">
        <v>553</v>
      </c>
      <c r="E887" s="210" t="s">
        <v>554</v>
      </c>
      <c r="F887" s="17" t="s">
        <v>275</v>
      </c>
      <c r="G887" s="36" t="s">
        <v>400</v>
      </c>
      <c r="H887" s="157">
        <v>0</v>
      </c>
      <c r="I887" s="19">
        <v>61</v>
      </c>
      <c r="J887" s="150" t="s">
        <v>16</v>
      </c>
      <c r="K887" s="150" t="s">
        <v>12</v>
      </c>
      <c r="L887" s="9">
        <v>21</v>
      </c>
      <c r="M887" s="9"/>
      <c r="N887" s="21">
        <v>3.2658</v>
      </c>
      <c r="O887" s="10"/>
      <c r="P887" s="39">
        <v>0.251</v>
      </c>
      <c r="Q887" s="7"/>
      <c r="R887" s="158">
        <v>68.325500000000005</v>
      </c>
      <c r="S887" s="1"/>
      <c r="T887" s="23">
        <v>5.2511000000000001</v>
      </c>
      <c r="V887" s="20">
        <v>13.0115</v>
      </c>
      <c r="X887" s="20">
        <v>0</v>
      </c>
      <c r="AA887" s="25">
        <v>255382</v>
      </c>
      <c r="AB887" s="9"/>
      <c r="AC887" s="25">
        <v>1017503</v>
      </c>
      <c r="AD887" s="9"/>
      <c r="AE887" s="27">
        <v>78200</v>
      </c>
      <c r="AF887" s="9"/>
      <c r="AG887" s="26">
        <v>14892</v>
      </c>
      <c r="AI887" s="26">
        <v>0</v>
      </c>
      <c r="AK887" s="26">
        <v>541984</v>
      </c>
      <c r="AM887" s="2" t="str">
        <f t="shared" si="13"/>
        <v>No</v>
      </c>
    </row>
    <row r="888" spans="1:39">
      <c r="A888" s="6" t="s">
        <v>552</v>
      </c>
      <c r="B888" s="6" t="s">
        <v>395</v>
      </c>
      <c r="C888" s="4" t="s">
        <v>109</v>
      </c>
      <c r="D888" s="213" t="s">
        <v>553</v>
      </c>
      <c r="E888" s="210" t="s">
        <v>554</v>
      </c>
      <c r="F888" s="17" t="s">
        <v>275</v>
      </c>
      <c r="G888" s="36" t="s">
        <v>400</v>
      </c>
      <c r="H888" s="157">
        <v>0</v>
      </c>
      <c r="I888" s="19">
        <v>61</v>
      </c>
      <c r="J888" s="150" t="s">
        <v>13</v>
      </c>
      <c r="K888" s="150" t="s">
        <v>12</v>
      </c>
      <c r="L888" s="9">
        <v>20</v>
      </c>
      <c r="M888" s="9"/>
      <c r="N888" s="21">
        <v>0.67720000000000002</v>
      </c>
      <c r="O888" s="10"/>
      <c r="P888" s="39">
        <v>1.6400000000000001E-2</v>
      </c>
      <c r="Q888" s="7"/>
      <c r="R888" s="158">
        <v>72.821600000000004</v>
      </c>
      <c r="S888" s="1"/>
      <c r="T888" s="23">
        <v>1.7675000000000001</v>
      </c>
      <c r="V888" s="20">
        <v>41.200099999999999</v>
      </c>
      <c r="X888" s="20">
        <v>0</v>
      </c>
      <c r="AA888" s="25">
        <v>38093</v>
      </c>
      <c r="AB888" s="9"/>
      <c r="AC888" s="25">
        <v>2317548</v>
      </c>
      <c r="AD888" s="9"/>
      <c r="AE888" s="27">
        <v>56251</v>
      </c>
      <c r="AF888" s="9"/>
      <c r="AG888" s="26">
        <v>31825</v>
      </c>
      <c r="AI888" s="26">
        <v>0</v>
      </c>
      <c r="AK888" s="26">
        <v>366721</v>
      </c>
      <c r="AM888" s="2" t="str">
        <f t="shared" si="13"/>
        <v>No</v>
      </c>
    </row>
    <row r="889" spans="1:39">
      <c r="A889" s="6" t="s">
        <v>552</v>
      </c>
      <c r="B889" s="6" t="s">
        <v>395</v>
      </c>
      <c r="C889" s="4" t="s">
        <v>109</v>
      </c>
      <c r="D889" s="213" t="s">
        <v>553</v>
      </c>
      <c r="E889" s="210" t="s">
        <v>554</v>
      </c>
      <c r="F889" s="17" t="s">
        <v>275</v>
      </c>
      <c r="G889" s="36" t="s">
        <v>400</v>
      </c>
      <c r="H889" s="157">
        <v>0</v>
      </c>
      <c r="I889" s="19">
        <v>61</v>
      </c>
      <c r="J889" s="150" t="s">
        <v>14</v>
      </c>
      <c r="K889" s="150" t="s">
        <v>12</v>
      </c>
      <c r="L889" s="9">
        <v>20</v>
      </c>
      <c r="M889" s="9"/>
      <c r="N889" s="21">
        <v>1.0325</v>
      </c>
      <c r="O889" s="10"/>
      <c r="P889" s="39">
        <v>0.1183</v>
      </c>
      <c r="Q889" s="7"/>
      <c r="R889" s="158">
        <v>123.6469</v>
      </c>
      <c r="S889" s="1"/>
      <c r="T889" s="23">
        <v>14.164199999999999</v>
      </c>
      <c r="V889" s="20">
        <v>8.7294999999999998</v>
      </c>
      <c r="X889" s="20">
        <v>0</v>
      </c>
      <c r="AA889" s="25">
        <v>734126</v>
      </c>
      <c r="AB889" s="9"/>
      <c r="AC889" s="25">
        <v>6206581</v>
      </c>
      <c r="AD889" s="9"/>
      <c r="AE889" s="27">
        <v>710987</v>
      </c>
      <c r="AF889" s="9"/>
      <c r="AG889" s="26">
        <v>50196</v>
      </c>
      <c r="AI889" s="26">
        <v>0</v>
      </c>
      <c r="AK889" s="26">
        <v>1120359</v>
      </c>
      <c r="AM889" s="2" t="str">
        <f t="shared" si="13"/>
        <v>No</v>
      </c>
    </row>
    <row r="890" spans="1:39">
      <c r="A890" s="6" t="s">
        <v>1424</v>
      </c>
      <c r="B890" s="6" t="s">
        <v>923</v>
      </c>
      <c r="C890" s="4" t="s">
        <v>51</v>
      </c>
      <c r="D890" s="213">
        <v>4191</v>
      </c>
      <c r="E890" s="210">
        <v>40191</v>
      </c>
      <c r="F890" s="17" t="s">
        <v>275</v>
      </c>
      <c r="G890" s="36" t="s">
        <v>218</v>
      </c>
      <c r="H890" s="157">
        <v>73467</v>
      </c>
      <c r="I890" s="19">
        <v>61</v>
      </c>
      <c r="J890" s="150" t="s">
        <v>16</v>
      </c>
      <c r="K890" s="150" t="s">
        <v>12</v>
      </c>
      <c r="L890" s="9">
        <v>13</v>
      </c>
      <c r="M890" s="9"/>
      <c r="N890" s="21">
        <v>5.6394000000000002</v>
      </c>
      <c r="O890" s="10"/>
      <c r="P890" s="39">
        <v>1.2794000000000001</v>
      </c>
      <c r="Q890" s="7"/>
      <c r="R890" s="158">
        <v>26.977</v>
      </c>
      <c r="S890" s="1"/>
      <c r="T890" s="23">
        <v>6.1200999999999999</v>
      </c>
      <c r="V890" s="20">
        <v>4.4078999999999997</v>
      </c>
      <c r="X890" s="20">
        <v>0.10249999999999999</v>
      </c>
      <c r="AA890" s="25">
        <v>196555</v>
      </c>
      <c r="AB890" s="9"/>
      <c r="AC890" s="25">
        <v>153634</v>
      </c>
      <c r="AD890" s="9"/>
      <c r="AE890" s="27">
        <v>34854</v>
      </c>
      <c r="AF890" s="9"/>
      <c r="AG890" s="26">
        <v>5695</v>
      </c>
      <c r="AI890" s="26">
        <v>1498812</v>
      </c>
      <c r="AK890" s="26">
        <v>245216</v>
      </c>
      <c r="AM890" s="2" t="str">
        <f t="shared" si="13"/>
        <v>No</v>
      </c>
    </row>
    <row r="891" spans="1:39">
      <c r="A891" s="6" t="s">
        <v>1938</v>
      </c>
      <c r="B891" s="6" t="s">
        <v>510</v>
      </c>
      <c r="C891" s="4" t="s">
        <v>51</v>
      </c>
      <c r="D891" s="213" t="s">
        <v>1939</v>
      </c>
      <c r="E891" s="210" t="s">
        <v>1940</v>
      </c>
      <c r="F891" s="17" t="s">
        <v>405</v>
      </c>
      <c r="G891" s="36" t="s">
        <v>400</v>
      </c>
      <c r="H891" s="157">
        <v>0</v>
      </c>
      <c r="I891" s="19">
        <v>60</v>
      </c>
      <c r="J891" s="150" t="s">
        <v>13</v>
      </c>
      <c r="K891" s="150" t="s">
        <v>12</v>
      </c>
      <c r="L891" s="9">
        <v>60</v>
      </c>
      <c r="M891" s="9"/>
      <c r="N891" s="21">
        <v>1.3407</v>
      </c>
      <c r="O891" s="10"/>
      <c r="P891" s="39">
        <v>3.7600000000000001E-2</v>
      </c>
      <c r="Q891" s="7"/>
      <c r="R891" s="158">
        <v>35.615200000000002</v>
      </c>
      <c r="S891" s="1"/>
      <c r="T891" s="23">
        <v>0.99770000000000003</v>
      </c>
      <c r="V891" s="20">
        <v>35.697099999999999</v>
      </c>
      <c r="X891" s="20">
        <v>0</v>
      </c>
      <c r="AA891" s="25">
        <v>105477</v>
      </c>
      <c r="AB891" s="9"/>
      <c r="AC891" s="25">
        <v>2808505</v>
      </c>
      <c r="AD891" s="9"/>
      <c r="AE891" s="27">
        <v>78676</v>
      </c>
      <c r="AF891" s="9"/>
      <c r="AG891" s="26">
        <v>78857</v>
      </c>
      <c r="AI891" s="26">
        <v>0</v>
      </c>
      <c r="AK891" s="26">
        <v>1747525</v>
      </c>
      <c r="AM891" s="2" t="str">
        <f t="shared" si="13"/>
        <v>No</v>
      </c>
    </row>
    <row r="892" spans="1:39">
      <c r="A892" s="6" t="s">
        <v>5996</v>
      </c>
      <c r="B892" s="6" t="s">
        <v>3656</v>
      </c>
      <c r="C892" s="4" t="s">
        <v>103</v>
      </c>
      <c r="D892" s="213" t="s">
        <v>3657</v>
      </c>
      <c r="E892" s="210" t="s">
        <v>3658</v>
      </c>
      <c r="F892" s="17" t="s">
        <v>405</v>
      </c>
      <c r="G892" s="36" t="s">
        <v>400</v>
      </c>
      <c r="H892" s="157">
        <v>0</v>
      </c>
      <c r="I892" s="19">
        <v>60</v>
      </c>
      <c r="J892" s="150" t="s">
        <v>13</v>
      </c>
      <c r="K892" s="150" t="s">
        <v>12</v>
      </c>
      <c r="L892" s="9">
        <v>60</v>
      </c>
      <c r="M892" s="9"/>
      <c r="N892" s="21">
        <v>0.45</v>
      </c>
      <c r="O892" s="10"/>
      <c r="P892" s="39">
        <v>4.9799999999999997E-2</v>
      </c>
      <c r="Q892" s="7"/>
      <c r="R892" s="158">
        <v>42.921700000000001</v>
      </c>
      <c r="S892" s="1"/>
      <c r="T892" s="23">
        <v>4.7504999999999997</v>
      </c>
      <c r="V892" s="20">
        <v>9.0351999999999997</v>
      </c>
      <c r="X892" s="20">
        <v>0</v>
      </c>
      <c r="AA892" s="25">
        <v>122317</v>
      </c>
      <c r="AB892" s="9"/>
      <c r="AC892" s="25">
        <v>2456150</v>
      </c>
      <c r="AD892" s="9"/>
      <c r="AE892" s="27">
        <v>271842</v>
      </c>
      <c r="AF892" s="9"/>
      <c r="AG892" s="26">
        <v>57224</v>
      </c>
      <c r="AI892" s="26">
        <v>0</v>
      </c>
      <c r="AK892" s="26">
        <v>1010169</v>
      </c>
      <c r="AM892" s="2" t="str">
        <f t="shared" si="13"/>
        <v>No</v>
      </c>
    </row>
    <row r="893" spans="1:39">
      <c r="A893" s="6" t="s">
        <v>5997</v>
      </c>
      <c r="B893" s="6" t="s">
        <v>664</v>
      </c>
      <c r="C893" s="4" t="s">
        <v>45</v>
      </c>
      <c r="D893" s="213">
        <v>5059</v>
      </c>
      <c r="E893" s="210">
        <v>50059</v>
      </c>
      <c r="F893" s="17" t="s">
        <v>275</v>
      </c>
      <c r="G893" s="36" t="s">
        <v>218</v>
      </c>
      <c r="H893" s="157">
        <v>161316</v>
      </c>
      <c r="I893" s="19">
        <v>60</v>
      </c>
      <c r="J893" s="150" t="s">
        <v>14</v>
      </c>
      <c r="K893" s="150" t="s">
        <v>12</v>
      </c>
      <c r="L893" s="9">
        <v>48</v>
      </c>
      <c r="M893" s="9"/>
      <c r="N893" s="21">
        <v>0.52829999999999999</v>
      </c>
      <c r="O893" s="10"/>
      <c r="P893" s="39">
        <v>6.6900000000000001E-2</v>
      </c>
      <c r="Q893" s="7"/>
      <c r="R893" s="158">
        <v>113.7338</v>
      </c>
      <c r="S893" s="1"/>
      <c r="T893" s="23">
        <v>14.3996</v>
      </c>
      <c r="V893" s="20">
        <v>7.8983999999999996</v>
      </c>
      <c r="X893" s="20">
        <v>2.1488999999999998</v>
      </c>
      <c r="AA893" s="25">
        <v>816141</v>
      </c>
      <c r="AB893" s="9"/>
      <c r="AC893" s="25">
        <v>12200912</v>
      </c>
      <c r="AD893" s="9"/>
      <c r="AE893" s="27">
        <v>1544731</v>
      </c>
      <c r="AF893" s="9"/>
      <c r="AG893" s="26">
        <v>107276</v>
      </c>
      <c r="AI893" s="26">
        <v>5677827</v>
      </c>
      <c r="AK893" s="26">
        <v>1369075</v>
      </c>
      <c r="AM893" s="2" t="str">
        <f t="shared" si="13"/>
        <v>No</v>
      </c>
    </row>
    <row r="894" spans="1:39">
      <c r="A894" s="6" t="s">
        <v>5998</v>
      </c>
      <c r="B894" s="6" t="s">
        <v>3297</v>
      </c>
      <c r="C894" s="4" t="s">
        <v>52</v>
      </c>
      <c r="D894" s="213">
        <v>6024</v>
      </c>
      <c r="E894" s="210">
        <v>60024</v>
      </c>
      <c r="F894" s="17" t="s">
        <v>272</v>
      </c>
      <c r="G894" s="36" t="s">
        <v>218</v>
      </c>
      <c r="H894" s="157">
        <v>298317</v>
      </c>
      <c r="I894" s="19">
        <v>60</v>
      </c>
      <c r="J894" s="150" t="s">
        <v>14</v>
      </c>
      <c r="K894" s="150" t="s">
        <v>12</v>
      </c>
      <c r="L894" s="9">
        <v>41</v>
      </c>
      <c r="M894" s="9"/>
      <c r="N894" s="21">
        <v>0.65390000000000004</v>
      </c>
      <c r="O894" s="10"/>
      <c r="P894" s="39">
        <v>0.14430000000000001</v>
      </c>
      <c r="Q894" s="7"/>
      <c r="R894" s="158">
        <v>76.035499999999999</v>
      </c>
      <c r="S894" s="1"/>
      <c r="T894" s="23">
        <v>16.7761</v>
      </c>
      <c r="V894" s="20">
        <v>4.5324</v>
      </c>
      <c r="X894" s="20">
        <v>0.72729999999999995</v>
      </c>
      <c r="AA894" s="25">
        <v>1650260</v>
      </c>
      <c r="AB894" s="9"/>
      <c r="AC894" s="25">
        <v>11439078</v>
      </c>
      <c r="AD894" s="9"/>
      <c r="AE894" s="27">
        <v>2523868</v>
      </c>
      <c r="AF894" s="9"/>
      <c r="AG894" s="26">
        <v>150444</v>
      </c>
      <c r="AI894" s="26">
        <v>15728847</v>
      </c>
      <c r="AK894" s="26">
        <v>2278358</v>
      </c>
      <c r="AM894" s="2" t="str">
        <f t="shared" si="13"/>
        <v>No</v>
      </c>
    </row>
    <row r="895" spans="1:39">
      <c r="A895" s="6" t="s">
        <v>5999</v>
      </c>
      <c r="B895" s="6" t="s">
        <v>1069</v>
      </c>
      <c r="C895" s="4" t="s">
        <v>54</v>
      </c>
      <c r="D895" s="213">
        <v>3048</v>
      </c>
      <c r="E895" s="210">
        <v>30048</v>
      </c>
      <c r="F895" s="17" t="s">
        <v>272</v>
      </c>
      <c r="G895" s="36" t="s">
        <v>218</v>
      </c>
      <c r="H895" s="157">
        <v>2203663</v>
      </c>
      <c r="I895" s="19">
        <v>60</v>
      </c>
      <c r="J895" s="150" t="s">
        <v>14</v>
      </c>
      <c r="K895" s="150" t="s">
        <v>15</v>
      </c>
      <c r="L895" s="9">
        <v>23</v>
      </c>
      <c r="M895" s="9"/>
      <c r="N895" s="21">
        <v>0.81389999999999996</v>
      </c>
      <c r="O895" s="10"/>
      <c r="P895" s="39">
        <v>6.9400000000000003E-2</v>
      </c>
      <c r="Q895" s="7"/>
      <c r="R895" s="158">
        <v>96.541499999999999</v>
      </c>
      <c r="S895" s="1"/>
      <c r="T895" s="23">
        <v>8.2331000000000003</v>
      </c>
      <c r="V895" s="20">
        <v>11.726000000000001</v>
      </c>
      <c r="X895" s="20">
        <v>1.3794999999999999</v>
      </c>
      <c r="AA895" s="25">
        <v>550353</v>
      </c>
      <c r="AB895" s="9"/>
      <c r="AC895" s="25">
        <v>7928856</v>
      </c>
      <c r="AD895" s="9"/>
      <c r="AE895" s="27">
        <v>676178</v>
      </c>
      <c r="AF895" s="9"/>
      <c r="AG895" s="26">
        <v>82129</v>
      </c>
      <c r="AI895" s="26">
        <v>5747733</v>
      </c>
      <c r="AK895" s="26">
        <v>1215995</v>
      </c>
      <c r="AM895" s="2" t="str">
        <f t="shared" si="13"/>
        <v>No</v>
      </c>
    </row>
    <row r="896" spans="1:39">
      <c r="A896" s="6" t="s">
        <v>5999</v>
      </c>
      <c r="B896" s="6" t="s">
        <v>1069</v>
      </c>
      <c r="C896" s="4" t="s">
        <v>54</v>
      </c>
      <c r="D896" s="213">
        <v>3048</v>
      </c>
      <c r="E896" s="210">
        <v>30048</v>
      </c>
      <c r="F896" s="17" t="s">
        <v>272</v>
      </c>
      <c r="G896" s="36" t="s">
        <v>218</v>
      </c>
      <c r="H896" s="157">
        <v>2203663</v>
      </c>
      <c r="I896" s="19">
        <v>60</v>
      </c>
      <c r="J896" s="150" t="s">
        <v>13</v>
      </c>
      <c r="K896" s="150" t="s">
        <v>15</v>
      </c>
      <c r="L896" s="9">
        <v>20</v>
      </c>
      <c r="M896" s="9"/>
      <c r="N896" s="21">
        <v>2.2814000000000001</v>
      </c>
      <c r="O896" s="10"/>
      <c r="P896" s="39">
        <v>4.9000000000000002E-2</v>
      </c>
      <c r="Q896" s="7"/>
      <c r="R896" s="158">
        <v>75.849900000000005</v>
      </c>
      <c r="S896" s="1"/>
      <c r="T896" s="23">
        <v>1.6279999999999999</v>
      </c>
      <c r="V896" s="20">
        <v>46.591900000000003</v>
      </c>
      <c r="X896" s="20">
        <v>4.8848000000000003</v>
      </c>
      <c r="AA896" s="25">
        <v>163902</v>
      </c>
      <c r="AB896" s="9"/>
      <c r="AC896" s="25">
        <v>3347257</v>
      </c>
      <c r="AD896" s="9"/>
      <c r="AE896" s="27">
        <v>71842</v>
      </c>
      <c r="AF896" s="9"/>
      <c r="AG896" s="26">
        <v>44130</v>
      </c>
      <c r="AI896" s="26">
        <v>685234</v>
      </c>
      <c r="AK896" s="26">
        <v>762829</v>
      </c>
      <c r="AM896" s="2" t="str">
        <f t="shared" si="13"/>
        <v>No</v>
      </c>
    </row>
    <row r="897" spans="1:39">
      <c r="A897" s="6" t="s">
        <v>5998</v>
      </c>
      <c r="B897" s="6" t="s">
        <v>3297</v>
      </c>
      <c r="C897" s="4" t="s">
        <v>52</v>
      </c>
      <c r="D897" s="213">
        <v>6024</v>
      </c>
      <c r="E897" s="210">
        <v>60024</v>
      </c>
      <c r="F897" s="17" t="s">
        <v>272</v>
      </c>
      <c r="G897" s="36" t="s">
        <v>218</v>
      </c>
      <c r="H897" s="157">
        <v>298317</v>
      </c>
      <c r="I897" s="19">
        <v>60</v>
      </c>
      <c r="J897" s="150" t="s">
        <v>13</v>
      </c>
      <c r="K897" s="150" t="s">
        <v>12</v>
      </c>
      <c r="L897" s="9">
        <v>19</v>
      </c>
      <c r="M897" s="9"/>
      <c r="N897" s="21">
        <v>2.3793000000000002</v>
      </c>
      <c r="O897" s="10"/>
      <c r="P897" s="39">
        <v>9.5100000000000004E-2</v>
      </c>
      <c r="Q897" s="7"/>
      <c r="R897" s="158">
        <v>39.207900000000002</v>
      </c>
      <c r="S897" s="1"/>
      <c r="T897" s="23">
        <v>1.5674999999999999</v>
      </c>
      <c r="V897" s="20">
        <v>25.013100000000001</v>
      </c>
      <c r="X897" s="20">
        <v>2.5491000000000001</v>
      </c>
      <c r="AA897" s="25">
        <v>154058</v>
      </c>
      <c r="AB897" s="9"/>
      <c r="AC897" s="25">
        <v>1619598</v>
      </c>
      <c r="AD897" s="9"/>
      <c r="AE897" s="27">
        <v>64750</v>
      </c>
      <c r="AF897" s="9"/>
      <c r="AG897" s="26">
        <v>41308</v>
      </c>
      <c r="AI897" s="26">
        <v>635372</v>
      </c>
      <c r="AK897" s="26">
        <v>658761</v>
      </c>
      <c r="AM897" s="2" t="str">
        <f t="shared" si="13"/>
        <v>No</v>
      </c>
    </row>
    <row r="898" spans="1:39">
      <c r="A898" s="6" t="s">
        <v>5999</v>
      </c>
      <c r="B898" s="6" t="s">
        <v>1069</v>
      </c>
      <c r="C898" s="4" t="s">
        <v>54</v>
      </c>
      <c r="D898" s="213">
        <v>3048</v>
      </c>
      <c r="E898" s="210">
        <v>30048</v>
      </c>
      <c r="F898" s="17" t="s">
        <v>272</v>
      </c>
      <c r="G898" s="36" t="s">
        <v>218</v>
      </c>
      <c r="H898" s="157">
        <v>2203663</v>
      </c>
      <c r="I898" s="19">
        <v>60</v>
      </c>
      <c r="J898" s="150" t="s">
        <v>18</v>
      </c>
      <c r="K898" s="150" t="s">
        <v>15</v>
      </c>
      <c r="L898" s="9">
        <v>17</v>
      </c>
      <c r="M898" s="9"/>
      <c r="N898" s="21">
        <v>2.5091000000000001</v>
      </c>
      <c r="O898" s="10"/>
      <c r="P898" s="39">
        <v>0.191</v>
      </c>
      <c r="Q898" s="7"/>
      <c r="R898" s="158">
        <v>29.701799999999999</v>
      </c>
      <c r="S898" s="1"/>
      <c r="T898" s="23">
        <v>2.2610000000000001</v>
      </c>
      <c r="V898" s="20">
        <v>13.1366</v>
      </c>
      <c r="X898" s="20">
        <v>1.6720999999999999</v>
      </c>
      <c r="AA898" s="25">
        <v>34952</v>
      </c>
      <c r="AB898" s="9"/>
      <c r="AC898" s="25">
        <v>182993</v>
      </c>
      <c r="AD898" s="9"/>
      <c r="AE898" s="27">
        <v>13930</v>
      </c>
      <c r="AF898" s="9"/>
      <c r="AG898" s="26">
        <v>6161</v>
      </c>
      <c r="AI898" s="26">
        <v>109438</v>
      </c>
      <c r="AK898" s="26">
        <v>109438</v>
      </c>
      <c r="AM898" s="2" t="str">
        <f t="shared" ref="AM898:AM961" si="14">IF(AL898&amp;AJ898&amp;AH898&amp;AF898&amp;AD898&amp;AB898&amp;Y898&amp;W898&amp;U898&amp;S898&amp;S898&amp;Q898&amp;O898&lt;&gt;"","Yes","No")</f>
        <v>No</v>
      </c>
    </row>
    <row r="899" spans="1:39">
      <c r="A899" s="6" t="s">
        <v>5997</v>
      </c>
      <c r="B899" s="6" t="s">
        <v>664</v>
      </c>
      <c r="C899" s="4" t="s">
        <v>45</v>
      </c>
      <c r="D899" s="213">
        <v>5059</v>
      </c>
      <c r="E899" s="210">
        <v>50059</v>
      </c>
      <c r="F899" s="17" t="s">
        <v>275</v>
      </c>
      <c r="G899" s="36" t="s">
        <v>218</v>
      </c>
      <c r="H899" s="157">
        <v>161316</v>
      </c>
      <c r="I899" s="19">
        <v>60</v>
      </c>
      <c r="J899" s="150" t="s">
        <v>13</v>
      </c>
      <c r="K899" s="150" t="s">
        <v>12</v>
      </c>
      <c r="L899" s="9">
        <v>12</v>
      </c>
      <c r="M899" s="9"/>
      <c r="N899" s="21">
        <v>2.8942999999999999</v>
      </c>
      <c r="O899" s="10"/>
      <c r="P899" s="39">
        <v>0.1249</v>
      </c>
      <c r="Q899" s="7"/>
      <c r="R899" s="158">
        <v>60.596499999999999</v>
      </c>
      <c r="S899" s="1"/>
      <c r="T899" s="23">
        <v>2.6147</v>
      </c>
      <c r="V899" s="20">
        <v>23.175000000000001</v>
      </c>
      <c r="X899" s="20">
        <v>3.6707999999999998</v>
      </c>
      <c r="AA899" s="25">
        <v>226109</v>
      </c>
      <c r="AB899" s="9"/>
      <c r="AC899" s="25">
        <v>1810502</v>
      </c>
      <c r="AD899" s="9"/>
      <c r="AE899" s="27">
        <v>78123</v>
      </c>
      <c r="AF899" s="9"/>
      <c r="AG899" s="26">
        <v>29878</v>
      </c>
      <c r="AI899" s="26">
        <v>493221</v>
      </c>
      <c r="AK899" s="26">
        <v>390215</v>
      </c>
      <c r="AM899" s="2" t="str">
        <f t="shared" si="14"/>
        <v>No</v>
      </c>
    </row>
    <row r="900" spans="1:39">
      <c r="A900" s="6" t="s">
        <v>1903</v>
      </c>
      <c r="B900" s="6" t="s">
        <v>1904</v>
      </c>
      <c r="C900" s="4" t="s">
        <v>51</v>
      </c>
      <c r="D900" s="213" t="s">
        <v>1905</v>
      </c>
      <c r="E900" s="210" t="s">
        <v>1906</v>
      </c>
      <c r="F900" s="17" t="s">
        <v>275</v>
      </c>
      <c r="G900" s="36" t="s">
        <v>400</v>
      </c>
      <c r="H900" s="157">
        <v>0</v>
      </c>
      <c r="I900" s="19">
        <v>59</v>
      </c>
      <c r="J900" s="150" t="s">
        <v>13</v>
      </c>
      <c r="K900" s="150" t="s">
        <v>12</v>
      </c>
      <c r="L900" s="9">
        <v>49</v>
      </c>
      <c r="M900" s="9"/>
      <c r="N900" s="21">
        <v>2.9944000000000002</v>
      </c>
      <c r="O900" s="10"/>
      <c r="P900" s="39">
        <v>9.3899999999999997E-2</v>
      </c>
      <c r="Q900" s="7"/>
      <c r="R900" s="158">
        <v>64.158199999999994</v>
      </c>
      <c r="S900" s="1"/>
      <c r="T900" s="23">
        <v>2.0110000000000001</v>
      </c>
      <c r="V900" s="20">
        <v>31.9041</v>
      </c>
      <c r="X900" s="20">
        <v>0</v>
      </c>
      <c r="AA900" s="25">
        <v>302472</v>
      </c>
      <c r="AB900" s="9"/>
      <c r="AC900" s="25">
        <v>3222732</v>
      </c>
      <c r="AD900" s="9"/>
      <c r="AE900" s="27">
        <v>101013</v>
      </c>
      <c r="AF900" s="9"/>
      <c r="AG900" s="26">
        <v>50231</v>
      </c>
      <c r="AI900" s="26">
        <v>0</v>
      </c>
      <c r="AK900" s="26">
        <v>1255233</v>
      </c>
      <c r="AM900" s="2" t="str">
        <f t="shared" si="14"/>
        <v>No</v>
      </c>
    </row>
    <row r="901" spans="1:39">
      <c r="A901" s="6" t="s">
        <v>6000</v>
      </c>
      <c r="B901" s="6" t="s">
        <v>282</v>
      </c>
      <c r="C901" s="4" t="s">
        <v>109</v>
      </c>
      <c r="D901" s="213">
        <v>6</v>
      </c>
      <c r="E901" s="210">
        <v>6</v>
      </c>
      <c r="F901" s="17" t="s">
        <v>272</v>
      </c>
      <c r="G901" s="36" t="s">
        <v>218</v>
      </c>
      <c r="H901" s="157">
        <v>129534</v>
      </c>
      <c r="I901" s="19">
        <v>59</v>
      </c>
      <c r="J901" s="150" t="s">
        <v>13</v>
      </c>
      <c r="K901" s="150" t="s">
        <v>15</v>
      </c>
      <c r="L901" s="9">
        <v>25</v>
      </c>
      <c r="M901" s="9"/>
      <c r="N901" s="21">
        <v>1.2032</v>
      </c>
      <c r="O901" s="10"/>
      <c r="P901" s="39">
        <v>7.4999999999999997E-2</v>
      </c>
      <c r="Q901" s="7"/>
      <c r="R901" s="158">
        <v>39.503500000000003</v>
      </c>
      <c r="S901" s="1"/>
      <c r="T901" s="23">
        <v>2.4624999999999999</v>
      </c>
      <c r="V901" s="20">
        <v>16.042100000000001</v>
      </c>
      <c r="X901" s="20">
        <v>5.2934000000000001</v>
      </c>
      <c r="AA901" s="25">
        <v>83154</v>
      </c>
      <c r="AB901" s="9"/>
      <c r="AC901" s="25">
        <v>1108705</v>
      </c>
      <c r="AD901" s="9"/>
      <c r="AE901" s="27">
        <v>69112</v>
      </c>
      <c r="AF901" s="9"/>
      <c r="AG901" s="26">
        <v>28066</v>
      </c>
      <c r="AI901" s="26">
        <v>209451</v>
      </c>
      <c r="AK901" s="26">
        <v>306143</v>
      </c>
      <c r="AM901" s="2" t="str">
        <f t="shared" si="14"/>
        <v>No</v>
      </c>
    </row>
    <row r="902" spans="1:39">
      <c r="A902" s="6" t="s">
        <v>6000</v>
      </c>
      <c r="B902" s="6" t="s">
        <v>282</v>
      </c>
      <c r="C902" s="4" t="s">
        <v>109</v>
      </c>
      <c r="D902" s="213">
        <v>6</v>
      </c>
      <c r="E902" s="210">
        <v>6</v>
      </c>
      <c r="F902" s="17" t="s">
        <v>272</v>
      </c>
      <c r="G902" s="36" t="s">
        <v>218</v>
      </c>
      <c r="H902" s="157">
        <v>129534</v>
      </c>
      <c r="I902" s="19">
        <v>59</v>
      </c>
      <c r="J902" s="150" t="s">
        <v>24</v>
      </c>
      <c r="K902" s="150" t="s">
        <v>15</v>
      </c>
      <c r="L902" s="9">
        <v>2</v>
      </c>
      <c r="M902" s="9"/>
      <c r="N902" s="21">
        <v>8.0068000000000001</v>
      </c>
      <c r="O902" s="10"/>
      <c r="P902" s="39">
        <v>0.38169999999999998</v>
      </c>
      <c r="Q902" s="7"/>
      <c r="R902" s="158">
        <v>101.10980000000001</v>
      </c>
      <c r="S902" s="1"/>
      <c r="T902" s="23">
        <v>4.8196000000000003</v>
      </c>
      <c r="V902" s="20">
        <v>20.978999999999999</v>
      </c>
      <c r="X902" s="20">
        <v>0.57120000000000004</v>
      </c>
      <c r="AA902" s="25">
        <v>202748</v>
      </c>
      <c r="AB902" s="9"/>
      <c r="AC902" s="25">
        <v>531231</v>
      </c>
      <c r="AD902" s="9"/>
      <c r="AE902" s="27">
        <v>25322</v>
      </c>
      <c r="AF902" s="9"/>
      <c r="AG902" s="26">
        <v>5254</v>
      </c>
      <c r="AI902" s="26">
        <v>929955</v>
      </c>
      <c r="AK902" s="26">
        <v>155997</v>
      </c>
      <c r="AM902" s="2" t="str">
        <f t="shared" si="14"/>
        <v>No</v>
      </c>
    </row>
    <row r="903" spans="1:39">
      <c r="A903" s="6" t="s">
        <v>6000</v>
      </c>
      <c r="B903" s="6" t="s">
        <v>282</v>
      </c>
      <c r="C903" s="4" t="s">
        <v>109</v>
      </c>
      <c r="D903" s="213">
        <v>6</v>
      </c>
      <c r="E903" s="210">
        <v>6</v>
      </c>
      <c r="F903" s="17" t="s">
        <v>272</v>
      </c>
      <c r="G903" s="36" t="s">
        <v>218</v>
      </c>
      <c r="H903" s="157">
        <v>129534</v>
      </c>
      <c r="I903" s="19">
        <v>59</v>
      </c>
      <c r="J903" s="150" t="s">
        <v>14</v>
      </c>
      <c r="K903" s="150" t="s">
        <v>12</v>
      </c>
      <c r="L903" s="9">
        <v>18</v>
      </c>
      <c r="M903" s="9"/>
      <c r="N903" s="21">
        <v>0.62880000000000003</v>
      </c>
      <c r="O903" s="10"/>
      <c r="P903" s="39">
        <v>9.2200000000000004E-2</v>
      </c>
      <c r="Q903" s="7"/>
      <c r="R903" s="158">
        <v>126.2839</v>
      </c>
      <c r="S903" s="1"/>
      <c r="T903" s="23">
        <v>18.524100000000001</v>
      </c>
      <c r="V903" s="20">
        <v>6.8173000000000004</v>
      </c>
      <c r="X903" s="20">
        <v>1.9133</v>
      </c>
      <c r="Y903" s="2" t="s">
        <v>128</v>
      </c>
      <c r="AA903" s="25">
        <v>607456</v>
      </c>
      <c r="AB903" s="9"/>
      <c r="AC903" s="25">
        <v>6585706</v>
      </c>
      <c r="AD903" s="9"/>
      <c r="AE903" s="27">
        <v>966034</v>
      </c>
      <c r="AF903" s="9"/>
      <c r="AG903" s="26">
        <v>52150</v>
      </c>
      <c r="AI903" s="26">
        <v>3442110</v>
      </c>
      <c r="AJ903" s="2" t="s">
        <v>128</v>
      </c>
      <c r="AK903" s="26">
        <v>709482</v>
      </c>
      <c r="AL903" s="2" t="s">
        <v>128</v>
      </c>
      <c r="AM903" s="2" t="str">
        <f t="shared" si="14"/>
        <v>Yes</v>
      </c>
    </row>
    <row r="904" spans="1:39">
      <c r="A904" s="6" t="s">
        <v>6000</v>
      </c>
      <c r="B904" s="6" t="s">
        <v>282</v>
      </c>
      <c r="C904" s="4" t="s">
        <v>109</v>
      </c>
      <c r="D904" s="213">
        <v>6</v>
      </c>
      <c r="E904" s="210">
        <v>6</v>
      </c>
      <c r="F904" s="17" t="s">
        <v>272</v>
      </c>
      <c r="G904" s="36" t="s">
        <v>218</v>
      </c>
      <c r="H904" s="157">
        <v>129534</v>
      </c>
      <c r="I904" s="19">
        <v>59</v>
      </c>
      <c r="J904" s="150" t="s">
        <v>16</v>
      </c>
      <c r="K904" s="150" t="s">
        <v>12</v>
      </c>
      <c r="L904" s="9">
        <v>14</v>
      </c>
      <c r="M904" s="9"/>
      <c r="N904" s="21">
        <v>3.9607999999999999</v>
      </c>
      <c r="O904" s="10"/>
      <c r="P904" s="39">
        <v>0.90659999999999996</v>
      </c>
      <c r="Q904" s="7"/>
      <c r="R904" s="158">
        <v>28.6877</v>
      </c>
      <c r="S904" s="1"/>
      <c r="T904" s="23">
        <v>6.5662000000000003</v>
      </c>
      <c r="V904" s="20">
        <v>4.3689999999999998</v>
      </c>
      <c r="X904" s="20">
        <v>7.7700000000000005E-2</v>
      </c>
      <c r="AA904" s="25">
        <v>170817</v>
      </c>
      <c r="AB904" s="9"/>
      <c r="AC904" s="25">
        <v>188421</v>
      </c>
      <c r="AD904" s="9"/>
      <c r="AE904" s="27">
        <v>43127</v>
      </c>
      <c r="AF904" s="9"/>
      <c r="AG904" s="26">
        <v>6568</v>
      </c>
      <c r="AI904" s="26">
        <v>2424719</v>
      </c>
      <c r="AK904" s="26">
        <v>309516</v>
      </c>
      <c r="AM904" s="2" t="str">
        <f t="shared" si="14"/>
        <v>No</v>
      </c>
    </row>
    <row r="905" spans="1:39">
      <c r="A905" s="6" t="s">
        <v>1903</v>
      </c>
      <c r="B905" s="6" t="s">
        <v>1904</v>
      </c>
      <c r="C905" s="4" t="s">
        <v>51</v>
      </c>
      <c r="D905" s="213" t="s">
        <v>1905</v>
      </c>
      <c r="E905" s="210" t="s">
        <v>1906</v>
      </c>
      <c r="F905" s="17" t="s">
        <v>275</v>
      </c>
      <c r="G905" s="36" t="s">
        <v>400</v>
      </c>
      <c r="H905" s="157">
        <v>0</v>
      </c>
      <c r="I905" s="19">
        <v>59</v>
      </c>
      <c r="J905" s="150" t="s">
        <v>14</v>
      </c>
      <c r="K905" s="150" t="s">
        <v>12</v>
      </c>
      <c r="L905" s="9">
        <v>10</v>
      </c>
      <c r="M905" s="9"/>
      <c r="N905" s="21">
        <v>0.59040000000000004</v>
      </c>
      <c r="O905" s="10"/>
      <c r="P905" s="39">
        <v>0.1225</v>
      </c>
      <c r="Q905" s="7"/>
      <c r="R905" s="158">
        <v>49.637799999999999</v>
      </c>
      <c r="S905" s="1"/>
      <c r="T905" s="23">
        <v>10.297700000000001</v>
      </c>
      <c r="V905" s="20">
        <v>4.8202999999999996</v>
      </c>
      <c r="X905" s="20">
        <v>0</v>
      </c>
      <c r="AA905" s="25">
        <v>92753</v>
      </c>
      <c r="AB905" s="9"/>
      <c r="AC905" s="25">
        <v>757225</v>
      </c>
      <c r="AD905" s="9"/>
      <c r="AE905" s="27">
        <v>157091</v>
      </c>
      <c r="AF905" s="9"/>
      <c r="AG905" s="26">
        <v>15255</v>
      </c>
      <c r="AI905" s="26">
        <v>0</v>
      </c>
      <c r="AK905" s="26">
        <v>229627</v>
      </c>
      <c r="AM905" s="2" t="str">
        <f t="shared" si="14"/>
        <v>No</v>
      </c>
    </row>
    <row r="906" spans="1:39">
      <c r="A906" s="6" t="s">
        <v>3565</v>
      </c>
      <c r="B906" s="6" t="s">
        <v>3566</v>
      </c>
      <c r="C906" s="4" t="s">
        <v>85</v>
      </c>
      <c r="D906" s="213" t="s">
        <v>3567</v>
      </c>
      <c r="E906" s="210" t="s">
        <v>3568</v>
      </c>
      <c r="F906" s="17" t="s">
        <v>405</v>
      </c>
      <c r="G906" s="36" t="s">
        <v>400</v>
      </c>
      <c r="H906" s="157">
        <v>0</v>
      </c>
      <c r="I906" s="19">
        <v>58</v>
      </c>
      <c r="J906" s="150" t="s">
        <v>13</v>
      </c>
      <c r="K906" s="150" t="s">
        <v>12</v>
      </c>
      <c r="L906" s="9">
        <v>58</v>
      </c>
      <c r="M906" s="9"/>
      <c r="N906" s="21">
        <v>0.87429999999999997</v>
      </c>
      <c r="O906" s="10"/>
      <c r="P906" s="39">
        <v>4.9500000000000002E-2</v>
      </c>
      <c r="Q906" s="7"/>
      <c r="R906" s="158">
        <v>23.807700000000001</v>
      </c>
      <c r="S906" s="1"/>
      <c r="T906" s="23">
        <v>1.3466</v>
      </c>
      <c r="V906" s="20">
        <v>17.679500000000001</v>
      </c>
      <c r="X906" s="20">
        <v>0</v>
      </c>
      <c r="AA906" s="25">
        <v>109485</v>
      </c>
      <c r="AB906" s="9"/>
      <c r="AC906" s="25">
        <v>2214017</v>
      </c>
      <c r="AD906" s="9"/>
      <c r="AE906" s="27">
        <v>125231</v>
      </c>
      <c r="AF906" s="9"/>
      <c r="AG906" s="26">
        <v>92996</v>
      </c>
      <c r="AI906" s="26">
        <v>0</v>
      </c>
      <c r="AK906" s="26">
        <v>1480879</v>
      </c>
      <c r="AM906" s="2" t="str">
        <f t="shared" si="14"/>
        <v>No</v>
      </c>
    </row>
    <row r="907" spans="1:39">
      <c r="A907" s="6" t="s">
        <v>3636</v>
      </c>
      <c r="B907" s="6" t="s">
        <v>3637</v>
      </c>
      <c r="C907" s="4" t="s">
        <v>103</v>
      </c>
      <c r="D907" s="213" t="s">
        <v>3638</v>
      </c>
      <c r="E907" s="210" t="s">
        <v>3639</v>
      </c>
      <c r="F907" s="17" t="s">
        <v>637</v>
      </c>
      <c r="G907" s="36" t="s">
        <v>400</v>
      </c>
      <c r="H907" s="157">
        <v>0</v>
      </c>
      <c r="I907" s="19">
        <v>58</v>
      </c>
      <c r="J907" s="150" t="s">
        <v>13</v>
      </c>
      <c r="K907" s="150" t="s">
        <v>12</v>
      </c>
      <c r="L907" s="9">
        <v>58</v>
      </c>
      <c r="M907" s="9"/>
      <c r="N907" s="21">
        <v>0.1918</v>
      </c>
      <c r="O907" s="10"/>
      <c r="P907" s="39">
        <v>1.5599999999999999E-2</v>
      </c>
      <c r="Q907" s="7"/>
      <c r="R907" s="158">
        <v>33.4709</v>
      </c>
      <c r="S907" s="1"/>
      <c r="T907" s="23">
        <v>2.7145000000000001</v>
      </c>
      <c r="V907" s="20">
        <v>12.330399999999999</v>
      </c>
      <c r="X907" s="20">
        <v>0</v>
      </c>
      <c r="AA907" s="25">
        <v>28361</v>
      </c>
      <c r="AB907" s="9"/>
      <c r="AC907" s="25">
        <v>1823092</v>
      </c>
      <c r="AD907" s="9"/>
      <c r="AE907" s="27">
        <v>147854</v>
      </c>
      <c r="AF907" s="9"/>
      <c r="AG907" s="26">
        <v>54468</v>
      </c>
      <c r="AI907" s="26">
        <v>0</v>
      </c>
      <c r="AK907" s="26">
        <v>871979</v>
      </c>
      <c r="AM907" s="2" t="str">
        <f t="shared" si="14"/>
        <v>No</v>
      </c>
    </row>
    <row r="908" spans="1:39">
      <c r="A908" s="6" t="s">
        <v>3386</v>
      </c>
      <c r="B908" s="6" t="s">
        <v>5770</v>
      </c>
      <c r="C908" s="4" t="s">
        <v>11</v>
      </c>
      <c r="D908" s="213" t="s">
        <v>3387</v>
      </c>
      <c r="E908" s="210" t="s">
        <v>3388</v>
      </c>
      <c r="F908" s="17" t="s">
        <v>405</v>
      </c>
      <c r="G908" s="36" t="s">
        <v>400</v>
      </c>
      <c r="H908" s="157">
        <v>0</v>
      </c>
      <c r="I908" s="19">
        <v>58</v>
      </c>
      <c r="J908" s="150" t="s">
        <v>13</v>
      </c>
      <c r="K908" s="150" t="s">
        <v>12</v>
      </c>
      <c r="L908" s="9">
        <v>58</v>
      </c>
      <c r="M908" s="9"/>
      <c r="N908" s="21">
        <v>0.56130000000000002</v>
      </c>
      <c r="O908" s="10"/>
      <c r="P908" s="39">
        <v>2.7199999999999998E-2</v>
      </c>
      <c r="Q908" s="7"/>
      <c r="R908" s="158">
        <v>29.097200000000001</v>
      </c>
      <c r="S908" s="1"/>
      <c r="T908" s="23">
        <v>1.4078999999999999</v>
      </c>
      <c r="V908" s="20">
        <v>20.6677</v>
      </c>
      <c r="X908" s="20">
        <v>0</v>
      </c>
      <c r="AA908" s="25">
        <v>53646</v>
      </c>
      <c r="AB908" s="9"/>
      <c r="AC908" s="25">
        <v>1975232</v>
      </c>
      <c r="AD908" s="9"/>
      <c r="AE908" s="27">
        <v>95571</v>
      </c>
      <c r="AF908" s="9"/>
      <c r="AG908" s="26">
        <v>67884</v>
      </c>
      <c r="AI908" s="26">
        <v>0</v>
      </c>
      <c r="AK908" s="26">
        <v>1585267</v>
      </c>
      <c r="AM908" s="2" t="str">
        <f t="shared" si="14"/>
        <v>No</v>
      </c>
    </row>
    <row r="909" spans="1:39">
      <c r="A909" s="6" t="s">
        <v>6001</v>
      </c>
      <c r="B909" s="6" t="s">
        <v>845</v>
      </c>
      <c r="C909" s="4" t="s">
        <v>58</v>
      </c>
      <c r="D909" s="213">
        <v>5092</v>
      </c>
      <c r="E909" s="210">
        <v>50092</v>
      </c>
      <c r="F909" s="17" t="s">
        <v>272</v>
      </c>
      <c r="G909" s="36" t="s">
        <v>218</v>
      </c>
      <c r="H909" s="157">
        <v>107677</v>
      </c>
      <c r="I909" s="19">
        <v>58</v>
      </c>
      <c r="J909" s="150" t="s">
        <v>14</v>
      </c>
      <c r="K909" s="150" t="s">
        <v>15</v>
      </c>
      <c r="L909" s="9">
        <v>52</v>
      </c>
      <c r="M909" s="9"/>
      <c r="N909" s="21">
        <v>1.4124000000000001</v>
      </c>
      <c r="O909" s="10"/>
      <c r="P909" s="39">
        <v>0.33150000000000002</v>
      </c>
      <c r="Q909" s="7"/>
      <c r="R909" s="158">
        <v>89.066900000000004</v>
      </c>
      <c r="S909" s="1"/>
      <c r="T909" s="23">
        <v>20.904399999999999</v>
      </c>
      <c r="V909" s="20">
        <v>4.2606999999999999</v>
      </c>
      <c r="X909" s="20">
        <v>1.1625000000000001</v>
      </c>
      <c r="AA909" s="25">
        <v>2839103</v>
      </c>
      <c r="AB909" s="9"/>
      <c r="AC909" s="25">
        <v>8564584</v>
      </c>
      <c r="AD909" s="9"/>
      <c r="AE909" s="27">
        <v>2010145</v>
      </c>
      <c r="AF909" s="9"/>
      <c r="AG909" s="26">
        <v>96159</v>
      </c>
      <c r="AI909" s="26">
        <v>7367360</v>
      </c>
      <c r="AK909" s="26">
        <v>1432607</v>
      </c>
      <c r="AM909" s="2" t="str">
        <f t="shared" si="14"/>
        <v>No</v>
      </c>
    </row>
    <row r="910" spans="1:39">
      <c r="A910" s="6" t="s">
        <v>6001</v>
      </c>
      <c r="B910" s="6" t="s">
        <v>845</v>
      </c>
      <c r="C910" s="4" t="s">
        <v>58</v>
      </c>
      <c r="D910" s="213">
        <v>5092</v>
      </c>
      <c r="E910" s="210">
        <v>50092</v>
      </c>
      <c r="F910" s="17" t="s">
        <v>272</v>
      </c>
      <c r="G910" s="36" t="s">
        <v>218</v>
      </c>
      <c r="H910" s="157">
        <v>107677</v>
      </c>
      <c r="I910" s="19">
        <v>58</v>
      </c>
      <c r="J910" s="150" t="s">
        <v>13</v>
      </c>
      <c r="K910" s="150" t="s">
        <v>15</v>
      </c>
      <c r="L910" s="9">
        <v>5</v>
      </c>
      <c r="M910" s="9"/>
      <c r="N910" s="21">
        <v>2.9136000000000002</v>
      </c>
      <c r="O910" s="10"/>
      <c r="P910" s="39">
        <v>0.12839999999999999</v>
      </c>
      <c r="Q910" s="7"/>
      <c r="R910" s="158">
        <v>56.303600000000003</v>
      </c>
      <c r="S910" s="1"/>
      <c r="T910" s="23">
        <v>2.4803000000000002</v>
      </c>
      <c r="V910" s="20">
        <v>22.700299999999999</v>
      </c>
      <c r="X910" s="20">
        <v>3.3125</v>
      </c>
      <c r="Y910" s="2" t="s">
        <v>128</v>
      </c>
      <c r="AA910" s="25">
        <v>75591</v>
      </c>
      <c r="AB910" s="9"/>
      <c r="AC910" s="25">
        <v>588936</v>
      </c>
      <c r="AD910" s="9"/>
      <c r="AE910" s="27">
        <v>25944</v>
      </c>
      <c r="AF910" s="9"/>
      <c r="AG910" s="26">
        <v>10460</v>
      </c>
      <c r="AI910" s="26">
        <v>177791</v>
      </c>
      <c r="AJ910" s="2" t="s">
        <v>128</v>
      </c>
      <c r="AK910" s="26">
        <v>163348</v>
      </c>
      <c r="AM910" s="2" t="str">
        <f t="shared" si="14"/>
        <v>Yes</v>
      </c>
    </row>
    <row r="911" spans="1:39">
      <c r="A911" s="6" t="s">
        <v>6002</v>
      </c>
      <c r="B911" s="6" t="s">
        <v>2278</v>
      </c>
      <c r="C911" s="4" t="s">
        <v>113</v>
      </c>
      <c r="D911" s="213">
        <v>5003</v>
      </c>
      <c r="E911" s="210">
        <v>50003</v>
      </c>
      <c r="F911" s="17" t="s">
        <v>272</v>
      </c>
      <c r="G911" s="36" t="s">
        <v>218</v>
      </c>
      <c r="H911" s="157">
        <v>124064</v>
      </c>
      <c r="I911" s="19">
        <v>58</v>
      </c>
      <c r="J911" s="150" t="s">
        <v>14</v>
      </c>
      <c r="K911" s="150" t="s">
        <v>12</v>
      </c>
      <c r="L911" s="9">
        <v>40</v>
      </c>
      <c r="M911" s="9"/>
      <c r="N911" s="21">
        <v>1.2088000000000001</v>
      </c>
      <c r="O911" s="10"/>
      <c r="P911" s="39">
        <v>0.2427</v>
      </c>
      <c r="Q911" s="7"/>
      <c r="R911" s="158">
        <v>84.183700000000002</v>
      </c>
      <c r="S911" s="1"/>
      <c r="T911" s="23">
        <v>16.904900000000001</v>
      </c>
      <c r="V911" s="20">
        <v>4.9798</v>
      </c>
      <c r="X911" s="20">
        <v>1.5660000000000001</v>
      </c>
      <c r="AA911" s="25">
        <v>1617558</v>
      </c>
      <c r="AB911" s="9"/>
      <c r="AC911" s="25">
        <v>6663559</v>
      </c>
      <c r="AD911" s="9"/>
      <c r="AE911" s="27">
        <v>1338109</v>
      </c>
      <c r="AF911" s="9"/>
      <c r="AG911" s="26">
        <v>79155</v>
      </c>
      <c r="AI911" s="26">
        <v>4255186</v>
      </c>
      <c r="AK911" s="26">
        <v>1036132</v>
      </c>
      <c r="AM911" s="2" t="str">
        <f t="shared" si="14"/>
        <v>No</v>
      </c>
    </row>
    <row r="912" spans="1:39">
      <c r="A912" s="6" t="s">
        <v>6002</v>
      </c>
      <c r="B912" s="6" t="s">
        <v>2278</v>
      </c>
      <c r="C912" s="4" t="s">
        <v>113</v>
      </c>
      <c r="D912" s="213">
        <v>5003</v>
      </c>
      <c r="E912" s="210">
        <v>50003</v>
      </c>
      <c r="F912" s="17" t="s">
        <v>272</v>
      </c>
      <c r="G912" s="36" t="s">
        <v>218</v>
      </c>
      <c r="H912" s="157">
        <v>124064</v>
      </c>
      <c r="I912" s="19">
        <v>58</v>
      </c>
      <c r="J912" s="150" t="s">
        <v>19</v>
      </c>
      <c r="K912" s="150" t="s">
        <v>12</v>
      </c>
      <c r="L912" s="9">
        <v>3</v>
      </c>
      <c r="M912" s="9"/>
      <c r="N912" s="21">
        <v>0.56389999999999996</v>
      </c>
      <c r="O912" s="10"/>
      <c r="P912" s="39">
        <v>6.3700000000000007E-2</v>
      </c>
      <c r="Q912" s="7"/>
      <c r="R912" s="158">
        <v>145.1583</v>
      </c>
      <c r="S912" s="1"/>
      <c r="T912" s="23">
        <v>16.398299999999999</v>
      </c>
      <c r="V912" s="20">
        <v>8.8521000000000001</v>
      </c>
      <c r="X912" s="20">
        <v>5.3648999999999996</v>
      </c>
      <c r="Y912" s="2" t="s">
        <v>128</v>
      </c>
      <c r="AA912" s="25">
        <v>22313</v>
      </c>
      <c r="AB912" s="9"/>
      <c r="AC912" s="25">
        <v>350267</v>
      </c>
      <c r="AD912" s="9"/>
      <c r="AE912" s="27">
        <v>39569</v>
      </c>
      <c r="AF912" s="9"/>
      <c r="AG912" s="26">
        <v>2413</v>
      </c>
      <c r="AI912" s="26">
        <v>65289</v>
      </c>
      <c r="AJ912" s="2" t="s">
        <v>128</v>
      </c>
      <c r="AK912" s="26">
        <v>17242</v>
      </c>
      <c r="AM912" s="2" t="str">
        <f t="shared" si="14"/>
        <v>Yes</v>
      </c>
    </row>
    <row r="913" spans="1:39">
      <c r="A913" s="6" t="s">
        <v>6002</v>
      </c>
      <c r="B913" s="6" t="s">
        <v>2278</v>
      </c>
      <c r="C913" s="4" t="s">
        <v>113</v>
      </c>
      <c r="D913" s="213">
        <v>5003</v>
      </c>
      <c r="E913" s="210">
        <v>50003</v>
      </c>
      <c r="F913" s="17" t="s">
        <v>272</v>
      </c>
      <c r="G913" s="36" t="s">
        <v>218</v>
      </c>
      <c r="H913" s="157">
        <v>124064</v>
      </c>
      <c r="I913" s="19">
        <v>58</v>
      </c>
      <c r="J913" s="150" t="s">
        <v>13</v>
      </c>
      <c r="K913" s="150" t="s">
        <v>15</v>
      </c>
      <c r="L913" s="9">
        <v>15</v>
      </c>
      <c r="M913" s="9"/>
      <c r="N913" s="21">
        <v>3.4870000000000001</v>
      </c>
      <c r="O913" s="10"/>
      <c r="P913" s="39">
        <v>0.2203</v>
      </c>
      <c r="Q913" s="7"/>
      <c r="R913" s="158">
        <v>33.993400000000001</v>
      </c>
      <c r="S913" s="1"/>
      <c r="T913" s="23">
        <v>2.1480000000000001</v>
      </c>
      <c r="V913" s="20">
        <v>15.8256</v>
      </c>
      <c r="X913" s="20">
        <v>2.9211</v>
      </c>
      <c r="AA913" s="25">
        <v>104914</v>
      </c>
      <c r="AB913" s="9"/>
      <c r="AC913" s="25">
        <v>476145</v>
      </c>
      <c r="AD913" s="9"/>
      <c r="AE913" s="27">
        <v>30087</v>
      </c>
      <c r="AF913" s="9"/>
      <c r="AG913" s="26">
        <v>14007</v>
      </c>
      <c r="AI913" s="26">
        <v>163001</v>
      </c>
      <c r="AK913" s="26">
        <v>187239</v>
      </c>
      <c r="AM913" s="2" t="str">
        <f t="shared" si="14"/>
        <v>No</v>
      </c>
    </row>
    <row r="914" spans="1:39">
      <c r="A914" s="6" t="s">
        <v>6001</v>
      </c>
      <c r="B914" s="6" t="s">
        <v>845</v>
      </c>
      <c r="C914" s="4" t="s">
        <v>58</v>
      </c>
      <c r="D914" s="213">
        <v>5092</v>
      </c>
      <c r="E914" s="210">
        <v>50092</v>
      </c>
      <c r="F914" s="17" t="s">
        <v>272</v>
      </c>
      <c r="G914" s="36" t="s">
        <v>218</v>
      </c>
      <c r="H914" s="157">
        <v>107677</v>
      </c>
      <c r="I914" s="19">
        <v>58</v>
      </c>
      <c r="J914" s="150" t="s">
        <v>18</v>
      </c>
      <c r="K914" s="150" t="s">
        <v>15</v>
      </c>
      <c r="L914" s="9">
        <v>1</v>
      </c>
      <c r="M914" s="9"/>
      <c r="N914" s="21">
        <v>3</v>
      </c>
      <c r="O914" s="10"/>
      <c r="P914" s="39">
        <v>0.1221</v>
      </c>
      <c r="Q914" s="7"/>
      <c r="R914" s="158">
        <v>90.891499999999994</v>
      </c>
      <c r="S914" s="1"/>
      <c r="T914" s="23">
        <v>3.6997</v>
      </c>
      <c r="V914" s="20">
        <v>24.567599999999999</v>
      </c>
      <c r="X914" s="20">
        <v>5.5750000000000002</v>
      </c>
      <c r="AA914" s="25">
        <v>60567</v>
      </c>
      <c r="AB914" s="9"/>
      <c r="AC914" s="25">
        <v>495995</v>
      </c>
      <c r="AD914" s="9"/>
      <c r="AE914" s="27">
        <v>20189</v>
      </c>
      <c r="AF914" s="9"/>
      <c r="AG914" s="26">
        <v>5457</v>
      </c>
      <c r="AI914" s="26">
        <v>88967</v>
      </c>
      <c r="AK914" s="26">
        <v>88967</v>
      </c>
      <c r="AM914" s="2" t="str">
        <f t="shared" si="14"/>
        <v>No</v>
      </c>
    </row>
    <row r="915" spans="1:39">
      <c r="A915" s="6" t="s">
        <v>1396</v>
      </c>
      <c r="B915" s="6" t="s">
        <v>1267</v>
      </c>
      <c r="C915" s="4" t="s">
        <v>102</v>
      </c>
      <c r="D915" s="213">
        <v>4159</v>
      </c>
      <c r="E915" s="210">
        <v>40159</v>
      </c>
      <c r="F915" s="17" t="s">
        <v>275</v>
      </c>
      <c r="G915" s="36" t="s">
        <v>218</v>
      </c>
      <c r="H915" s="157">
        <v>969587</v>
      </c>
      <c r="I915" s="19">
        <v>57</v>
      </c>
      <c r="J915" s="150" t="s">
        <v>23</v>
      </c>
      <c r="K915" s="150" t="s">
        <v>15</v>
      </c>
      <c r="L915" s="9">
        <v>8</v>
      </c>
      <c r="M915" s="9"/>
      <c r="N915" s="21">
        <v>3.2383999999999999</v>
      </c>
      <c r="O915" s="10"/>
      <c r="P915" s="39">
        <v>0.21809999999999999</v>
      </c>
      <c r="Q915" s="7"/>
      <c r="R915" s="158">
        <v>576.4819</v>
      </c>
      <c r="S915" s="1"/>
      <c r="T915" s="23">
        <v>38.831600000000002</v>
      </c>
      <c r="V915" s="20">
        <v>14.845700000000001</v>
      </c>
      <c r="X915" s="20">
        <v>0.91259999999999997</v>
      </c>
      <c r="AA915" s="25">
        <v>981249</v>
      </c>
      <c r="AB915" s="9"/>
      <c r="AC915" s="25">
        <v>4498288</v>
      </c>
      <c r="AD915" s="9"/>
      <c r="AE915" s="27">
        <v>303003</v>
      </c>
      <c r="AF915" s="9"/>
      <c r="AG915" s="26">
        <v>7803</v>
      </c>
      <c r="AI915" s="26">
        <v>4928935</v>
      </c>
      <c r="AK915" s="26">
        <v>203195</v>
      </c>
      <c r="AM915" s="2" t="str">
        <f t="shared" si="14"/>
        <v>No</v>
      </c>
    </row>
    <row r="916" spans="1:39">
      <c r="A916" s="6" t="s">
        <v>3679</v>
      </c>
      <c r="B916" s="6" t="s">
        <v>5771</v>
      </c>
      <c r="C916" s="4" t="s">
        <v>103</v>
      </c>
      <c r="D916" s="213" t="s">
        <v>3680</v>
      </c>
      <c r="E916" s="210" t="s">
        <v>3681</v>
      </c>
      <c r="F916" s="17" t="s">
        <v>275</v>
      </c>
      <c r="G916" s="36" t="s">
        <v>400</v>
      </c>
      <c r="H916" s="157">
        <v>0</v>
      </c>
      <c r="I916" s="19">
        <v>57</v>
      </c>
      <c r="J916" s="150" t="s">
        <v>13</v>
      </c>
      <c r="K916" s="150" t="s">
        <v>12</v>
      </c>
      <c r="L916" s="9">
        <v>57</v>
      </c>
      <c r="M916" s="9"/>
      <c r="N916" s="21">
        <v>1.2330000000000001</v>
      </c>
      <c r="O916" s="10"/>
      <c r="P916" s="39">
        <v>5.6599999999999998E-2</v>
      </c>
      <c r="Q916" s="7"/>
      <c r="R916" s="158">
        <v>56.7684</v>
      </c>
      <c r="S916" s="1"/>
      <c r="T916" s="23">
        <v>2.6036999999999999</v>
      </c>
      <c r="V916" s="20">
        <v>21.803100000000001</v>
      </c>
      <c r="X916" s="20">
        <v>0</v>
      </c>
      <c r="AA916" s="25">
        <v>148166</v>
      </c>
      <c r="AB916" s="9"/>
      <c r="AC916" s="25">
        <v>2620033</v>
      </c>
      <c r="AD916" s="9"/>
      <c r="AE916" s="27">
        <v>120168</v>
      </c>
      <c r="AF916" s="9"/>
      <c r="AG916" s="26">
        <v>46153</v>
      </c>
      <c r="AI916" s="26">
        <v>0</v>
      </c>
      <c r="AK916" s="26">
        <v>929369</v>
      </c>
      <c r="AM916" s="2" t="str">
        <f t="shared" si="14"/>
        <v>No</v>
      </c>
    </row>
    <row r="917" spans="1:39">
      <c r="A917" s="6" t="s">
        <v>70</v>
      </c>
      <c r="B917" s="6" t="s">
        <v>860</v>
      </c>
      <c r="C917" s="4" t="s">
        <v>68</v>
      </c>
      <c r="D917" s="213">
        <v>2161</v>
      </c>
      <c r="E917" s="210">
        <v>20161</v>
      </c>
      <c r="F917" s="17" t="s">
        <v>715</v>
      </c>
      <c r="G917" s="36" t="s">
        <v>218</v>
      </c>
      <c r="H917" s="157">
        <v>18351295</v>
      </c>
      <c r="I917" s="19">
        <v>57</v>
      </c>
      <c r="J917" s="150" t="s">
        <v>24</v>
      </c>
      <c r="K917" s="150" t="s">
        <v>12</v>
      </c>
      <c r="L917" s="9">
        <v>57</v>
      </c>
      <c r="M917" s="9"/>
      <c r="N917" s="21">
        <v>6.9873000000000003</v>
      </c>
      <c r="O917" s="10"/>
      <c r="P917" s="39">
        <v>0.76459999999999995</v>
      </c>
      <c r="Q917" s="7"/>
      <c r="R917" s="158">
        <v>140.8057</v>
      </c>
      <c r="S917" s="1"/>
      <c r="T917" s="23">
        <v>15.408099999999999</v>
      </c>
      <c r="V917" s="20">
        <v>9.1384000000000007</v>
      </c>
      <c r="X917" s="20">
        <v>0.54349999999999998</v>
      </c>
      <c r="AA917" s="25">
        <v>12880779</v>
      </c>
      <c r="AB917" s="9"/>
      <c r="AC917" s="25">
        <v>16846272</v>
      </c>
      <c r="AD917" s="9"/>
      <c r="AE917" s="27">
        <v>1843456</v>
      </c>
      <c r="AF917" s="9"/>
      <c r="AG917" s="26">
        <v>119642</v>
      </c>
      <c r="AI917" s="26">
        <v>30996958</v>
      </c>
      <c r="AK917" s="26">
        <v>1891000</v>
      </c>
      <c r="AM917" s="2" t="str">
        <f t="shared" si="14"/>
        <v>No</v>
      </c>
    </row>
    <row r="918" spans="1:39">
      <c r="A918" s="6" t="s">
        <v>3395</v>
      </c>
      <c r="B918" s="6" t="s">
        <v>2848</v>
      </c>
      <c r="C918" s="4" t="s">
        <v>11</v>
      </c>
      <c r="D918" s="213" t="s">
        <v>3396</v>
      </c>
      <c r="E918" s="210" t="s">
        <v>3397</v>
      </c>
      <c r="F918" s="17" t="s">
        <v>405</v>
      </c>
      <c r="G918" s="36" t="s">
        <v>400</v>
      </c>
      <c r="H918" s="157">
        <v>0</v>
      </c>
      <c r="I918" s="19">
        <v>57</v>
      </c>
      <c r="J918" s="150" t="s">
        <v>13</v>
      </c>
      <c r="K918" s="150" t="s">
        <v>12</v>
      </c>
      <c r="L918" s="9">
        <v>54</v>
      </c>
      <c r="M918" s="9"/>
      <c r="N918" s="21">
        <v>0.89680000000000004</v>
      </c>
      <c r="O918" s="10"/>
      <c r="P918" s="39">
        <v>6.4699999999999994E-2</v>
      </c>
      <c r="Q918" s="7"/>
      <c r="R918" s="158">
        <v>19.4922</v>
      </c>
      <c r="S918" s="1"/>
      <c r="T918" s="23">
        <v>1.4065000000000001</v>
      </c>
      <c r="V918" s="20">
        <v>13.8582</v>
      </c>
      <c r="X918" s="20">
        <v>0</v>
      </c>
      <c r="AA918" s="25">
        <v>92091</v>
      </c>
      <c r="AB918" s="9"/>
      <c r="AC918" s="25">
        <v>1423005</v>
      </c>
      <c r="AD918" s="9"/>
      <c r="AE918" s="27">
        <v>102683</v>
      </c>
      <c r="AF918" s="9"/>
      <c r="AG918" s="26">
        <v>73004</v>
      </c>
      <c r="AI918" s="26">
        <v>0</v>
      </c>
      <c r="AK918" s="26">
        <v>574446</v>
      </c>
      <c r="AM918" s="2" t="str">
        <f t="shared" si="14"/>
        <v>No</v>
      </c>
    </row>
    <row r="919" spans="1:39">
      <c r="A919" s="6" t="s">
        <v>5375</v>
      </c>
      <c r="B919" s="6" t="s">
        <v>1059</v>
      </c>
      <c r="C919" s="4" t="s">
        <v>37</v>
      </c>
      <c r="D919" s="213">
        <v>3112</v>
      </c>
      <c r="E919" s="210">
        <v>30112</v>
      </c>
      <c r="F919" s="17" t="s">
        <v>324</v>
      </c>
      <c r="G919" s="36" t="s">
        <v>218</v>
      </c>
      <c r="H919" s="157">
        <v>4586770</v>
      </c>
      <c r="I919" s="19">
        <v>57</v>
      </c>
      <c r="J919" s="150" t="s">
        <v>14</v>
      </c>
      <c r="K919" s="150" t="s">
        <v>15</v>
      </c>
      <c r="L919" s="9">
        <v>52</v>
      </c>
      <c r="M919" s="9"/>
      <c r="N919" s="21">
        <v>0.54169999999999996</v>
      </c>
      <c r="O919" s="10"/>
      <c r="P919" s="39">
        <v>0.1002</v>
      </c>
      <c r="Q919" s="7"/>
      <c r="R919" s="158">
        <v>105.4832</v>
      </c>
      <c r="S919" s="1"/>
      <c r="T919" s="23">
        <v>19.5167</v>
      </c>
      <c r="V919" s="20">
        <v>5.4047999999999998</v>
      </c>
      <c r="X919" s="20">
        <v>4.1254999999999997</v>
      </c>
      <c r="AA919" s="25">
        <v>2516272</v>
      </c>
      <c r="AB919" s="9"/>
      <c r="AC919" s="25">
        <v>25106904</v>
      </c>
      <c r="AD919" s="9"/>
      <c r="AE919" s="27">
        <v>4645318</v>
      </c>
      <c r="AF919" s="9"/>
      <c r="AG919" s="26">
        <v>238018</v>
      </c>
      <c r="AI919" s="26">
        <v>6085819</v>
      </c>
      <c r="AK919" s="26">
        <v>1348042</v>
      </c>
      <c r="AM919" s="2" t="str">
        <f t="shared" si="14"/>
        <v>No</v>
      </c>
    </row>
    <row r="920" spans="1:39">
      <c r="A920" s="6" t="s">
        <v>5375</v>
      </c>
      <c r="B920" s="6" t="s">
        <v>1059</v>
      </c>
      <c r="C920" s="4" t="s">
        <v>37</v>
      </c>
      <c r="D920" s="213">
        <v>3112</v>
      </c>
      <c r="E920" s="210">
        <v>30112</v>
      </c>
      <c r="F920" s="17" t="s">
        <v>324</v>
      </c>
      <c r="G920" s="36" t="s">
        <v>218</v>
      </c>
      <c r="H920" s="157">
        <v>4586770</v>
      </c>
      <c r="I920" s="19">
        <v>57</v>
      </c>
      <c r="J920" s="150" t="s">
        <v>19</v>
      </c>
      <c r="K920" s="150" t="s">
        <v>15</v>
      </c>
      <c r="L920" s="9">
        <v>5</v>
      </c>
      <c r="M920" s="9"/>
      <c r="N920" s="21">
        <v>0</v>
      </c>
      <c r="O920" s="10"/>
      <c r="P920" s="39">
        <v>0</v>
      </c>
      <c r="Q920" s="7"/>
      <c r="R920" s="158">
        <v>440.76609999999999</v>
      </c>
      <c r="S920" s="1"/>
      <c r="T920" s="23">
        <v>46.303600000000003</v>
      </c>
      <c r="V920" s="20">
        <v>9.5190000000000001</v>
      </c>
      <c r="X920" s="20">
        <v>11.4057</v>
      </c>
      <c r="AA920" s="25">
        <v>0</v>
      </c>
      <c r="AB920" s="9"/>
      <c r="AC920" s="25">
        <v>11151824</v>
      </c>
      <c r="AD920" s="9"/>
      <c r="AE920" s="27">
        <v>1171527</v>
      </c>
      <c r="AF920" s="9"/>
      <c r="AG920" s="26">
        <v>25301</v>
      </c>
      <c r="AI920" s="26">
        <v>977740</v>
      </c>
      <c r="AK920" s="26">
        <v>131715</v>
      </c>
      <c r="AM920" s="2" t="str">
        <f t="shared" si="14"/>
        <v>No</v>
      </c>
    </row>
    <row r="921" spans="1:39">
      <c r="A921" s="6" t="s">
        <v>1344</v>
      </c>
      <c r="B921" s="6" t="s">
        <v>1340</v>
      </c>
      <c r="C921" s="4" t="s">
        <v>90</v>
      </c>
      <c r="D921" s="213">
        <v>4094</v>
      </c>
      <c r="E921" s="210">
        <v>40094</v>
      </c>
      <c r="F921" s="17" t="s">
        <v>324</v>
      </c>
      <c r="G921" s="36" t="s">
        <v>218</v>
      </c>
      <c r="H921" s="157">
        <v>2148346</v>
      </c>
      <c r="I921" s="19">
        <v>57</v>
      </c>
      <c r="J921" s="150" t="s">
        <v>27</v>
      </c>
      <c r="K921" s="150" t="s">
        <v>15</v>
      </c>
      <c r="L921" s="9">
        <v>32</v>
      </c>
      <c r="M921" s="9"/>
      <c r="N921" s="21">
        <v>1.3038000000000001</v>
      </c>
      <c r="O921" s="10"/>
      <c r="P921" s="39">
        <v>7.7399999999999997E-2</v>
      </c>
      <c r="Q921" s="7"/>
      <c r="R921" s="158">
        <v>883.62199999999996</v>
      </c>
      <c r="S921" s="1"/>
      <c r="T921" s="23">
        <v>52.452300000000001</v>
      </c>
      <c r="V921" s="20">
        <v>16.8462</v>
      </c>
      <c r="X921" s="20">
        <v>3.4628000000000001</v>
      </c>
      <c r="AA921" s="25">
        <v>4954846</v>
      </c>
      <c r="AB921" s="9"/>
      <c r="AC921" s="25">
        <v>64022832</v>
      </c>
      <c r="AD921" s="9"/>
      <c r="AE921" s="27">
        <v>3800430</v>
      </c>
      <c r="AF921" s="9"/>
      <c r="AG921" s="26">
        <v>72455</v>
      </c>
      <c r="AI921" s="26">
        <v>18488753</v>
      </c>
      <c r="AK921" s="26">
        <v>1321004</v>
      </c>
      <c r="AM921" s="2" t="str">
        <f t="shared" si="14"/>
        <v>No</v>
      </c>
    </row>
    <row r="922" spans="1:39">
      <c r="A922" s="6" t="s">
        <v>1396</v>
      </c>
      <c r="B922" s="6" t="s">
        <v>1267</v>
      </c>
      <c r="C922" s="4" t="s">
        <v>102</v>
      </c>
      <c r="D922" s="213">
        <v>4159</v>
      </c>
      <c r="E922" s="210">
        <v>40159</v>
      </c>
      <c r="F922" s="17" t="s">
        <v>275</v>
      </c>
      <c r="G922" s="36" t="s">
        <v>218</v>
      </c>
      <c r="H922" s="157">
        <v>969587</v>
      </c>
      <c r="I922" s="19">
        <v>57</v>
      </c>
      <c r="J922" s="150" t="s">
        <v>16</v>
      </c>
      <c r="K922" s="150" t="s">
        <v>15</v>
      </c>
      <c r="L922" s="9">
        <v>30</v>
      </c>
      <c r="M922" s="9"/>
      <c r="N922" s="21">
        <v>2.8807</v>
      </c>
      <c r="O922" s="10"/>
      <c r="P922" s="39">
        <v>0.8226</v>
      </c>
      <c r="Q922" s="7"/>
      <c r="R922" s="158">
        <v>32.137500000000003</v>
      </c>
      <c r="S922" s="1"/>
      <c r="T922" s="23">
        <v>9.1765000000000008</v>
      </c>
      <c r="V922" s="20">
        <v>3.5022000000000002</v>
      </c>
      <c r="X922" s="20">
        <v>8.2900000000000001E-2</v>
      </c>
      <c r="AA922" s="25">
        <v>347197</v>
      </c>
      <c r="AB922" s="9"/>
      <c r="AC922" s="25">
        <v>422094</v>
      </c>
      <c r="AD922" s="9"/>
      <c r="AE922" s="27">
        <v>120524</v>
      </c>
      <c r="AF922" s="9"/>
      <c r="AG922" s="26">
        <v>13134</v>
      </c>
      <c r="AI922" s="26">
        <v>5094270</v>
      </c>
      <c r="AK922" s="26">
        <v>568776</v>
      </c>
      <c r="AM922" s="2" t="str">
        <f t="shared" si="14"/>
        <v>No</v>
      </c>
    </row>
    <row r="923" spans="1:39">
      <c r="A923" s="6" t="s">
        <v>3395</v>
      </c>
      <c r="B923" s="6" t="s">
        <v>2848</v>
      </c>
      <c r="C923" s="4" t="s">
        <v>11</v>
      </c>
      <c r="D923" s="213" t="s">
        <v>3396</v>
      </c>
      <c r="E923" s="210" t="s">
        <v>3397</v>
      </c>
      <c r="F923" s="17" t="s">
        <v>405</v>
      </c>
      <c r="G923" s="36" t="s">
        <v>400</v>
      </c>
      <c r="H923" s="157">
        <v>0</v>
      </c>
      <c r="I923" s="19">
        <v>57</v>
      </c>
      <c r="J923" s="150" t="s">
        <v>14</v>
      </c>
      <c r="K923" s="150" t="s">
        <v>12</v>
      </c>
      <c r="L923" s="9">
        <v>3</v>
      </c>
      <c r="M923" s="9"/>
      <c r="N923" s="21">
        <v>0.50349999999999995</v>
      </c>
      <c r="O923" s="10"/>
      <c r="P923" s="39">
        <v>4.0099999999999997E-2</v>
      </c>
      <c r="Q923" s="7"/>
      <c r="R923" s="158">
        <v>19.012899999999998</v>
      </c>
      <c r="S923" s="1"/>
      <c r="T923" s="23">
        <v>1.5128999999999999</v>
      </c>
      <c r="V923" s="20">
        <v>12.567399999999999</v>
      </c>
      <c r="X923" s="20">
        <v>0</v>
      </c>
      <c r="AA923" s="25">
        <v>6335</v>
      </c>
      <c r="AB923" s="9"/>
      <c r="AC923" s="25">
        <v>158111</v>
      </c>
      <c r="AD923" s="9"/>
      <c r="AE923" s="27">
        <v>12581</v>
      </c>
      <c r="AF923" s="9"/>
      <c r="AG923" s="26">
        <v>8316</v>
      </c>
      <c r="AI923" s="26">
        <v>0</v>
      </c>
      <c r="AK923" s="26">
        <v>83945</v>
      </c>
      <c r="AM923" s="2" t="str">
        <f t="shared" si="14"/>
        <v>No</v>
      </c>
    </row>
    <row r="924" spans="1:39">
      <c r="A924" s="6" t="s">
        <v>1344</v>
      </c>
      <c r="B924" s="6" t="s">
        <v>1340</v>
      </c>
      <c r="C924" s="4" t="s">
        <v>90</v>
      </c>
      <c r="D924" s="213">
        <v>4094</v>
      </c>
      <c r="E924" s="210">
        <v>40094</v>
      </c>
      <c r="F924" s="17" t="s">
        <v>324</v>
      </c>
      <c r="G924" s="36" t="s">
        <v>218</v>
      </c>
      <c r="H924" s="157">
        <v>2148346</v>
      </c>
      <c r="I924" s="19">
        <v>57</v>
      </c>
      <c r="J924" s="150" t="s">
        <v>14</v>
      </c>
      <c r="K924" s="150" t="s">
        <v>15</v>
      </c>
      <c r="L924" s="9">
        <v>25</v>
      </c>
      <c r="M924" s="9"/>
      <c r="N924" s="21">
        <v>0.5484</v>
      </c>
      <c r="O924" s="10" t="s">
        <v>128</v>
      </c>
      <c r="P924" s="39">
        <v>4.9000000000000002E-2</v>
      </c>
      <c r="Q924" s="7"/>
      <c r="R924" s="158">
        <v>185.2835</v>
      </c>
      <c r="S924" s="1"/>
      <c r="T924" s="23">
        <v>16.5671</v>
      </c>
      <c r="U924" s="2" t="s">
        <v>128</v>
      </c>
      <c r="V924" s="20">
        <v>11.1838</v>
      </c>
      <c r="W924" s="2" t="s">
        <v>128</v>
      </c>
      <c r="X924" s="20">
        <v>3.1503999999999999</v>
      </c>
      <c r="Y924" s="2" t="s">
        <v>128</v>
      </c>
      <c r="AA924" s="25">
        <v>657048</v>
      </c>
      <c r="AB924" s="9"/>
      <c r="AC924" s="25">
        <v>13398962</v>
      </c>
      <c r="AD924" s="9"/>
      <c r="AE924" s="27">
        <v>1198068</v>
      </c>
      <c r="AF924" s="9" t="s">
        <v>128</v>
      </c>
      <c r="AG924" s="26">
        <v>72316</v>
      </c>
      <c r="AI924" s="26">
        <v>4253141</v>
      </c>
      <c r="AJ924" s="2" t="s">
        <v>128</v>
      </c>
      <c r="AK924" s="26">
        <v>726847</v>
      </c>
      <c r="AM924" s="2" t="str">
        <f t="shared" si="14"/>
        <v>Yes</v>
      </c>
    </row>
    <row r="925" spans="1:39">
      <c r="A925" s="6" t="s">
        <v>1396</v>
      </c>
      <c r="B925" s="6" t="s">
        <v>1267</v>
      </c>
      <c r="C925" s="4" t="s">
        <v>102</v>
      </c>
      <c r="D925" s="213">
        <v>4159</v>
      </c>
      <c r="E925" s="210">
        <v>40159</v>
      </c>
      <c r="F925" s="17" t="s">
        <v>275</v>
      </c>
      <c r="G925" s="36" t="s">
        <v>218</v>
      </c>
      <c r="H925" s="157">
        <v>969587</v>
      </c>
      <c r="I925" s="19">
        <v>57</v>
      </c>
      <c r="J925" s="150" t="s">
        <v>24</v>
      </c>
      <c r="K925" s="150" t="s">
        <v>15</v>
      </c>
      <c r="L925" s="9">
        <v>19</v>
      </c>
      <c r="M925" s="9"/>
      <c r="N925" s="21">
        <v>2.9664999999999999</v>
      </c>
      <c r="O925" s="10"/>
      <c r="P925" s="39">
        <v>0.22559999999999999</v>
      </c>
      <c r="Q925" s="7"/>
      <c r="R925" s="158">
        <v>210.55889999999999</v>
      </c>
      <c r="S925" s="1"/>
      <c r="T925" s="23">
        <v>16.013999999999999</v>
      </c>
      <c r="V925" s="20">
        <v>13.148400000000001</v>
      </c>
      <c r="X925" s="20">
        <v>0.4103</v>
      </c>
      <c r="AA925" s="25">
        <v>566127</v>
      </c>
      <c r="AB925" s="9"/>
      <c r="AC925" s="25">
        <v>2509231</v>
      </c>
      <c r="AD925" s="9"/>
      <c r="AE925" s="27">
        <v>190839</v>
      </c>
      <c r="AF925" s="9"/>
      <c r="AG925" s="26">
        <v>11917</v>
      </c>
      <c r="AI925" s="26">
        <v>6116191</v>
      </c>
      <c r="AK925" s="26">
        <v>362852</v>
      </c>
      <c r="AM925" s="2" t="str">
        <f t="shared" si="14"/>
        <v>No</v>
      </c>
    </row>
    <row r="926" spans="1:39">
      <c r="A926" s="6" t="s">
        <v>1091</v>
      </c>
      <c r="B926" s="6" t="s">
        <v>1052</v>
      </c>
      <c r="C926" s="4" t="s">
        <v>88</v>
      </c>
      <c r="D926" s="213">
        <v>3078</v>
      </c>
      <c r="E926" s="210">
        <v>30078</v>
      </c>
      <c r="F926" s="17" t="s">
        <v>344</v>
      </c>
      <c r="G926" s="36" t="s">
        <v>218</v>
      </c>
      <c r="H926" s="157">
        <v>1733853</v>
      </c>
      <c r="I926" s="19">
        <v>56</v>
      </c>
      <c r="J926" s="150" t="s">
        <v>16</v>
      </c>
      <c r="K926" s="150" t="s">
        <v>15</v>
      </c>
      <c r="L926" s="9">
        <v>56</v>
      </c>
      <c r="M926" s="9"/>
      <c r="N926" s="21">
        <v>3.5629</v>
      </c>
      <c r="O926" s="10"/>
      <c r="P926" s="39">
        <v>1.1579999999999999</v>
      </c>
      <c r="Q926" s="7"/>
      <c r="R926" s="158">
        <v>24.200700000000001</v>
      </c>
      <c r="S926" s="1"/>
      <c r="T926" s="23">
        <v>7.8655999999999997</v>
      </c>
      <c r="V926" s="20">
        <v>3.0768</v>
      </c>
      <c r="X926" s="20">
        <v>9.5699999999999993E-2</v>
      </c>
      <c r="AA926" s="25">
        <v>620939</v>
      </c>
      <c r="AB926" s="9"/>
      <c r="AC926" s="25">
        <v>536216</v>
      </c>
      <c r="AD926" s="9"/>
      <c r="AE926" s="27">
        <v>174278</v>
      </c>
      <c r="AF926" s="9"/>
      <c r="AG926" s="26">
        <v>22157</v>
      </c>
      <c r="AI926" s="26">
        <v>5605226</v>
      </c>
      <c r="AK926" s="26">
        <v>835486</v>
      </c>
      <c r="AM926" s="2" t="str">
        <f t="shared" si="14"/>
        <v>No</v>
      </c>
    </row>
    <row r="927" spans="1:39">
      <c r="A927" s="6" t="s">
        <v>6003</v>
      </c>
      <c r="B927" s="6" t="s">
        <v>4785</v>
      </c>
      <c r="C927" s="4" t="s">
        <v>22</v>
      </c>
      <c r="D927" s="213"/>
      <c r="E927" s="210">
        <v>99422</v>
      </c>
      <c r="F927" s="17" t="s">
        <v>344</v>
      </c>
      <c r="G927" s="36" t="s">
        <v>218</v>
      </c>
      <c r="H927" s="157">
        <v>370583</v>
      </c>
      <c r="I927" s="19">
        <v>56</v>
      </c>
      <c r="J927" s="150" t="s">
        <v>16</v>
      </c>
      <c r="K927" s="150" t="s">
        <v>15</v>
      </c>
      <c r="L927" s="9">
        <v>56</v>
      </c>
      <c r="M927" s="9"/>
      <c r="N927" s="21">
        <v>7.5293999999999999</v>
      </c>
      <c r="O927" s="10"/>
      <c r="P927" s="39">
        <v>1.2951999999999999</v>
      </c>
      <c r="Q927" s="7"/>
      <c r="R927" s="158">
        <v>26.161000000000001</v>
      </c>
      <c r="S927" s="1"/>
      <c r="T927" s="23">
        <v>4.5002000000000004</v>
      </c>
      <c r="V927" s="20">
        <v>5.8132000000000001</v>
      </c>
      <c r="X927" s="20">
        <v>0.12809999999999999</v>
      </c>
      <c r="AA927" s="25">
        <v>637324</v>
      </c>
      <c r="AB927" s="9"/>
      <c r="AC927" s="25">
        <v>492062</v>
      </c>
      <c r="AD927" s="9"/>
      <c r="AE927" s="27">
        <v>84645</v>
      </c>
      <c r="AF927" s="9"/>
      <c r="AG927" s="26">
        <v>18809</v>
      </c>
      <c r="AI927" s="26">
        <v>3839997</v>
      </c>
      <c r="AK927" s="26">
        <v>699350</v>
      </c>
      <c r="AM927" s="2" t="str">
        <f t="shared" si="14"/>
        <v>No</v>
      </c>
    </row>
    <row r="928" spans="1:39">
      <c r="A928" s="6" t="s">
        <v>2239</v>
      </c>
      <c r="B928" s="6" t="s">
        <v>1321</v>
      </c>
      <c r="C928" s="4" t="s">
        <v>102</v>
      </c>
      <c r="D928" s="213" t="s">
        <v>2240</v>
      </c>
      <c r="E928" s="210">
        <v>40950</v>
      </c>
      <c r="F928" s="17" t="s">
        <v>275</v>
      </c>
      <c r="G928" s="36" t="s">
        <v>218</v>
      </c>
      <c r="H928" s="157">
        <v>120415</v>
      </c>
      <c r="I928" s="19">
        <v>56</v>
      </c>
      <c r="J928" s="150" t="s">
        <v>13</v>
      </c>
      <c r="K928" s="150" t="s">
        <v>12</v>
      </c>
      <c r="L928" s="9">
        <v>56</v>
      </c>
      <c r="M928" s="9"/>
      <c r="N928" s="21">
        <v>1.9635</v>
      </c>
      <c r="O928" s="10"/>
      <c r="P928" s="39">
        <v>7.0300000000000001E-2</v>
      </c>
      <c r="Q928" s="7"/>
      <c r="R928" s="158">
        <v>34.982199999999999</v>
      </c>
      <c r="S928" s="1"/>
      <c r="T928" s="23">
        <v>1.2532000000000001</v>
      </c>
      <c r="V928" s="20">
        <v>27.914100000000001</v>
      </c>
      <c r="X928" s="20">
        <v>1.4682999999999999</v>
      </c>
      <c r="AA928" s="25">
        <v>340307</v>
      </c>
      <c r="AB928" s="9"/>
      <c r="AC928" s="25">
        <v>4837897</v>
      </c>
      <c r="AD928" s="9"/>
      <c r="AE928" s="27">
        <v>173314</v>
      </c>
      <c r="AF928" s="9"/>
      <c r="AG928" s="26">
        <v>138296</v>
      </c>
      <c r="AI928" s="26">
        <v>3294787</v>
      </c>
      <c r="AK928" s="26">
        <v>3076646</v>
      </c>
      <c r="AM928" s="2" t="str">
        <f t="shared" si="14"/>
        <v>No</v>
      </c>
    </row>
    <row r="929" spans="1:39">
      <c r="A929" s="6" t="s">
        <v>3724</v>
      </c>
      <c r="B929" s="6" t="s">
        <v>3703</v>
      </c>
      <c r="C929" s="4" t="s">
        <v>44</v>
      </c>
      <c r="D929" s="213">
        <v>7049</v>
      </c>
      <c r="E929" s="210">
        <v>70049</v>
      </c>
      <c r="F929" s="17" t="s">
        <v>405</v>
      </c>
      <c r="G929" s="36" t="s">
        <v>218</v>
      </c>
      <c r="H929" s="157">
        <v>280051</v>
      </c>
      <c r="I929" s="19">
        <v>56</v>
      </c>
      <c r="J929" s="150" t="s">
        <v>13</v>
      </c>
      <c r="K929" s="150" t="s">
        <v>12</v>
      </c>
      <c r="L929" s="9">
        <v>45</v>
      </c>
      <c r="M929" s="9"/>
      <c r="N929" s="21">
        <v>4.7412999999999998</v>
      </c>
      <c r="O929" s="10"/>
      <c r="P929" s="39">
        <v>0.31909999999999999</v>
      </c>
      <c r="Q929" s="7"/>
      <c r="R929" s="158">
        <v>54.672899999999998</v>
      </c>
      <c r="S929" s="1"/>
      <c r="T929" s="23">
        <v>3.6793</v>
      </c>
      <c r="V929" s="20">
        <v>14.8597</v>
      </c>
      <c r="X929" s="20">
        <v>1.6</v>
      </c>
      <c r="AA929" s="25">
        <v>638281</v>
      </c>
      <c r="AB929" s="9"/>
      <c r="AC929" s="25">
        <v>2000425</v>
      </c>
      <c r="AD929" s="9"/>
      <c r="AE929" s="27">
        <v>134621</v>
      </c>
      <c r="AF929" s="9"/>
      <c r="AG929" s="26">
        <v>36589</v>
      </c>
      <c r="AI929" s="26">
        <v>1250281</v>
      </c>
      <c r="AK929" s="26">
        <v>533697</v>
      </c>
      <c r="AM929" s="2" t="str">
        <f t="shared" si="14"/>
        <v>No</v>
      </c>
    </row>
    <row r="930" spans="1:39">
      <c r="A930" s="6" t="s">
        <v>6004</v>
      </c>
      <c r="B930" s="6" t="s">
        <v>281</v>
      </c>
      <c r="C930" s="4" t="s">
        <v>109</v>
      </c>
      <c r="D930" s="213">
        <v>5</v>
      </c>
      <c r="E930" s="210">
        <v>5</v>
      </c>
      <c r="F930" s="17" t="s">
        <v>272</v>
      </c>
      <c r="G930" s="36" t="s">
        <v>218</v>
      </c>
      <c r="H930" s="157">
        <v>3059393</v>
      </c>
      <c r="I930" s="19">
        <v>56</v>
      </c>
      <c r="J930" s="150" t="s">
        <v>14</v>
      </c>
      <c r="K930" s="150" t="s">
        <v>12</v>
      </c>
      <c r="L930" s="9">
        <v>33</v>
      </c>
      <c r="M930" s="9"/>
      <c r="N930" s="21">
        <v>0.66969999999999996</v>
      </c>
      <c r="O930" s="10"/>
      <c r="P930" s="39">
        <v>7.8299999999999995E-2</v>
      </c>
      <c r="Q930" s="7"/>
      <c r="R930" s="158">
        <v>145.5616</v>
      </c>
      <c r="S930" s="1"/>
      <c r="T930" s="23">
        <v>17.014299999999999</v>
      </c>
      <c r="V930" s="20">
        <v>8.5553000000000008</v>
      </c>
      <c r="X930" s="20">
        <v>2.2486999999999999</v>
      </c>
      <c r="AA930" s="25">
        <v>1205648</v>
      </c>
      <c r="AB930" s="9"/>
      <c r="AC930" s="25">
        <v>15402165</v>
      </c>
      <c r="AD930" s="9"/>
      <c r="AE930" s="27">
        <v>1800312</v>
      </c>
      <c r="AF930" s="9"/>
      <c r="AG930" s="26">
        <v>105812</v>
      </c>
      <c r="AI930" s="26">
        <v>6849311</v>
      </c>
      <c r="AK930" s="26">
        <v>1270213</v>
      </c>
      <c r="AM930" s="2" t="str">
        <f t="shared" si="14"/>
        <v>No</v>
      </c>
    </row>
    <row r="931" spans="1:39">
      <c r="A931" s="6" t="s">
        <v>6004</v>
      </c>
      <c r="B931" s="6" t="s">
        <v>281</v>
      </c>
      <c r="C931" s="4" t="s">
        <v>109</v>
      </c>
      <c r="D931" s="213">
        <v>5</v>
      </c>
      <c r="E931" s="210">
        <v>5</v>
      </c>
      <c r="F931" s="17" t="s">
        <v>272</v>
      </c>
      <c r="G931" s="36" t="s">
        <v>218</v>
      </c>
      <c r="H931" s="157">
        <v>3059393</v>
      </c>
      <c r="I931" s="19">
        <v>56</v>
      </c>
      <c r="J931" s="150" t="s">
        <v>13</v>
      </c>
      <c r="K931" s="150" t="s">
        <v>12</v>
      </c>
      <c r="L931" s="9">
        <v>23</v>
      </c>
      <c r="M931" s="9"/>
      <c r="N931" s="21">
        <v>0.83689999999999998</v>
      </c>
      <c r="O931" s="10"/>
      <c r="P931" s="39">
        <v>1.49E-2</v>
      </c>
      <c r="Q931" s="7"/>
      <c r="R931" s="158">
        <v>144.5727</v>
      </c>
      <c r="S931" s="1"/>
      <c r="T931" s="23">
        <v>2.5746000000000002</v>
      </c>
      <c r="V931" s="20">
        <v>56.153300000000002</v>
      </c>
      <c r="X931" s="20">
        <v>10.510300000000001</v>
      </c>
      <c r="AA931" s="25">
        <v>107969</v>
      </c>
      <c r="AB931" s="9"/>
      <c r="AC931" s="25">
        <v>7244395</v>
      </c>
      <c r="AD931" s="9"/>
      <c r="AE931" s="27">
        <v>129011</v>
      </c>
      <c r="AF931" s="9"/>
      <c r="AG931" s="26">
        <v>50109</v>
      </c>
      <c r="AI931" s="26">
        <v>689264</v>
      </c>
      <c r="AK931" s="26">
        <v>571223</v>
      </c>
      <c r="AM931" s="2" t="str">
        <f t="shared" si="14"/>
        <v>No</v>
      </c>
    </row>
    <row r="932" spans="1:39">
      <c r="A932" s="6" t="s">
        <v>3724</v>
      </c>
      <c r="B932" s="6" t="s">
        <v>3703</v>
      </c>
      <c r="C932" s="4" t="s">
        <v>44</v>
      </c>
      <c r="D932" s="213">
        <v>7049</v>
      </c>
      <c r="E932" s="210">
        <v>70049</v>
      </c>
      <c r="F932" s="17" t="s">
        <v>405</v>
      </c>
      <c r="G932" s="36" t="s">
        <v>218</v>
      </c>
      <c r="H932" s="157">
        <v>280051</v>
      </c>
      <c r="I932" s="19">
        <v>56</v>
      </c>
      <c r="J932" s="150" t="s">
        <v>13</v>
      </c>
      <c r="K932" s="150" t="s">
        <v>15</v>
      </c>
      <c r="L932" s="9">
        <v>10</v>
      </c>
      <c r="M932" s="9"/>
      <c r="N932" s="21">
        <v>1.5018</v>
      </c>
      <c r="O932" s="10"/>
      <c r="P932" s="39">
        <v>7.2700000000000001E-2</v>
      </c>
      <c r="Q932" s="7"/>
      <c r="R932" s="158">
        <v>46.829300000000003</v>
      </c>
      <c r="S932" s="1"/>
      <c r="T932" s="23">
        <v>2.2677</v>
      </c>
      <c r="V932" s="20">
        <v>20.6508</v>
      </c>
      <c r="X932" s="20">
        <v>3.1652</v>
      </c>
      <c r="AA932" s="25">
        <v>62558</v>
      </c>
      <c r="AB932" s="9"/>
      <c r="AC932" s="25">
        <v>860207</v>
      </c>
      <c r="AD932" s="9"/>
      <c r="AE932" s="27">
        <v>41655</v>
      </c>
      <c r="AF932" s="9"/>
      <c r="AG932" s="26">
        <v>18369</v>
      </c>
      <c r="AI932" s="26">
        <v>271771</v>
      </c>
      <c r="AK932" s="26">
        <v>240505</v>
      </c>
      <c r="AM932" s="2" t="str">
        <f t="shared" si="14"/>
        <v>No</v>
      </c>
    </row>
    <row r="933" spans="1:39">
      <c r="A933" s="6" t="s">
        <v>3724</v>
      </c>
      <c r="B933" s="6" t="s">
        <v>3703</v>
      </c>
      <c r="C933" s="4" t="s">
        <v>44</v>
      </c>
      <c r="D933" s="213">
        <v>7049</v>
      </c>
      <c r="E933" s="210">
        <v>70049</v>
      </c>
      <c r="F933" s="17" t="s">
        <v>405</v>
      </c>
      <c r="G933" s="36" t="s">
        <v>218</v>
      </c>
      <c r="H933" s="157">
        <v>280051</v>
      </c>
      <c r="I933" s="19">
        <v>56</v>
      </c>
      <c r="J933" s="150" t="s">
        <v>14</v>
      </c>
      <c r="K933" s="150" t="s">
        <v>15</v>
      </c>
      <c r="L933" s="9">
        <v>1</v>
      </c>
      <c r="M933" s="9"/>
      <c r="N933" s="21">
        <v>6.9099999999999995E-2</v>
      </c>
      <c r="O933" s="10"/>
      <c r="P933" s="39">
        <v>4.8999999999999998E-3</v>
      </c>
      <c r="Q933" s="7"/>
      <c r="R933" s="158">
        <v>42.539000000000001</v>
      </c>
      <c r="S933" s="1"/>
      <c r="T933" s="23">
        <v>2.9933000000000001</v>
      </c>
      <c r="V933" s="20">
        <v>14.211499999999999</v>
      </c>
      <c r="X933" s="20">
        <v>2.3071999999999999</v>
      </c>
      <c r="AA933" s="25">
        <v>369</v>
      </c>
      <c r="AB933" s="9"/>
      <c r="AC933" s="25">
        <v>75847</v>
      </c>
      <c r="AD933" s="9"/>
      <c r="AE933" s="27">
        <v>5337</v>
      </c>
      <c r="AF933" s="9"/>
      <c r="AG933" s="26">
        <v>1783</v>
      </c>
      <c r="AI933" s="26">
        <v>32874</v>
      </c>
      <c r="AK933" s="26">
        <v>28424</v>
      </c>
      <c r="AM933" s="2" t="str">
        <f t="shared" si="14"/>
        <v>No</v>
      </c>
    </row>
    <row r="934" spans="1:39">
      <c r="A934" s="6" t="s">
        <v>3591</v>
      </c>
      <c r="B934" s="6" t="s">
        <v>3271</v>
      </c>
      <c r="C934" s="4" t="s">
        <v>85</v>
      </c>
      <c r="D934" s="213" t="s">
        <v>3592</v>
      </c>
      <c r="E934" s="210" t="s">
        <v>3593</v>
      </c>
      <c r="F934" s="17" t="s">
        <v>405</v>
      </c>
      <c r="G934" s="36" t="s">
        <v>400</v>
      </c>
      <c r="H934" s="157">
        <v>0</v>
      </c>
      <c r="I934" s="19">
        <v>55</v>
      </c>
      <c r="J934" s="150" t="s">
        <v>13</v>
      </c>
      <c r="K934" s="150" t="s">
        <v>12</v>
      </c>
      <c r="L934" s="9">
        <v>55</v>
      </c>
      <c r="M934" s="9"/>
      <c r="N934" s="21">
        <v>1.0138</v>
      </c>
      <c r="O934" s="10"/>
      <c r="P934" s="39">
        <v>5.9900000000000002E-2</v>
      </c>
      <c r="Q934" s="7"/>
      <c r="R934" s="158">
        <v>39.518099999999997</v>
      </c>
      <c r="S934" s="1"/>
      <c r="T934" s="23">
        <v>2.335</v>
      </c>
      <c r="V934" s="20">
        <v>16.9239</v>
      </c>
      <c r="X934" s="20">
        <v>0</v>
      </c>
      <c r="AA934" s="25">
        <v>99572</v>
      </c>
      <c r="AB934" s="9"/>
      <c r="AC934" s="25">
        <v>1662250</v>
      </c>
      <c r="AD934" s="9"/>
      <c r="AE934" s="27">
        <v>98219</v>
      </c>
      <c r="AF934" s="9"/>
      <c r="AG934" s="26">
        <v>42063</v>
      </c>
      <c r="AI934" s="26">
        <v>0</v>
      </c>
      <c r="AK934" s="26">
        <v>729295</v>
      </c>
      <c r="AM934" s="2" t="str">
        <f t="shared" si="14"/>
        <v>No</v>
      </c>
    </row>
    <row r="935" spans="1:39">
      <c r="A935" s="6" t="s">
        <v>71</v>
      </c>
      <c r="B935" s="6" t="s">
        <v>409</v>
      </c>
      <c r="C935" s="4" t="s">
        <v>68</v>
      </c>
      <c r="D935" s="213">
        <v>2163</v>
      </c>
      <c r="E935" s="210">
        <v>20163</v>
      </c>
      <c r="F935" s="17" t="s">
        <v>715</v>
      </c>
      <c r="G935" s="36" t="s">
        <v>218</v>
      </c>
      <c r="H935" s="157">
        <v>18351295</v>
      </c>
      <c r="I935" s="19">
        <v>55</v>
      </c>
      <c r="J935" s="150" t="s">
        <v>24</v>
      </c>
      <c r="K935" s="150" t="s">
        <v>12</v>
      </c>
      <c r="L935" s="9">
        <v>55</v>
      </c>
      <c r="M935" s="9"/>
      <c r="N935" s="21">
        <v>10.4353</v>
      </c>
      <c r="O935" s="10"/>
      <c r="P935" s="39">
        <v>0.87050000000000005</v>
      </c>
      <c r="Q935" s="7"/>
      <c r="R935" s="158">
        <v>152.07380000000001</v>
      </c>
      <c r="S935" s="1"/>
      <c r="T935" s="23">
        <v>12.686400000000001</v>
      </c>
      <c r="V935" s="20">
        <v>11.9871</v>
      </c>
      <c r="X935" s="20">
        <v>0.36820000000000003</v>
      </c>
      <c r="AA935" s="25">
        <v>16947549</v>
      </c>
      <c r="AB935" s="9"/>
      <c r="AC935" s="25">
        <v>19467881</v>
      </c>
      <c r="AD935" s="9"/>
      <c r="AE935" s="27">
        <v>1624066</v>
      </c>
      <c r="AF935" s="9"/>
      <c r="AG935" s="26">
        <v>128016</v>
      </c>
      <c r="AI935" s="26">
        <v>52870209</v>
      </c>
      <c r="AK935" s="26">
        <v>2238372</v>
      </c>
      <c r="AM935" s="2" t="str">
        <f t="shared" si="14"/>
        <v>No</v>
      </c>
    </row>
    <row r="936" spans="1:39">
      <c r="A936" s="6" t="s">
        <v>1129</v>
      </c>
      <c r="B936" s="6" t="s">
        <v>1130</v>
      </c>
      <c r="C936" s="4" t="s">
        <v>54</v>
      </c>
      <c r="D936" s="213" t="s">
        <v>1131</v>
      </c>
      <c r="E936" s="210" t="s">
        <v>1132</v>
      </c>
      <c r="F936" s="17" t="s">
        <v>272</v>
      </c>
      <c r="G936" s="36" t="s">
        <v>400</v>
      </c>
      <c r="H936" s="157">
        <v>0</v>
      </c>
      <c r="I936" s="19">
        <v>55</v>
      </c>
      <c r="J936" s="150" t="s">
        <v>14</v>
      </c>
      <c r="K936" s="150" t="s">
        <v>12</v>
      </c>
      <c r="L936" s="9">
        <v>52</v>
      </c>
      <c r="M936" s="9"/>
      <c r="N936" s="21">
        <v>1.1016999999999999</v>
      </c>
      <c r="O936" s="10"/>
      <c r="P936" s="39">
        <v>0.48149999999999998</v>
      </c>
      <c r="Q936" s="7"/>
      <c r="R936" s="158">
        <v>71.269499999999994</v>
      </c>
      <c r="S936" s="1"/>
      <c r="T936" s="23">
        <v>31.1509</v>
      </c>
      <c r="V936" s="20">
        <v>2.2879</v>
      </c>
      <c r="X936" s="20">
        <v>0</v>
      </c>
      <c r="AA936" s="25">
        <v>2670127</v>
      </c>
      <c r="AB936" s="9"/>
      <c r="AC936" s="25">
        <v>5545051</v>
      </c>
      <c r="AD936" s="9"/>
      <c r="AE936" s="27">
        <v>2423665</v>
      </c>
      <c r="AF936" s="9"/>
      <c r="AG936" s="26">
        <v>77804</v>
      </c>
      <c r="AI936" s="26">
        <v>0</v>
      </c>
      <c r="AK936" s="26">
        <v>794756</v>
      </c>
      <c r="AM936" s="2" t="str">
        <f t="shared" si="14"/>
        <v>No</v>
      </c>
    </row>
    <row r="937" spans="1:39">
      <c r="A937" s="6" t="s">
        <v>3323</v>
      </c>
      <c r="B937" s="6" t="s">
        <v>3324</v>
      </c>
      <c r="C937" s="4" t="s">
        <v>103</v>
      </c>
      <c r="D937" s="213">
        <v>6090</v>
      </c>
      <c r="E937" s="210">
        <v>60090</v>
      </c>
      <c r="F937" s="17" t="s">
        <v>344</v>
      </c>
      <c r="G937" s="36" t="s">
        <v>218</v>
      </c>
      <c r="H937" s="157">
        <v>728825</v>
      </c>
      <c r="I937" s="19">
        <v>55</v>
      </c>
      <c r="J937" s="150" t="s">
        <v>14</v>
      </c>
      <c r="K937" s="150" t="s">
        <v>12</v>
      </c>
      <c r="L937" s="9">
        <v>50</v>
      </c>
      <c r="M937" s="9"/>
      <c r="N937" s="21">
        <v>0</v>
      </c>
      <c r="O937" s="10"/>
      <c r="P937" s="39">
        <v>0</v>
      </c>
      <c r="Q937" s="7"/>
      <c r="R937" s="158">
        <v>68.118700000000004</v>
      </c>
      <c r="S937" s="1"/>
      <c r="T937" s="23">
        <v>7.2717000000000001</v>
      </c>
      <c r="V937" s="20">
        <v>9.3675999999999995</v>
      </c>
      <c r="X937" s="20">
        <v>1.0603</v>
      </c>
      <c r="AA937" s="25">
        <v>0</v>
      </c>
      <c r="AB937" s="9"/>
      <c r="AC937" s="25">
        <v>6505606</v>
      </c>
      <c r="AD937" s="9"/>
      <c r="AE937" s="27">
        <v>694479</v>
      </c>
      <c r="AF937" s="9"/>
      <c r="AG937" s="26">
        <v>95504</v>
      </c>
      <c r="AI937" s="26">
        <v>6135877</v>
      </c>
      <c r="AK937" s="26">
        <v>2073664</v>
      </c>
      <c r="AM937" s="2" t="str">
        <f t="shared" si="14"/>
        <v>No</v>
      </c>
    </row>
    <row r="938" spans="1:39">
      <c r="A938" s="6" t="s">
        <v>3323</v>
      </c>
      <c r="B938" s="6" t="s">
        <v>3324</v>
      </c>
      <c r="C938" s="4" t="s">
        <v>103</v>
      </c>
      <c r="D938" s="213">
        <v>6090</v>
      </c>
      <c r="E938" s="210">
        <v>60090</v>
      </c>
      <c r="F938" s="17" t="s">
        <v>344</v>
      </c>
      <c r="G938" s="36" t="s">
        <v>218</v>
      </c>
      <c r="H938" s="157">
        <v>728825</v>
      </c>
      <c r="I938" s="19">
        <v>55</v>
      </c>
      <c r="J938" s="150" t="s">
        <v>13</v>
      </c>
      <c r="K938" s="150" t="s">
        <v>12</v>
      </c>
      <c r="L938" s="9">
        <v>5</v>
      </c>
      <c r="M938" s="9"/>
      <c r="N938" s="21">
        <v>0</v>
      </c>
      <c r="O938" s="10"/>
      <c r="P938" s="39">
        <v>0</v>
      </c>
      <c r="Q938" s="7"/>
      <c r="R938" s="158">
        <v>73.174499999999995</v>
      </c>
      <c r="S938" s="1"/>
      <c r="T938" s="23">
        <v>2.5482999999999998</v>
      </c>
      <c r="V938" s="20">
        <v>28.7151</v>
      </c>
      <c r="X938" s="20">
        <v>1.704</v>
      </c>
      <c r="AA938" s="25">
        <v>0</v>
      </c>
      <c r="AB938" s="9"/>
      <c r="AC938" s="25">
        <v>423461</v>
      </c>
      <c r="AD938" s="9"/>
      <c r="AE938" s="27">
        <v>14747</v>
      </c>
      <c r="AF938" s="9"/>
      <c r="AG938" s="26">
        <v>5787</v>
      </c>
      <c r="AI938" s="26">
        <v>248516</v>
      </c>
      <c r="AK938" s="26">
        <v>122018</v>
      </c>
      <c r="AM938" s="2" t="str">
        <f t="shared" si="14"/>
        <v>No</v>
      </c>
    </row>
    <row r="939" spans="1:39">
      <c r="A939" s="6" t="s">
        <v>1129</v>
      </c>
      <c r="B939" s="6" t="s">
        <v>1130</v>
      </c>
      <c r="C939" s="4" t="s">
        <v>54</v>
      </c>
      <c r="D939" s="213" t="s">
        <v>1131</v>
      </c>
      <c r="E939" s="210" t="s">
        <v>1132</v>
      </c>
      <c r="F939" s="17" t="s">
        <v>272</v>
      </c>
      <c r="G939" s="36" t="s">
        <v>400</v>
      </c>
      <c r="H939" s="157">
        <v>0</v>
      </c>
      <c r="I939" s="19">
        <v>55</v>
      </c>
      <c r="J939" s="150" t="s">
        <v>13</v>
      </c>
      <c r="K939" s="150" t="s">
        <v>12</v>
      </c>
      <c r="L939" s="9">
        <v>3</v>
      </c>
      <c r="M939" s="9"/>
      <c r="N939" s="21">
        <v>0.111</v>
      </c>
      <c r="O939" s="10"/>
      <c r="P939" s="39">
        <v>3.7000000000000002E-3</v>
      </c>
      <c r="Q939" s="7"/>
      <c r="R939" s="158">
        <v>55.22</v>
      </c>
      <c r="S939" s="1"/>
      <c r="T939" s="23">
        <v>1.8335999999999999</v>
      </c>
      <c r="V939" s="20">
        <v>30.114999999999998</v>
      </c>
      <c r="X939" s="20">
        <v>0</v>
      </c>
      <c r="AA939" s="25">
        <v>1009</v>
      </c>
      <c r="AB939" s="9"/>
      <c r="AC939" s="25">
        <v>273836</v>
      </c>
      <c r="AD939" s="9"/>
      <c r="AE939" s="27">
        <v>9093</v>
      </c>
      <c r="AF939" s="9"/>
      <c r="AG939" s="26">
        <v>4959</v>
      </c>
      <c r="AI939" s="26">
        <v>0</v>
      </c>
      <c r="AK939" s="26">
        <v>44965</v>
      </c>
      <c r="AM939" s="2" t="str">
        <f t="shared" si="14"/>
        <v>No</v>
      </c>
    </row>
    <row r="940" spans="1:39">
      <c r="A940" s="6" t="s">
        <v>4877</v>
      </c>
      <c r="B940" s="6" t="s">
        <v>4878</v>
      </c>
      <c r="C940" s="4" t="s">
        <v>22</v>
      </c>
      <c r="D940" s="213">
        <v>9205</v>
      </c>
      <c r="E940" s="210">
        <v>90205</v>
      </c>
      <c r="F940" s="17" t="s">
        <v>272</v>
      </c>
      <c r="G940" s="36" t="s">
        <v>218</v>
      </c>
      <c r="H940" s="157">
        <v>1723634</v>
      </c>
      <c r="I940" s="19">
        <v>54</v>
      </c>
      <c r="J940" s="150" t="s">
        <v>13</v>
      </c>
      <c r="K940" s="150" t="s">
        <v>15</v>
      </c>
      <c r="L940" s="9">
        <v>9</v>
      </c>
      <c r="M940" s="9"/>
      <c r="N940" s="21">
        <v>4.7971000000000004</v>
      </c>
      <c r="O940" s="10"/>
      <c r="P940" s="39">
        <v>5.9900000000000002E-2</v>
      </c>
      <c r="Q940" s="7"/>
      <c r="R940" s="158">
        <v>123.2504</v>
      </c>
      <c r="S940" s="1"/>
      <c r="T940" s="23">
        <v>1.5396000000000001</v>
      </c>
      <c r="V940" s="20">
        <v>80.055899999999994</v>
      </c>
      <c r="X940" s="20">
        <v>12.832000000000001</v>
      </c>
      <c r="AA940" s="25">
        <v>99703</v>
      </c>
      <c r="AB940" s="9"/>
      <c r="AC940" s="25">
        <v>1663881</v>
      </c>
      <c r="AD940" s="9"/>
      <c r="AE940" s="27">
        <v>20784</v>
      </c>
      <c r="AF940" s="9"/>
      <c r="AG940" s="26">
        <v>13500</v>
      </c>
      <c r="AI940" s="26">
        <v>129667</v>
      </c>
      <c r="AK940" s="26">
        <v>162718</v>
      </c>
      <c r="AM940" s="2" t="str">
        <f t="shared" si="14"/>
        <v>No</v>
      </c>
    </row>
    <row r="941" spans="1:39">
      <c r="A941" s="6" t="s">
        <v>3793</v>
      </c>
      <c r="B941" s="6" t="s">
        <v>3794</v>
      </c>
      <c r="C941" s="4" t="s">
        <v>44</v>
      </c>
      <c r="D941" s="213" t="s">
        <v>3795</v>
      </c>
      <c r="E941" s="210" t="s">
        <v>3796</v>
      </c>
      <c r="F941" s="17" t="s">
        <v>405</v>
      </c>
      <c r="G941" s="36" t="s">
        <v>400</v>
      </c>
      <c r="H941" s="157">
        <v>0</v>
      </c>
      <c r="I941" s="19">
        <v>54</v>
      </c>
      <c r="J941" s="150" t="s">
        <v>13</v>
      </c>
      <c r="K941" s="150" t="s">
        <v>12</v>
      </c>
      <c r="L941" s="9">
        <v>54</v>
      </c>
      <c r="M941" s="9"/>
      <c r="N941" s="21">
        <v>3.0897000000000001</v>
      </c>
      <c r="O941" s="10"/>
      <c r="P941" s="39">
        <v>0.19089999999999999</v>
      </c>
      <c r="Q941" s="7"/>
      <c r="R941" s="158">
        <v>39.456299999999999</v>
      </c>
      <c r="S941" s="1"/>
      <c r="T941" s="23">
        <v>2.4377</v>
      </c>
      <c r="V941" s="20">
        <v>16.186</v>
      </c>
      <c r="X941" s="20">
        <v>0</v>
      </c>
      <c r="AA941" s="25">
        <v>681596</v>
      </c>
      <c r="AB941" s="9"/>
      <c r="AC941" s="25">
        <v>3570679</v>
      </c>
      <c r="AD941" s="9"/>
      <c r="AE941" s="27">
        <v>220603</v>
      </c>
      <c r="AF941" s="9"/>
      <c r="AG941" s="26">
        <v>90497</v>
      </c>
      <c r="AI941" s="26">
        <v>0</v>
      </c>
      <c r="AK941" s="26">
        <v>1006754</v>
      </c>
      <c r="AM941" s="2" t="str">
        <f t="shared" si="14"/>
        <v>No</v>
      </c>
    </row>
    <row r="942" spans="1:39">
      <c r="A942" s="6" t="s">
        <v>6005</v>
      </c>
      <c r="B942" s="6" t="s">
        <v>2304</v>
      </c>
      <c r="C942" s="4" t="s">
        <v>58</v>
      </c>
      <c r="D942" s="213">
        <v>5028</v>
      </c>
      <c r="E942" s="210">
        <v>50028</v>
      </c>
      <c r="F942" s="17" t="s">
        <v>275</v>
      </c>
      <c r="G942" s="36" t="s">
        <v>218</v>
      </c>
      <c r="H942" s="157">
        <v>110621</v>
      </c>
      <c r="I942" s="19">
        <v>54</v>
      </c>
      <c r="J942" s="150" t="s">
        <v>24</v>
      </c>
      <c r="K942" s="150" t="s">
        <v>12</v>
      </c>
      <c r="L942" s="9">
        <v>4</v>
      </c>
      <c r="M942" s="9"/>
      <c r="N942" s="21">
        <v>1.8159000000000001</v>
      </c>
      <c r="O942" s="10"/>
      <c r="P942" s="39">
        <v>9.4500000000000001E-2</v>
      </c>
      <c r="Q942" s="7"/>
      <c r="R942" s="158">
        <v>156.6772</v>
      </c>
      <c r="S942" s="1"/>
      <c r="T942" s="23">
        <v>8.1553000000000004</v>
      </c>
      <c r="V942" s="20">
        <v>19.211600000000001</v>
      </c>
      <c r="X942" s="20">
        <v>0.70050000000000001</v>
      </c>
      <c r="AA942" s="25">
        <v>86384</v>
      </c>
      <c r="AB942" s="9"/>
      <c r="AC942" s="25">
        <v>913898</v>
      </c>
      <c r="AD942" s="9"/>
      <c r="AE942" s="27">
        <v>47570</v>
      </c>
      <c r="AF942" s="9"/>
      <c r="AG942" s="26">
        <v>5833</v>
      </c>
      <c r="AI942" s="26">
        <v>1304633</v>
      </c>
      <c r="AK942" s="26">
        <v>172752</v>
      </c>
      <c r="AM942" s="2" t="str">
        <f t="shared" si="14"/>
        <v>No</v>
      </c>
    </row>
    <row r="943" spans="1:39">
      <c r="A943" s="6" t="s">
        <v>1034</v>
      </c>
      <c r="B943" s="6" t="s">
        <v>1035</v>
      </c>
      <c r="C943" s="4" t="s">
        <v>105</v>
      </c>
      <c r="D943" s="213">
        <v>3007</v>
      </c>
      <c r="E943" s="210">
        <v>30007</v>
      </c>
      <c r="F943" s="17" t="s">
        <v>637</v>
      </c>
      <c r="G943" s="36" t="s">
        <v>218</v>
      </c>
      <c r="H943" s="157">
        <v>210111</v>
      </c>
      <c r="I943" s="19">
        <v>54</v>
      </c>
      <c r="J943" s="150" t="s">
        <v>14</v>
      </c>
      <c r="K943" s="150" t="s">
        <v>12</v>
      </c>
      <c r="L943" s="9">
        <v>36</v>
      </c>
      <c r="M943" s="9"/>
      <c r="N943" s="21">
        <v>0.90149999999999997</v>
      </c>
      <c r="O943" s="10"/>
      <c r="P943" s="39">
        <v>0.2457</v>
      </c>
      <c r="Q943" s="7"/>
      <c r="R943" s="158">
        <v>64.549700000000001</v>
      </c>
      <c r="S943" s="1"/>
      <c r="T943" s="23">
        <v>17.5947</v>
      </c>
      <c r="V943" s="20">
        <v>3.6686999999999999</v>
      </c>
      <c r="X943" s="20">
        <v>0.64590000000000003</v>
      </c>
      <c r="AA943" s="25">
        <v>1787674</v>
      </c>
      <c r="AB943" s="9"/>
      <c r="AC943" s="25">
        <v>7275133</v>
      </c>
      <c r="AD943" s="9"/>
      <c r="AE943" s="27">
        <v>1983028</v>
      </c>
      <c r="AF943" s="9"/>
      <c r="AG943" s="26">
        <v>112706</v>
      </c>
      <c r="AI943" s="26">
        <v>11263599</v>
      </c>
      <c r="AK943" s="26">
        <v>1640806</v>
      </c>
      <c r="AM943" s="2" t="str">
        <f t="shared" si="14"/>
        <v>No</v>
      </c>
    </row>
    <row r="944" spans="1:39">
      <c r="A944" s="6" t="s">
        <v>6005</v>
      </c>
      <c r="B944" s="6" t="s">
        <v>2304</v>
      </c>
      <c r="C944" s="4" t="s">
        <v>58</v>
      </c>
      <c r="D944" s="213">
        <v>5028</v>
      </c>
      <c r="E944" s="210">
        <v>50028</v>
      </c>
      <c r="F944" s="17" t="s">
        <v>275</v>
      </c>
      <c r="G944" s="36" t="s">
        <v>218</v>
      </c>
      <c r="H944" s="157">
        <v>110621</v>
      </c>
      <c r="I944" s="19">
        <v>54</v>
      </c>
      <c r="J944" s="150" t="s">
        <v>14</v>
      </c>
      <c r="K944" s="150" t="s">
        <v>12</v>
      </c>
      <c r="L944" s="9">
        <v>27</v>
      </c>
      <c r="M944" s="9"/>
      <c r="N944" s="21">
        <v>0.67079999999999995</v>
      </c>
      <c r="O944" s="10"/>
      <c r="P944" s="39">
        <v>0.1321</v>
      </c>
      <c r="Q944" s="7"/>
      <c r="R944" s="158">
        <v>85.78</v>
      </c>
      <c r="S944" s="1"/>
      <c r="T944" s="23">
        <v>16.8965</v>
      </c>
      <c r="V944" s="20">
        <v>5.0768000000000004</v>
      </c>
      <c r="X944" s="20">
        <v>1.6540999999999999</v>
      </c>
      <c r="AA944" s="25">
        <v>1088731</v>
      </c>
      <c r="AB944" s="9"/>
      <c r="AC944" s="25">
        <v>8239856</v>
      </c>
      <c r="AD944" s="9"/>
      <c r="AE944" s="27">
        <v>1623048</v>
      </c>
      <c r="AF944" s="9"/>
      <c r="AG944" s="26">
        <v>96058</v>
      </c>
      <c r="AI944" s="26">
        <v>4981421</v>
      </c>
      <c r="AK944" s="26">
        <v>1283305</v>
      </c>
      <c r="AM944" s="2" t="str">
        <f t="shared" si="14"/>
        <v>No</v>
      </c>
    </row>
    <row r="945" spans="1:39">
      <c r="A945" s="6" t="s">
        <v>4877</v>
      </c>
      <c r="B945" s="6" t="s">
        <v>4878</v>
      </c>
      <c r="C945" s="4" t="s">
        <v>22</v>
      </c>
      <c r="D945" s="213">
        <v>9205</v>
      </c>
      <c r="E945" s="210">
        <v>90205</v>
      </c>
      <c r="F945" s="17" t="s">
        <v>272</v>
      </c>
      <c r="G945" s="36" t="s">
        <v>218</v>
      </c>
      <c r="H945" s="157">
        <v>1723634</v>
      </c>
      <c r="I945" s="19">
        <v>54</v>
      </c>
      <c r="J945" s="150" t="s">
        <v>24</v>
      </c>
      <c r="K945" s="150" t="s">
        <v>15</v>
      </c>
      <c r="L945" s="9">
        <v>26</v>
      </c>
      <c r="M945" s="9"/>
      <c r="N945" s="21">
        <v>1.8349</v>
      </c>
      <c r="O945" s="10"/>
      <c r="P945" s="39">
        <v>0.23649999999999999</v>
      </c>
      <c r="Q945" s="7"/>
      <c r="R945" s="158">
        <v>155.37790000000001</v>
      </c>
      <c r="S945" s="1"/>
      <c r="T945" s="23">
        <v>20.029199999999999</v>
      </c>
      <c r="V945" s="20">
        <v>7.7576000000000001</v>
      </c>
      <c r="X945" s="20">
        <v>0.60250000000000004</v>
      </c>
      <c r="AA945" s="25">
        <v>694214</v>
      </c>
      <c r="AB945" s="9"/>
      <c r="AC945" s="25">
        <v>2934933</v>
      </c>
      <c r="AD945" s="9"/>
      <c r="AE945" s="27">
        <v>378332</v>
      </c>
      <c r="AF945" s="9"/>
      <c r="AG945" s="26">
        <v>18889</v>
      </c>
      <c r="AI945" s="26">
        <v>4871029</v>
      </c>
      <c r="AK945" s="26">
        <v>347829</v>
      </c>
      <c r="AM945" s="2" t="str">
        <f t="shared" si="14"/>
        <v>No</v>
      </c>
    </row>
    <row r="946" spans="1:39">
      <c r="A946" s="6" t="s">
        <v>6005</v>
      </c>
      <c r="B946" s="6" t="s">
        <v>2304</v>
      </c>
      <c r="C946" s="4" t="s">
        <v>58</v>
      </c>
      <c r="D946" s="213">
        <v>5028</v>
      </c>
      <c r="E946" s="210">
        <v>50028</v>
      </c>
      <c r="F946" s="17" t="s">
        <v>275</v>
      </c>
      <c r="G946" s="36" t="s">
        <v>218</v>
      </c>
      <c r="H946" s="157">
        <v>110621</v>
      </c>
      <c r="I946" s="19">
        <v>54</v>
      </c>
      <c r="J946" s="150" t="s">
        <v>13</v>
      </c>
      <c r="K946" s="150" t="s">
        <v>12</v>
      </c>
      <c r="L946" s="9">
        <v>23</v>
      </c>
      <c r="M946" s="9"/>
      <c r="N946" s="21">
        <v>2.7408000000000001</v>
      </c>
      <c r="O946" s="10"/>
      <c r="P946" s="39">
        <v>9.6500000000000002E-2</v>
      </c>
      <c r="Q946" s="7"/>
      <c r="R946" s="158">
        <v>83.963099999999997</v>
      </c>
      <c r="S946" s="1"/>
      <c r="T946" s="23">
        <v>2.9554</v>
      </c>
      <c r="V946" s="20">
        <v>28.410299999999999</v>
      </c>
      <c r="X946" s="20">
        <v>6.6169000000000002</v>
      </c>
      <c r="AA946" s="25">
        <v>382065</v>
      </c>
      <c r="AB946" s="9"/>
      <c r="AC946" s="25">
        <v>3960370</v>
      </c>
      <c r="AD946" s="9"/>
      <c r="AE946" s="27">
        <v>139399</v>
      </c>
      <c r="AF946" s="9"/>
      <c r="AG946" s="26">
        <v>47168</v>
      </c>
      <c r="AI946" s="26">
        <v>598526</v>
      </c>
      <c r="AK946" s="26">
        <v>598097</v>
      </c>
      <c r="AM946" s="2" t="str">
        <f t="shared" si="14"/>
        <v>No</v>
      </c>
    </row>
    <row r="947" spans="1:39">
      <c r="A947" s="6" t="s">
        <v>4877</v>
      </c>
      <c r="B947" s="6" t="s">
        <v>4878</v>
      </c>
      <c r="C947" s="4" t="s">
        <v>22</v>
      </c>
      <c r="D947" s="213">
        <v>9205</v>
      </c>
      <c r="E947" s="210">
        <v>90205</v>
      </c>
      <c r="F947" s="17" t="s">
        <v>272</v>
      </c>
      <c r="G947" s="36" t="s">
        <v>218</v>
      </c>
      <c r="H947" s="157">
        <v>1723634</v>
      </c>
      <c r="I947" s="19">
        <v>54</v>
      </c>
      <c r="J947" s="150" t="s">
        <v>14</v>
      </c>
      <c r="K947" s="150" t="s">
        <v>15</v>
      </c>
      <c r="L947" s="9">
        <v>19</v>
      </c>
      <c r="M947" s="9"/>
      <c r="N947" s="21">
        <v>1.3662000000000001</v>
      </c>
      <c r="O947" s="10"/>
      <c r="P947" s="39">
        <v>0.1071</v>
      </c>
      <c r="Q947" s="7"/>
      <c r="R947" s="158">
        <v>129.37110000000001</v>
      </c>
      <c r="S947" s="1"/>
      <c r="T947" s="23">
        <v>10.1393</v>
      </c>
      <c r="V947" s="20">
        <v>12.7593</v>
      </c>
      <c r="X947" s="20">
        <v>3.1042000000000001</v>
      </c>
      <c r="AA947" s="25">
        <v>525232</v>
      </c>
      <c r="AB947" s="9"/>
      <c r="AC947" s="25">
        <v>4905365</v>
      </c>
      <c r="AD947" s="9"/>
      <c r="AE947" s="27">
        <v>384453</v>
      </c>
      <c r="AF947" s="9"/>
      <c r="AG947" s="26">
        <v>37917</v>
      </c>
      <c r="AI947" s="26">
        <v>1580254</v>
      </c>
      <c r="AK947" s="26">
        <v>515320</v>
      </c>
      <c r="AM947" s="2" t="str">
        <f t="shared" si="14"/>
        <v>No</v>
      </c>
    </row>
    <row r="948" spans="1:39">
      <c r="A948" s="6" t="s">
        <v>1034</v>
      </c>
      <c r="B948" s="6" t="s">
        <v>1035</v>
      </c>
      <c r="C948" s="4" t="s">
        <v>105</v>
      </c>
      <c r="D948" s="213">
        <v>3007</v>
      </c>
      <c r="E948" s="210">
        <v>30007</v>
      </c>
      <c r="F948" s="17" t="s">
        <v>637</v>
      </c>
      <c r="G948" s="36" t="s">
        <v>218</v>
      </c>
      <c r="H948" s="157">
        <v>210111</v>
      </c>
      <c r="I948" s="19">
        <v>54</v>
      </c>
      <c r="J948" s="150" t="s">
        <v>13</v>
      </c>
      <c r="K948" s="150" t="s">
        <v>15</v>
      </c>
      <c r="L948" s="9">
        <v>17</v>
      </c>
      <c r="M948" s="9"/>
      <c r="N948" s="21">
        <v>2.7605</v>
      </c>
      <c r="O948" s="10"/>
      <c r="P948" s="39">
        <v>0.10879999999999999</v>
      </c>
      <c r="Q948" s="7"/>
      <c r="R948" s="158">
        <v>51.471400000000003</v>
      </c>
      <c r="S948" s="1"/>
      <c r="T948" s="23">
        <v>2.0293000000000001</v>
      </c>
      <c r="V948" s="20">
        <v>25.364100000000001</v>
      </c>
      <c r="X948" s="20">
        <v>2.7429000000000001</v>
      </c>
      <c r="AA948" s="25">
        <v>229017</v>
      </c>
      <c r="AB948" s="9"/>
      <c r="AC948" s="25">
        <v>2104255</v>
      </c>
      <c r="AD948" s="9"/>
      <c r="AE948" s="27">
        <v>82962</v>
      </c>
      <c r="AF948" s="9"/>
      <c r="AG948" s="26">
        <v>40882</v>
      </c>
      <c r="AI948" s="26">
        <v>767157</v>
      </c>
      <c r="AK948" s="26">
        <v>767270</v>
      </c>
      <c r="AM948" s="2" t="str">
        <f t="shared" si="14"/>
        <v>No</v>
      </c>
    </row>
    <row r="949" spans="1:39">
      <c r="A949" s="6" t="s">
        <v>1034</v>
      </c>
      <c r="B949" s="6" t="s">
        <v>1035</v>
      </c>
      <c r="C949" s="4" t="s">
        <v>105</v>
      </c>
      <c r="D949" s="213">
        <v>3007</v>
      </c>
      <c r="E949" s="210">
        <v>30007</v>
      </c>
      <c r="F949" s="17" t="s">
        <v>637</v>
      </c>
      <c r="G949" s="36" t="s">
        <v>218</v>
      </c>
      <c r="H949" s="157">
        <v>210111</v>
      </c>
      <c r="I949" s="19">
        <v>54</v>
      </c>
      <c r="J949" s="150" t="s">
        <v>24</v>
      </c>
      <c r="K949" s="150" t="s">
        <v>12</v>
      </c>
      <c r="L949" s="9">
        <v>1</v>
      </c>
      <c r="M949" s="9"/>
      <c r="N949" s="21">
        <v>3.2909999999999999</v>
      </c>
      <c r="O949" s="10"/>
      <c r="P949" s="39">
        <v>0.1628</v>
      </c>
      <c r="Q949" s="7"/>
      <c r="R949" s="158">
        <v>97.9268</v>
      </c>
      <c r="S949" s="1"/>
      <c r="T949" s="23">
        <v>4.8438999999999997</v>
      </c>
      <c r="V949" s="20">
        <v>20.2165</v>
      </c>
      <c r="X949" s="20">
        <v>0.40989999999999999</v>
      </c>
      <c r="AA949" s="25">
        <v>19608</v>
      </c>
      <c r="AB949" s="9"/>
      <c r="AC949" s="25">
        <v>120450</v>
      </c>
      <c r="AD949" s="9"/>
      <c r="AE949" s="27">
        <v>5958</v>
      </c>
      <c r="AF949" s="9"/>
      <c r="AG949" s="26">
        <v>1230</v>
      </c>
      <c r="AI949" s="26">
        <v>293849</v>
      </c>
      <c r="AK949" s="26">
        <v>40646</v>
      </c>
      <c r="AM949" s="2" t="str">
        <f t="shared" si="14"/>
        <v>No</v>
      </c>
    </row>
    <row r="950" spans="1:39">
      <c r="A950" s="6" t="s">
        <v>6006</v>
      </c>
      <c r="B950" s="6" t="s">
        <v>818</v>
      </c>
      <c r="C950" s="4" t="s">
        <v>75</v>
      </c>
      <c r="D950" s="213">
        <v>2003</v>
      </c>
      <c r="E950" s="210">
        <v>20003</v>
      </c>
      <c r="F950" s="17" t="s">
        <v>272</v>
      </c>
      <c r="G950" s="36" t="s">
        <v>218</v>
      </c>
      <c r="H950" s="157">
        <v>158084</v>
      </c>
      <c r="I950" s="19">
        <v>53</v>
      </c>
      <c r="J950" s="150" t="s">
        <v>13</v>
      </c>
      <c r="K950" s="150" t="s">
        <v>12</v>
      </c>
      <c r="L950" s="9">
        <v>7</v>
      </c>
      <c r="M950" s="9"/>
      <c r="N950" s="21">
        <v>1.8248</v>
      </c>
      <c r="O950" s="10"/>
      <c r="P950" s="39">
        <v>3.6700000000000003E-2</v>
      </c>
      <c r="Q950" s="7"/>
      <c r="R950" s="158">
        <v>81.651799999999994</v>
      </c>
      <c r="S950" s="1"/>
      <c r="T950" s="23">
        <v>1.6400999999999999</v>
      </c>
      <c r="V950" s="20">
        <v>49.783799999999999</v>
      </c>
      <c r="X950" s="20">
        <v>4.6506999999999996</v>
      </c>
      <c r="AA950" s="25">
        <v>39097</v>
      </c>
      <c r="AB950" s="9"/>
      <c r="AC950" s="25">
        <v>1066617</v>
      </c>
      <c r="AD950" s="9"/>
      <c r="AE950" s="27">
        <v>21425</v>
      </c>
      <c r="AF950" s="9"/>
      <c r="AG950" s="26">
        <v>13063</v>
      </c>
      <c r="AI950" s="26">
        <v>229345</v>
      </c>
      <c r="AK950" s="26">
        <v>174811</v>
      </c>
      <c r="AM950" s="2" t="str">
        <f t="shared" si="14"/>
        <v>No</v>
      </c>
    </row>
    <row r="951" spans="1:39">
      <c r="A951" s="6" t="s">
        <v>6007</v>
      </c>
      <c r="B951" s="6" t="s">
        <v>4335</v>
      </c>
      <c r="C951" s="4" t="s">
        <v>33</v>
      </c>
      <c r="D951" s="213">
        <v>8106</v>
      </c>
      <c r="E951" s="210">
        <v>80106</v>
      </c>
      <c r="F951" s="17" t="s">
        <v>344</v>
      </c>
      <c r="G951" s="36" t="s">
        <v>218</v>
      </c>
      <c r="H951" s="157">
        <v>264465</v>
      </c>
      <c r="I951" s="19">
        <v>53</v>
      </c>
      <c r="J951" s="150" t="s">
        <v>16</v>
      </c>
      <c r="K951" s="150" t="s">
        <v>12</v>
      </c>
      <c r="L951" s="9">
        <v>53</v>
      </c>
      <c r="M951" s="9"/>
      <c r="N951" s="21">
        <v>6.9339000000000004</v>
      </c>
      <c r="O951" s="10"/>
      <c r="P951" s="39">
        <v>0.6593</v>
      </c>
      <c r="Q951" s="7"/>
      <c r="R951" s="158">
        <v>29.106100000000001</v>
      </c>
      <c r="S951" s="1"/>
      <c r="T951" s="23">
        <v>2.7673999999999999</v>
      </c>
      <c r="V951" s="20">
        <v>10.5176</v>
      </c>
      <c r="X951" s="20">
        <v>0.23980000000000001</v>
      </c>
      <c r="AA951" s="25">
        <v>525967</v>
      </c>
      <c r="AB951" s="9"/>
      <c r="AC951" s="25">
        <v>797799</v>
      </c>
      <c r="AD951" s="9"/>
      <c r="AE951" s="27">
        <v>75854</v>
      </c>
      <c r="AF951" s="9"/>
      <c r="AG951" s="26">
        <v>27410</v>
      </c>
      <c r="AI951" s="26">
        <v>3326548</v>
      </c>
      <c r="AK951" s="26">
        <v>1271554</v>
      </c>
      <c r="AM951" s="2" t="str">
        <f t="shared" si="14"/>
        <v>No</v>
      </c>
    </row>
    <row r="952" spans="1:39">
      <c r="A952" s="6" t="s">
        <v>2000</v>
      </c>
      <c r="B952" s="6" t="s">
        <v>1406</v>
      </c>
      <c r="C952" s="4" t="s">
        <v>62</v>
      </c>
      <c r="D952" s="213" t="s">
        <v>2001</v>
      </c>
      <c r="E952" s="210" t="s">
        <v>2002</v>
      </c>
      <c r="F952" s="17" t="s">
        <v>405</v>
      </c>
      <c r="G952" s="36" t="s">
        <v>400</v>
      </c>
      <c r="H952" s="157">
        <v>0</v>
      </c>
      <c r="I952" s="19">
        <v>53</v>
      </c>
      <c r="J952" s="150" t="s">
        <v>13</v>
      </c>
      <c r="K952" s="150" t="s">
        <v>12</v>
      </c>
      <c r="L952" s="9">
        <v>53</v>
      </c>
      <c r="M952" s="9"/>
      <c r="N952" s="21">
        <v>0.45119999999999999</v>
      </c>
      <c r="O952" s="10"/>
      <c r="P952" s="39">
        <v>2.93E-2</v>
      </c>
      <c r="Q952" s="7"/>
      <c r="R952" s="158">
        <v>29.540099999999999</v>
      </c>
      <c r="S952" s="1"/>
      <c r="T952" s="23">
        <v>1.9179999999999999</v>
      </c>
      <c r="V952" s="20">
        <v>15.4018</v>
      </c>
      <c r="X952" s="20">
        <v>0</v>
      </c>
      <c r="AA952" s="25">
        <v>60000</v>
      </c>
      <c r="AB952" s="9"/>
      <c r="AC952" s="25">
        <v>2048312</v>
      </c>
      <c r="AD952" s="9"/>
      <c r="AE952" s="27">
        <v>132992</v>
      </c>
      <c r="AF952" s="9"/>
      <c r="AG952" s="26">
        <v>69340</v>
      </c>
      <c r="AI952" s="26">
        <v>0</v>
      </c>
      <c r="AK952" s="26">
        <v>1959158</v>
      </c>
      <c r="AM952" s="2" t="str">
        <f t="shared" si="14"/>
        <v>No</v>
      </c>
    </row>
    <row r="953" spans="1:39">
      <c r="A953" s="6" t="s">
        <v>6006</v>
      </c>
      <c r="B953" s="6" t="s">
        <v>818</v>
      </c>
      <c r="C953" s="4" t="s">
        <v>75</v>
      </c>
      <c r="D953" s="213">
        <v>2003</v>
      </c>
      <c r="E953" s="210">
        <v>20003</v>
      </c>
      <c r="F953" s="17" t="s">
        <v>272</v>
      </c>
      <c r="G953" s="36" t="s">
        <v>218</v>
      </c>
      <c r="H953" s="157">
        <v>158084</v>
      </c>
      <c r="I953" s="19">
        <v>53</v>
      </c>
      <c r="J953" s="150" t="s">
        <v>14</v>
      </c>
      <c r="K953" s="150" t="s">
        <v>12</v>
      </c>
      <c r="L953" s="9">
        <v>36</v>
      </c>
      <c r="M953" s="9"/>
      <c r="N953" s="21">
        <v>1.2669999999999999</v>
      </c>
      <c r="O953" s="10"/>
      <c r="P953" s="39">
        <v>0.29289999999999999</v>
      </c>
      <c r="Q953" s="7"/>
      <c r="R953" s="158">
        <v>86.677599999999998</v>
      </c>
      <c r="S953" s="1"/>
      <c r="T953" s="23">
        <v>20.035299999999999</v>
      </c>
      <c r="V953" s="20">
        <v>4.3262</v>
      </c>
      <c r="X953" s="20">
        <v>1.2019</v>
      </c>
      <c r="AA953" s="25">
        <v>2474022</v>
      </c>
      <c r="AB953" s="9"/>
      <c r="AC953" s="25">
        <v>8447777</v>
      </c>
      <c r="AD953" s="9"/>
      <c r="AE953" s="27">
        <v>1952682</v>
      </c>
      <c r="AF953" s="9"/>
      <c r="AG953" s="26">
        <v>97462</v>
      </c>
      <c r="AI953" s="26">
        <v>7028557</v>
      </c>
      <c r="AK953" s="26">
        <v>1157919</v>
      </c>
      <c r="AM953" s="2" t="str">
        <f t="shared" si="14"/>
        <v>No</v>
      </c>
    </row>
    <row r="954" spans="1:39">
      <c r="A954" s="6" t="s">
        <v>1042</v>
      </c>
      <c r="B954" s="6" t="s">
        <v>1043</v>
      </c>
      <c r="C954" s="4" t="s">
        <v>88</v>
      </c>
      <c r="D954" s="213">
        <v>3012</v>
      </c>
      <c r="E954" s="210">
        <v>30012</v>
      </c>
      <c r="F954" s="17" t="s">
        <v>275</v>
      </c>
      <c r="G954" s="36" t="s">
        <v>218</v>
      </c>
      <c r="H954" s="157">
        <v>69014</v>
      </c>
      <c r="I954" s="19">
        <v>53</v>
      </c>
      <c r="J954" s="150" t="s">
        <v>14</v>
      </c>
      <c r="K954" s="150" t="s">
        <v>12</v>
      </c>
      <c r="L954" s="9">
        <v>32</v>
      </c>
      <c r="M954" s="9"/>
      <c r="N954" s="21">
        <v>0.77639999999999998</v>
      </c>
      <c r="O954" s="10"/>
      <c r="P954" s="39">
        <v>0.1017</v>
      </c>
      <c r="Q954" s="7"/>
      <c r="R954" s="158">
        <v>100.4893</v>
      </c>
      <c r="S954" s="1"/>
      <c r="T954" s="23">
        <v>13.162100000000001</v>
      </c>
      <c r="V954" s="20">
        <v>7.6346999999999996</v>
      </c>
      <c r="X954" s="20">
        <v>2.2521</v>
      </c>
      <c r="AA954" s="25">
        <v>804957</v>
      </c>
      <c r="AB954" s="9"/>
      <c r="AC954" s="25">
        <v>7915344</v>
      </c>
      <c r="AD954" s="9"/>
      <c r="AE954" s="27">
        <v>1036753</v>
      </c>
      <c r="AF954" s="9"/>
      <c r="AG954" s="26">
        <v>78768</v>
      </c>
      <c r="AI954" s="26">
        <v>3514593</v>
      </c>
      <c r="AK954" s="26">
        <v>1043996</v>
      </c>
      <c r="AM954" s="2" t="str">
        <f t="shared" si="14"/>
        <v>No</v>
      </c>
    </row>
    <row r="955" spans="1:39">
      <c r="A955" s="6" t="s">
        <v>1042</v>
      </c>
      <c r="B955" s="6" t="s">
        <v>1043</v>
      </c>
      <c r="C955" s="4" t="s">
        <v>88</v>
      </c>
      <c r="D955" s="213">
        <v>3012</v>
      </c>
      <c r="E955" s="210">
        <v>30012</v>
      </c>
      <c r="F955" s="17" t="s">
        <v>275</v>
      </c>
      <c r="G955" s="36" t="s">
        <v>218</v>
      </c>
      <c r="H955" s="157">
        <v>69014</v>
      </c>
      <c r="I955" s="19">
        <v>53</v>
      </c>
      <c r="J955" s="150" t="s">
        <v>89</v>
      </c>
      <c r="K955" s="150" t="s">
        <v>12</v>
      </c>
      <c r="L955" s="9">
        <v>2</v>
      </c>
      <c r="M955" s="9"/>
      <c r="N955" s="21">
        <v>1.9685999999999999</v>
      </c>
      <c r="O955" s="10"/>
      <c r="P955" s="39">
        <v>0.14330000000000001</v>
      </c>
      <c r="Q955" s="7"/>
      <c r="R955" s="158">
        <v>901.99739999999997</v>
      </c>
      <c r="S955" s="1"/>
      <c r="T955" s="23">
        <v>65.664500000000004</v>
      </c>
      <c r="V955" s="20">
        <v>13.7364</v>
      </c>
      <c r="X955" s="20">
        <v>80.8005</v>
      </c>
      <c r="AA955" s="25">
        <v>101347</v>
      </c>
      <c r="AB955" s="9"/>
      <c r="AC955" s="25">
        <v>707166</v>
      </c>
      <c r="AD955" s="9"/>
      <c r="AE955" s="27">
        <v>51481</v>
      </c>
      <c r="AF955" s="9"/>
      <c r="AG955" s="26">
        <v>784</v>
      </c>
      <c r="AI955" s="26">
        <v>8752</v>
      </c>
      <c r="AK955" s="26">
        <v>1988</v>
      </c>
      <c r="AM955" s="2" t="str">
        <f t="shared" si="14"/>
        <v>No</v>
      </c>
    </row>
    <row r="956" spans="1:39">
      <c r="A956" s="6" t="s">
        <v>1042</v>
      </c>
      <c r="B956" s="6" t="s">
        <v>1043</v>
      </c>
      <c r="C956" s="4" t="s">
        <v>88</v>
      </c>
      <c r="D956" s="213">
        <v>3012</v>
      </c>
      <c r="E956" s="210">
        <v>30012</v>
      </c>
      <c r="F956" s="17" t="s">
        <v>275</v>
      </c>
      <c r="G956" s="36" t="s">
        <v>218</v>
      </c>
      <c r="H956" s="157">
        <v>69014</v>
      </c>
      <c r="I956" s="19">
        <v>53</v>
      </c>
      <c r="J956" s="150" t="s">
        <v>13</v>
      </c>
      <c r="K956" s="150" t="s">
        <v>12</v>
      </c>
      <c r="L956" s="9">
        <v>19</v>
      </c>
      <c r="M956" s="9"/>
      <c r="N956" s="21">
        <v>18.018899999999999</v>
      </c>
      <c r="O956" s="10"/>
      <c r="P956" s="39">
        <v>0.64059999999999995</v>
      </c>
      <c r="Q956" s="7"/>
      <c r="R956" s="158">
        <v>78.156700000000001</v>
      </c>
      <c r="S956" s="1"/>
      <c r="T956" s="23">
        <v>2.7786</v>
      </c>
      <c r="V956" s="20">
        <v>28.128499999999999</v>
      </c>
      <c r="X956" s="20">
        <v>2.4127999999999998</v>
      </c>
      <c r="AA956" s="25">
        <v>1149031</v>
      </c>
      <c r="AB956" s="9"/>
      <c r="AC956" s="25">
        <v>1793697</v>
      </c>
      <c r="AD956" s="9"/>
      <c r="AE956" s="27">
        <v>63768</v>
      </c>
      <c r="AF956" s="9"/>
      <c r="AG956" s="26">
        <v>22950</v>
      </c>
      <c r="AI956" s="26">
        <v>743424</v>
      </c>
      <c r="AK956" s="26">
        <v>382162</v>
      </c>
      <c r="AM956" s="2" t="str">
        <f t="shared" si="14"/>
        <v>No</v>
      </c>
    </row>
    <row r="957" spans="1:39">
      <c r="A957" s="6" t="s">
        <v>6006</v>
      </c>
      <c r="B957" s="6" t="s">
        <v>818</v>
      </c>
      <c r="C957" s="4" t="s">
        <v>75</v>
      </c>
      <c r="D957" s="213">
        <v>2003</v>
      </c>
      <c r="E957" s="210">
        <v>20003</v>
      </c>
      <c r="F957" s="17" t="s">
        <v>272</v>
      </c>
      <c r="G957" s="36" t="s">
        <v>218</v>
      </c>
      <c r="H957" s="157">
        <v>158084</v>
      </c>
      <c r="I957" s="19">
        <v>53</v>
      </c>
      <c r="J957" s="150" t="s">
        <v>13</v>
      </c>
      <c r="K957" s="150" t="s">
        <v>15</v>
      </c>
      <c r="L957" s="9">
        <v>10</v>
      </c>
      <c r="M957" s="9"/>
      <c r="N957" s="21">
        <v>2.3565</v>
      </c>
      <c r="O957" s="10"/>
      <c r="P957" s="39">
        <v>0.1137</v>
      </c>
      <c r="Q957" s="7"/>
      <c r="R957" s="158">
        <v>51.0503</v>
      </c>
      <c r="S957" s="1"/>
      <c r="T957" s="23">
        <v>2.4621</v>
      </c>
      <c r="V957" s="20">
        <v>20.734000000000002</v>
      </c>
      <c r="X957" s="20">
        <v>3.1522999999999999</v>
      </c>
      <c r="AA957" s="25">
        <v>141324</v>
      </c>
      <c r="AB957" s="9"/>
      <c r="AC957" s="25">
        <v>1243482</v>
      </c>
      <c r="AD957" s="9"/>
      <c r="AE957" s="27">
        <v>59973</v>
      </c>
      <c r="AF957" s="9"/>
      <c r="AG957" s="26">
        <v>24358</v>
      </c>
      <c r="AI957" s="26">
        <v>394472</v>
      </c>
      <c r="AK957" s="26">
        <v>288678</v>
      </c>
      <c r="AM957" s="2" t="str">
        <f t="shared" si="14"/>
        <v>No</v>
      </c>
    </row>
    <row r="958" spans="1:39">
      <c r="A958" s="6" t="s">
        <v>6008</v>
      </c>
      <c r="B958" s="6" t="s">
        <v>4335</v>
      </c>
      <c r="C958" s="4" t="s">
        <v>33</v>
      </c>
      <c r="D958" s="213">
        <v>8011</v>
      </c>
      <c r="E958" s="210">
        <v>80011</v>
      </c>
      <c r="F958" s="17" t="s">
        <v>272</v>
      </c>
      <c r="G958" s="36" t="s">
        <v>218</v>
      </c>
      <c r="H958" s="157">
        <v>264465</v>
      </c>
      <c r="I958" s="19">
        <v>52</v>
      </c>
      <c r="J958" s="150" t="s">
        <v>28</v>
      </c>
      <c r="K958" s="150" t="s">
        <v>12</v>
      </c>
      <c r="L958" s="9">
        <v>6</v>
      </c>
      <c r="M958" s="9"/>
      <c r="N958" s="21">
        <v>0.57799999999999996</v>
      </c>
      <c r="O958" s="10"/>
      <c r="P958" s="39">
        <v>0.25419999999999998</v>
      </c>
      <c r="Q958" s="7"/>
      <c r="R958" s="158">
        <v>109.1996</v>
      </c>
      <c r="S958" s="1"/>
      <c r="T958" s="23">
        <v>48.018799999999999</v>
      </c>
      <c r="V958" s="20">
        <v>2.2740999999999998</v>
      </c>
      <c r="X958" s="20">
        <v>0.90139999999999998</v>
      </c>
      <c r="AA958" s="25">
        <v>848592</v>
      </c>
      <c r="AB958" s="9"/>
      <c r="AC958" s="25">
        <v>3338449</v>
      </c>
      <c r="AD958" s="9"/>
      <c r="AE958" s="27">
        <v>1468030</v>
      </c>
      <c r="AF958" s="9"/>
      <c r="AG958" s="26">
        <v>30572</v>
      </c>
      <c r="AI958" s="26">
        <v>3703451</v>
      </c>
      <c r="AK958" s="26">
        <v>314091</v>
      </c>
      <c r="AM958" s="2" t="str">
        <f t="shared" si="14"/>
        <v>No</v>
      </c>
    </row>
    <row r="959" spans="1:39">
      <c r="A959" s="6" t="s">
        <v>6009</v>
      </c>
      <c r="B959" s="6" t="s">
        <v>864</v>
      </c>
      <c r="C959" s="4" t="s">
        <v>88</v>
      </c>
      <c r="D959" s="213">
        <v>2169</v>
      </c>
      <c r="E959" s="210">
        <v>20169</v>
      </c>
      <c r="F959" s="17" t="s">
        <v>715</v>
      </c>
      <c r="G959" s="36" t="s">
        <v>218</v>
      </c>
      <c r="H959" s="157">
        <v>18351295</v>
      </c>
      <c r="I959" s="19">
        <v>52</v>
      </c>
      <c r="J959" s="150" t="s">
        <v>24</v>
      </c>
      <c r="K959" s="150" t="s">
        <v>12</v>
      </c>
      <c r="L959" s="9">
        <v>52</v>
      </c>
      <c r="M959" s="9"/>
      <c r="N959" s="21">
        <v>20.526299999999999</v>
      </c>
      <c r="O959" s="10"/>
      <c r="P959" s="39">
        <v>1.1832</v>
      </c>
      <c r="Q959" s="7"/>
      <c r="R959" s="158">
        <v>197.6609</v>
      </c>
      <c r="S959" s="1"/>
      <c r="T959" s="23">
        <v>11.3941</v>
      </c>
      <c r="V959" s="20">
        <v>17.3476</v>
      </c>
      <c r="X959" s="20">
        <v>0.24340000000000001</v>
      </c>
      <c r="AA959" s="25">
        <v>22989871</v>
      </c>
      <c r="AB959" s="9"/>
      <c r="AC959" s="25">
        <v>19429670</v>
      </c>
      <c r="AD959" s="9"/>
      <c r="AE959" s="27">
        <v>1120022</v>
      </c>
      <c r="AF959" s="9"/>
      <c r="AG959" s="26">
        <v>98298</v>
      </c>
      <c r="AI959" s="26">
        <v>79839500</v>
      </c>
      <c r="AK959" s="26">
        <v>3951815</v>
      </c>
      <c r="AM959" s="2" t="str">
        <f t="shared" si="14"/>
        <v>No</v>
      </c>
    </row>
    <row r="960" spans="1:39">
      <c r="A960" s="6" t="s">
        <v>2305</v>
      </c>
      <c r="B960" s="6" t="s">
        <v>2306</v>
      </c>
      <c r="C960" s="4" t="s">
        <v>57</v>
      </c>
      <c r="D960" s="213">
        <v>5029</v>
      </c>
      <c r="E960" s="210">
        <v>50029</v>
      </c>
      <c r="F960" s="17" t="s">
        <v>275</v>
      </c>
      <c r="G960" s="36" t="s">
        <v>218</v>
      </c>
      <c r="H960" s="157">
        <v>70585</v>
      </c>
      <c r="I960" s="19">
        <v>52</v>
      </c>
      <c r="J960" s="150" t="s">
        <v>14</v>
      </c>
      <c r="K960" s="150" t="s">
        <v>12</v>
      </c>
      <c r="L960" s="9">
        <v>38</v>
      </c>
      <c r="M960" s="9"/>
      <c r="N960" s="21">
        <v>1.3161</v>
      </c>
      <c r="O960" s="10"/>
      <c r="P960" s="39">
        <v>0.1123</v>
      </c>
      <c r="Q960" s="7"/>
      <c r="R960" s="158">
        <v>116.8018</v>
      </c>
      <c r="S960" s="1"/>
      <c r="T960" s="23">
        <v>9.968</v>
      </c>
      <c r="V960" s="20">
        <v>11.717700000000001</v>
      </c>
      <c r="X960" s="20">
        <v>1.7267999999999999</v>
      </c>
      <c r="AA960" s="25">
        <v>630029</v>
      </c>
      <c r="AB960" s="9"/>
      <c r="AC960" s="25">
        <v>5609525</v>
      </c>
      <c r="AD960" s="9"/>
      <c r="AE960" s="27">
        <v>478721</v>
      </c>
      <c r="AF960" s="9"/>
      <c r="AG960" s="26">
        <v>48026</v>
      </c>
      <c r="AI960" s="26">
        <v>3248592</v>
      </c>
      <c r="AK960" s="26">
        <v>1005176</v>
      </c>
      <c r="AM960" s="2" t="str">
        <f t="shared" si="14"/>
        <v>No</v>
      </c>
    </row>
    <row r="961" spans="1:39">
      <c r="A961" s="6" t="s">
        <v>6010</v>
      </c>
      <c r="B961" s="6" t="s">
        <v>4863</v>
      </c>
      <c r="C961" s="4" t="s">
        <v>22</v>
      </c>
      <c r="D961" s="213">
        <v>9173</v>
      </c>
      <c r="E961" s="210">
        <v>90173</v>
      </c>
      <c r="F961" s="17" t="s">
        <v>275</v>
      </c>
      <c r="G961" s="36" t="s">
        <v>218</v>
      </c>
      <c r="H961" s="157">
        <v>136969</v>
      </c>
      <c r="I961" s="19">
        <v>52</v>
      </c>
      <c r="J961" s="150" t="s">
        <v>14</v>
      </c>
      <c r="K961" s="150" t="s">
        <v>15</v>
      </c>
      <c r="L961" s="9">
        <v>37</v>
      </c>
      <c r="M961" s="9"/>
      <c r="N961" s="21">
        <v>1.42</v>
      </c>
      <c r="O961" s="10"/>
      <c r="P961" s="39">
        <v>0.14779999999999999</v>
      </c>
      <c r="Q961" s="7"/>
      <c r="R961" s="158">
        <v>67.773600000000002</v>
      </c>
      <c r="S961" s="1"/>
      <c r="T961" s="23">
        <v>7.0552000000000001</v>
      </c>
      <c r="V961" s="20">
        <v>9.6061999999999994</v>
      </c>
      <c r="X961" s="20">
        <v>1.5455000000000001</v>
      </c>
      <c r="AA961" s="25">
        <v>1185148</v>
      </c>
      <c r="AB961" s="9"/>
      <c r="AC961" s="25">
        <v>8017208</v>
      </c>
      <c r="AD961" s="9"/>
      <c r="AE961" s="27">
        <v>834591</v>
      </c>
      <c r="AF961" s="9"/>
      <c r="AG961" s="26">
        <v>118294</v>
      </c>
      <c r="AI961" s="26">
        <v>5187369</v>
      </c>
      <c r="AK961" s="26">
        <v>1747852</v>
      </c>
      <c r="AM961" s="2" t="str">
        <f t="shared" si="14"/>
        <v>No</v>
      </c>
    </row>
    <row r="962" spans="1:39">
      <c r="A962" s="6" t="s">
        <v>6008</v>
      </c>
      <c r="B962" s="6" t="s">
        <v>4335</v>
      </c>
      <c r="C962" s="4" t="s">
        <v>33</v>
      </c>
      <c r="D962" s="213">
        <v>8011</v>
      </c>
      <c r="E962" s="210">
        <v>80011</v>
      </c>
      <c r="F962" s="17" t="s">
        <v>272</v>
      </c>
      <c r="G962" s="36" t="s">
        <v>218</v>
      </c>
      <c r="H962" s="157">
        <v>264465</v>
      </c>
      <c r="I962" s="19">
        <v>52</v>
      </c>
      <c r="J962" s="150" t="s">
        <v>14</v>
      </c>
      <c r="K962" s="150" t="s">
        <v>12</v>
      </c>
      <c r="L962" s="9">
        <v>32</v>
      </c>
      <c r="M962" s="9"/>
      <c r="N962" s="21">
        <v>0.58040000000000003</v>
      </c>
      <c r="O962" s="10"/>
      <c r="P962" s="39">
        <v>0.1381</v>
      </c>
      <c r="Q962" s="7"/>
      <c r="R962" s="158">
        <v>123.2697</v>
      </c>
      <c r="S962" s="1"/>
      <c r="T962" s="23">
        <v>29.340299999999999</v>
      </c>
      <c r="V962" s="20">
        <v>4.2013999999999996</v>
      </c>
      <c r="X962" s="20">
        <v>1.3375999999999999</v>
      </c>
      <c r="AA962" s="25">
        <v>1693987</v>
      </c>
      <c r="AB962" s="9"/>
      <c r="AC962" s="25">
        <v>12262374</v>
      </c>
      <c r="AD962" s="9"/>
      <c r="AE962" s="27">
        <v>2918654</v>
      </c>
      <c r="AF962" s="9"/>
      <c r="AG962" s="26">
        <v>99476</v>
      </c>
      <c r="AI962" s="26">
        <v>9167118</v>
      </c>
      <c r="AK962" s="26">
        <v>1307947</v>
      </c>
      <c r="AM962" s="2" t="str">
        <f t="shared" ref="AM962:AM1025" si="15">IF(AL962&amp;AJ962&amp;AH962&amp;AF962&amp;AD962&amp;AB962&amp;Y962&amp;W962&amp;U962&amp;S962&amp;S962&amp;Q962&amp;O962&lt;&gt;"","Yes","No")</f>
        <v>No</v>
      </c>
    </row>
    <row r="963" spans="1:39">
      <c r="A963" s="6" t="s">
        <v>6008</v>
      </c>
      <c r="B963" s="6" t="s">
        <v>4335</v>
      </c>
      <c r="C963" s="4" t="s">
        <v>33</v>
      </c>
      <c r="D963" s="213">
        <v>8011</v>
      </c>
      <c r="E963" s="210">
        <v>80011</v>
      </c>
      <c r="F963" s="17" t="s">
        <v>272</v>
      </c>
      <c r="G963" s="36" t="s">
        <v>218</v>
      </c>
      <c r="H963" s="157">
        <v>264465</v>
      </c>
      <c r="I963" s="19">
        <v>52</v>
      </c>
      <c r="J963" s="150" t="s">
        <v>14</v>
      </c>
      <c r="K963" s="150" t="s">
        <v>15</v>
      </c>
      <c r="L963" s="9">
        <v>2</v>
      </c>
      <c r="M963" s="9"/>
      <c r="N963" s="21">
        <v>0</v>
      </c>
      <c r="O963" s="10"/>
      <c r="P963" s="39">
        <v>0</v>
      </c>
      <c r="Q963" s="7"/>
      <c r="R963" s="158">
        <v>65.553200000000004</v>
      </c>
      <c r="S963" s="1"/>
      <c r="T963" s="23">
        <v>7.6302000000000003</v>
      </c>
      <c r="V963" s="20">
        <v>8.5913000000000004</v>
      </c>
      <c r="X963" s="20">
        <v>2.1446999999999998</v>
      </c>
      <c r="AA963" s="25">
        <v>0</v>
      </c>
      <c r="AB963" s="9"/>
      <c r="AC963" s="25">
        <v>174437</v>
      </c>
      <c r="AD963" s="9"/>
      <c r="AE963" s="27">
        <v>20304</v>
      </c>
      <c r="AF963" s="9"/>
      <c r="AG963" s="26">
        <v>2661</v>
      </c>
      <c r="AI963" s="26">
        <v>81334</v>
      </c>
      <c r="AK963" s="26">
        <v>37145</v>
      </c>
      <c r="AM963" s="2" t="str">
        <f t="shared" si="15"/>
        <v>No</v>
      </c>
    </row>
    <row r="964" spans="1:39">
      <c r="A964" s="6" t="s">
        <v>6008</v>
      </c>
      <c r="B964" s="6" t="s">
        <v>4335</v>
      </c>
      <c r="C964" s="4" t="s">
        <v>33</v>
      </c>
      <c r="D964" s="213">
        <v>8011</v>
      </c>
      <c r="E964" s="210">
        <v>80011</v>
      </c>
      <c r="F964" s="17" t="s">
        <v>272</v>
      </c>
      <c r="G964" s="36" t="s">
        <v>218</v>
      </c>
      <c r="H964" s="157">
        <v>264465</v>
      </c>
      <c r="I964" s="19">
        <v>52</v>
      </c>
      <c r="J964" s="150" t="s">
        <v>13</v>
      </c>
      <c r="K964" s="150" t="s">
        <v>15</v>
      </c>
      <c r="L964" s="9">
        <v>2</v>
      </c>
      <c r="M964" s="9"/>
      <c r="N964" s="21">
        <v>2.4996999999999998</v>
      </c>
      <c r="O964" s="10"/>
      <c r="P964" s="39">
        <v>0.1789</v>
      </c>
      <c r="Q964" s="7"/>
      <c r="R964" s="158">
        <v>74.875</v>
      </c>
      <c r="S964" s="1"/>
      <c r="T964" s="23">
        <v>5.3578000000000001</v>
      </c>
      <c r="V964" s="20">
        <v>13.975099999999999</v>
      </c>
      <c r="X964" s="20">
        <v>1.3777999999999999</v>
      </c>
      <c r="AA964" s="25">
        <v>18643</v>
      </c>
      <c r="AB964" s="9"/>
      <c r="AC964" s="25">
        <v>104226</v>
      </c>
      <c r="AD964" s="9"/>
      <c r="AE964" s="27">
        <v>7458</v>
      </c>
      <c r="AF964" s="9"/>
      <c r="AG964" s="26">
        <v>1392</v>
      </c>
      <c r="AI964" s="26">
        <v>75648</v>
      </c>
      <c r="AK964" s="26">
        <v>15153</v>
      </c>
      <c r="AM964" s="2" t="str">
        <f t="shared" si="15"/>
        <v>No</v>
      </c>
    </row>
    <row r="965" spans="1:39">
      <c r="A965" s="6" t="s">
        <v>6010</v>
      </c>
      <c r="B965" s="6" t="s">
        <v>4863</v>
      </c>
      <c r="C965" s="4" t="s">
        <v>22</v>
      </c>
      <c r="D965" s="213">
        <v>9173</v>
      </c>
      <c r="E965" s="210">
        <v>90173</v>
      </c>
      <c r="F965" s="17" t="s">
        <v>275</v>
      </c>
      <c r="G965" s="36" t="s">
        <v>218</v>
      </c>
      <c r="H965" s="157">
        <v>136969</v>
      </c>
      <c r="I965" s="19">
        <v>52</v>
      </c>
      <c r="J965" s="150" t="s">
        <v>13</v>
      </c>
      <c r="K965" s="150" t="s">
        <v>15</v>
      </c>
      <c r="L965" s="9">
        <v>15</v>
      </c>
      <c r="M965" s="9"/>
      <c r="N965" s="21">
        <v>3.4861</v>
      </c>
      <c r="O965" s="10"/>
      <c r="P965" s="39">
        <v>9.3399999999999997E-2</v>
      </c>
      <c r="Q965" s="7"/>
      <c r="R965" s="158">
        <v>67.787400000000005</v>
      </c>
      <c r="S965" s="1"/>
      <c r="T965" s="23">
        <v>1.8168</v>
      </c>
      <c r="V965" s="20">
        <v>37.312100000000001</v>
      </c>
      <c r="X965" s="20">
        <v>5.8643000000000001</v>
      </c>
      <c r="AA965" s="25">
        <v>173996</v>
      </c>
      <c r="AB965" s="9"/>
      <c r="AC965" s="25">
        <v>1862322</v>
      </c>
      <c r="AD965" s="9"/>
      <c r="AE965" s="27">
        <v>49912</v>
      </c>
      <c r="AF965" s="9"/>
      <c r="AG965" s="26">
        <v>27473</v>
      </c>
      <c r="AI965" s="26">
        <v>317570</v>
      </c>
      <c r="AK965" s="26">
        <v>367850</v>
      </c>
      <c r="AM965" s="2" t="str">
        <f t="shared" si="15"/>
        <v>No</v>
      </c>
    </row>
    <row r="966" spans="1:39">
      <c r="A966" s="6" t="s">
        <v>2305</v>
      </c>
      <c r="B966" s="6" t="s">
        <v>2306</v>
      </c>
      <c r="C966" s="4" t="s">
        <v>57</v>
      </c>
      <c r="D966" s="213">
        <v>5029</v>
      </c>
      <c r="E966" s="210">
        <v>50029</v>
      </c>
      <c r="F966" s="17" t="s">
        <v>275</v>
      </c>
      <c r="G966" s="36" t="s">
        <v>218</v>
      </c>
      <c r="H966" s="157">
        <v>70585</v>
      </c>
      <c r="I966" s="19">
        <v>52</v>
      </c>
      <c r="J966" s="150" t="s">
        <v>13</v>
      </c>
      <c r="K966" s="150" t="s">
        <v>12</v>
      </c>
      <c r="L966" s="9">
        <v>14</v>
      </c>
      <c r="M966" s="9"/>
      <c r="N966" s="21">
        <v>1.6092</v>
      </c>
      <c r="O966" s="10"/>
      <c r="P966" s="39">
        <v>2.7099999999999999E-2</v>
      </c>
      <c r="Q966" s="7"/>
      <c r="R966" s="158">
        <v>108.4345</v>
      </c>
      <c r="S966" s="1"/>
      <c r="T966" s="23">
        <v>1.825</v>
      </c>
      <c r="V966" s="20">
        <v>59.415300000000002</v>
      </c>
      <c r="X966" s="20">
        <v>6.4596</v>
      </c>
      <c r="AA966" s="25">
        <v>75901</v>
      </c>
      <c r="AB966" s="9"/>
      <c r="AC966" s="25">
        <v>2802382</v>
      </c>
      <c r="AD966" s="9"/>
      <c r="AE966" s="27">
        <v>47166</v>
      </c>
      <c r="AF966" s="9"/>
      <c r="AG966" s="26">
        <v>25844</v>
      </c>
      <c r="AI966" s="26">
        <v>433830</v>
      </c>
      <c r="AK966" s="26">
        <v>421756</v>
      </c>
      <c r="AM966" s="2" t="str">
        <f t="shared" si="15"/>
        <v>No</v>
      </c>
    </row>
    <row r="967" spans="1:39">
      <c r="A967" s="6" t="s">
        <v>6008</v>
      </c>
      <c r="B967" s="6" t="s">
        <v>4335</v>
      </c>
      <c r="C967" s="4" t="s">
        <v>33</v>
      </c>
      <c r="D967" s="213">
        <v>8011</v>
      </c>
      <c r="E967" s="210">
        <v>80011</v>
      </c>
      <c r="F967" s="17" t="s">
        <v>272</v>
      </c>
      <c r="G967" s="36" t="s">
        <v>218</v>
      </c>
      <c r="H967" s="157">
        <v>264465</v>
      </c>
      <c r="I967" s="19">
        <v>52</v>
      </c>
      <c r="J967" s="150" t="s">
        <v>18</v>
      </c>
      <c r="K967" s="150" t="s">
        <v>15</v>
      </c>
      <c r="L967" s="9">
        <v>10</v>
      </c>
      <c r="M967" s="9"/>
      <c r="N967" s="21">
        <v>1.8744000000000001</v>
      </c>
      <c r="O967" s="10"/>
      <c r="P967" s="39">
        <v>4.9200000000000001E-2</v>
      </c>
      <c r="Q967" s="7"/>
      <c r="R967" s="158">
        <v>71.718699999999998</v>
      </c>
      <c r="S967" s="1"/>
      <c r="T967" s="23">
        <v>1.8834</v>
      </c>
      <c r="V967" s="20">
        <v>38.078699999999998</v>
      </c>
      <c r="X967" s="20">
        <v>8.2569999999999997</v>
      </c>
      <c r="AA967" s="25">
        <v>56393</v>
      </c>
      <c r="AB967" s="9"/>
      <c r="AC967" s="25">
        <v>1145635</v>
      </c>
      <c r="AD967" s="9"/>
      <c r="AE967" s="27">
        <v>30086</v>
      </c>
      <c r="AF967" s="9"/>
      <c r="AG967" s="26">
        <v>15974</v>
      </c>
      <c r="AI967" s="26">
        <v>138747</v>
      </c>
      <c r="AK967" s="26">
        <v>196492</v>
      </c>
      <c r="AM967" s="2" t="str">
        <f t="shared" si="15"/>
        <v>No</v>
      </c>
    </row>
    <row r="968" spans="1:39">
      <c r="A968" s="6" t="s">
        <v>6011</v>
      </c>
      <c r="B968" s="6" t="s">
        <v>3281</v>
      </c>
      <c r="C968" s="4" t="s">
        <v>103</v>
      </c>
      <c r="D968" s="213">
        <v>6009</v>
      </c>
      <c r="E968" s="210">
        <v>60009</v>
      </c>
      <c r="F968" s="17" t="s">
        <v>272</v>
      </c>
      <c r="G968" s="36" t="s">
        <v>218</v>
      </c>
      <c r="H968" s="157">
        <v>235730</v>
      </c>
      <c r="I968" s="19">
        <v>51</v>
      </c>
      <c r="J968" s="150" t="s">
        <v>14</v>
      </c>
      <c r="K968" s="150" t="s">
        <v>12</v>
      </c>
      <c r="L968" s="9">
        <v>35</v>
      </c>
      <c r="M968" s="9"/>
      <c r="N968" s="21">
        <v>1.2763</v>
      </c>
      <c r="O968" s="10"/>
      <c r="P968" s="39">
        <v>0.2772</v>
      </c>
      <c r="Q968" s="7"/>
      <c r="R968" s="158">
        <v>85.262500000000003</v>
      </c>
      <c r="S968" s="1"/>
      <c r="T968" s="23">
        <v>18.5197</v>
      </c>
      <c r="V968" s="20">
        <v>4.6039000000000003</v>
      </c>
      <c r="X968" s="20">
        <v>1.3581000000000001</v>
      </c>
      <c r="AA968" s="25">
        <v>3507360</v>
      </c>
      <c r="AB968" s="9"/>
      <c r="AC968" s="25">
        <v>12651925</v>
      </c>
      <c r="AD968" s="9"/>
      <c r="AE968" s="27">
        <v>2748108</v>
      </c>
      <c r="AF968" s="9"/>
      <c r="AG968" s="26">
        <v>148388</v>
      </c>
      <c r="AI968" s="26">
        <v>9316086</v>
      </c>
      <c r="AK968" s="26">
        <v>1691818</v>
      </c>
      <c r="AM968" s="2" t="str">
        <f t="shared" si="15"/>
        <v>No</v>
      </c>
    </row>
    <row r="969" spans="1:39">
      <c r="A969" s="6" t="s">
        <v>3337</v>
      </c>
      <c r="B969" s="6" t="s">
        <v>3338</v>
      </c>
      <c r="C969" s="4" t="s">
        <v>103</v>
      </c>
      <c r="D969" s="213">
        <v>6102</v>
      </c>
      <c r="E969" s="210">
        <v>60102</v>
      </c>
      <c r="F969" s="17" t="s">
        <v>275</v>
      </c>
      <c r="G969" s="36" t="s">
        <v>218</v>
      </c>
      <c r="H969" s="157">
        <v>92984</v>
      </c>
      <c r="I969" s="19">
        <v>51</v>
      </c>
      <c r="J969" s="150" t="s">
        <v>13</v>
      </c>
      <c r="K969" s="150" t="s">
        <v>12</v>
      </c>
      <c r="L969" s="9">
        <v>35</v>
      </c>
      <c r="M969" s="9"/>
      <c r="N969" s="21">
        <v>0.81389999999999996</v>
      </c>
      <c r="O969" s="10"/>
      <c r="P969" s="39">
        <v>2.1499999999999998E-2</v>
      </c>
      <c r="Q969" s="7"/>
      <c r="R969" s="158">
        <v>76.751099999999994</v>
      </c>
      <c r="S969" s="1"/>
      <c r="T969" s="23">
        <v>2.0238</v>
      </c>
      <c r="V969" s="20">
        <v>37.924700000000001</v>
      </c>
      <c r="X969" s="20">
        <v>2.3565999999999998</v>
      </c>
      <c r="AA969" s="25">
        <v>69969</v>
      </c>
      <c r="AB969" s="9"/>
      <c r="AC969" s="25">
        <v>3260387</v>
      </c>
      <c r="AD969" s="9"/>
      <c r="AE969" s="27">
        <v>85970</v>
      </c>
      <c r="AF969" s="9"/>
      <c r="AG969" s="26">
        <v>42480</v>
      </c>
      <c r="AI969" s="26">
        <v>1383499</v>
      </c>
      <c r="AK969" s="26">
        <v>816475</v>
      </c>
      <c r="AM969" s="2" t="str">
        <f t="shared" si="15"/>
        <v>No</v>
      </c>
    </row>
    <row r="970" spans="1:39">
      <c r="A970" s="6" t="s">
        <v>2343</v>
      </c>
      <c r="B970" s="6" t="s">
        <v>2344</v>
      </c>
      <c r="C970" s="4" t="s">
        <v>45</v>
      </c>
      <c r="D970" s="213">
        <v>5058</v>
      </c>
      <c r="E970" s="210">
        <v>50058</v>
      </c>
      <c r="F970" s="17" t="s">
        <v>275</v>
      </c>
      <c r="G970" s="36" t="s">
        <v>218</v>
      </c>
      <c r="H970" s="157">
        <v>296863</v>
      </c>
      <c r="I970" s="19">
        <v>51</v>
      </c>
      <c r="J970" s="150" t="s">
        <v>13</v>
      </c>
      <c r="K970" s="150" t="s">
        <v>12</v>
      </c>
      <c r="L970" s="9">
        <v>27</v>
      </c>
      <c r="M970" s="9"/>
      <c r="N970" s="21">
        <v>1.9206000000000001</v>
      </c>
      <c r="O970" s="10"/>
      <c r="P970" s="39">
        <v>5.6800000000000003E-2</v>
      </c>
      <c r="Q970" s="7"/>
      <c r="R970" s="158">
        <v>75.329899999999995</v>
      </c>
      <c r="S970" s="1"/>
      <c r="T970" s="23">
        <v>2.2284000000000002</v>
      </c>
      <c r="V970" s="20">
        <v>33.803899999999999</v>
      </c>
      <c r="X970" s="20">
        <v>4.1063999999999998</v>
      </c>
      <c r="AA970" s="25">
        <v>230393</v>
      </c>
      <c r="AB970" s="9"/>
      <c r="AC970" s="25">
        <v>4055010</v>
      </c>
      <c r="AD970" s="9"/>
      <c r="AE970" s="27">
        <v>119957</v>
      </c>
      <c r="AF970" s="9"/>
      <c r="AG970" s="26">
        <v>53830</v>
      </c>
      <c r="AI970" s="26">
        <v>987486</v>
      </c>
      <c r="AK970" s="26">
        <v>850366</v>
      </c>
      <c r="AM970" s="2" t="str">
        <f t="shared" si="15"/>
        <v>No</v>
      </c>
    </row>
    <row r="971" spans="1:39">
      <c r="A971" s="6" t="s">
        <v>2343</v>
      </c>
      <c r="B971" s="6" t="s">
        <v>2344</v>
      </c>
      <c r="C971" s="4" t="s">
        <v>45</v>
      </c>
      <c r="D971" s="213">
        <v>5058</v>
      </c>
      <c r="E971" s="210">
        <v>50058</v>
      </c>
      <c r="F971" s="17" t="s">
        <v>275</v>
      </c>
      <c r="G971" s="36" t="s">
        <v>218</v>
      </c>
      <c r="H971" s="157">
        <v>296863</v>
      </c>
      <c r="I971" s="19">
        <v>51</v>
      </c>
      <c r="J971" s="150" t="s">
        <v>14</v>
      </c>
      <c r="K971" s="150" t="s">
        <v>12</v>
      </c>
      <c r="L971" s="9">
        <v>24</v>
      </c>
      <c r="M971" s="9"/>
      <c r="N971" s="21">
        <v>0.66139999999999999</v>
      </c>
      <c r="O971" s="10"/>
      <c r="P971" s="39">
        <v>8.1799999999999998E-2</v>
      </c>
      <c r="Q971" s="7"/>
      <c r="R971" s="158">
        <v>132.22370000000001</v>
      </c>
      <c r="S971" s="1"/>
      <c r="T971" s="23">
        <v>16.360900000000001</v>
      </c>
      <c r="V971" s="20">
        <v>8.0816999999999997</v>
      </c>
      <c r="X971" s="20">
        <v>1.8535999999999999</v>
      </c>
      <c r="AA971" s="25">
        <v>1026480</v>
      </c>
      <c r="AB971" s="9"/>
      <c r="AC971" s="25">
        <v>12541944</v>
      </c>
      <c r="AD971" s="9"/>
      <c r="AE971" s="27">
        <v>1551899</v>
      </c>
      <c r="AF971" s="9"/>
      <c r="AG971" s="26">
        <v>94854</v>
      </c>
      <c r="AI971" s="26">
        <v>6766280</v>
      </c>
      <c r="AK971" s="26">
        <v>1215315</v>
      </c>
      <c r="AM971" s="2" t="str">
        <f t="shared" si="15"/>
        <v>No</v>
      </c>
    </row>
    <row r="972" spans="1:39">
      <c r="A972" s="6" t="s">
        <v>6011</v>
      </c>
      <c r="B972" s="6" t="s">
        <v>3281</v>
      </c>
      <c r="C972" s="4" t="s">
        <v>103</v>
      </c>
      <c r="D972" s="213">
        <v>6009</v>
      </c>
      <c r="E972" s="210">
        <v>60009</v>
      </c>
      <c r="F972" s="17" t="s">
        <v>272</v>
      </c>
      <c r="G972" s="36" t="s">
        <v>218</v>
      </c>
      <c r="H972" s="157">
        <v>235730</v>
      </c>
      <c r="I972" s="19">
        <v>51</v>
      </c>
      <c r="J972" s="150" t="s">
        <v>13</v>
      </c>
      <c r="K972" s="150" t="s">
        <v>12</v>
      </c>
      <c r="L972" s="9">
        <v>16</v>
      </c>
      <c r="M972" s="9"/>
      <c r="N972" s="21">
        <v>1.4384999999999999</v>
      </c>
      <c r="O972" s="10"/>
      <c r="P972" s="39">
        <v>2.3900000000000001E-2</v>
      </c>
      <c r="Q972" s="7"/>
      <c r="R972" s="158">
        <v>109.51130000000001</v>
      </c>
      <c r="S972" s="1"/>
      <c r="T972" s="23">
        <v>1.8232999999999999</v>
      </c>
      <c r="V972" s="20">
        <v>60.063699999999997</v>
      </c>
      <c r="X972" s="20">
        <v>11.069699999999999</v>
      </c>
      <c r="AA972" s="25">
        <v>64785</v>
      </c>
      <c r="AB972" s="9"/>
      <c r="AC972" s="25">
        <v>2705149</v>
      </c>
      <c r="AD972" s="9"/>
      <c r="AE972" s="27">
        <v>45038</v>
      </c>
      <c r="AF972" s="9"/>
      <c r="AG972" s="26">
        <v>24702</v>
      </c>
      <c r="AI972" s="26">
        <v>244374</v>
      </c>
      <c r="AK972" s="26">
        <v>261744</v>
      </c>
      <c r="AM972" s="2" t="str">
        <f t="shared" si="15"/>
        <v>No</v>
      </c>
    </row>
    <row r="973" spans="1:39">
      <c r="A973" s="6" t="s">
        <v>3337</v>
      </c>
      <c r="B973" s="6" t="s">
        <v>3338</v>
      </c>
      <c r="C973" s="4" t="s">
        <v>103</v>
      </c>
      <c r="D973" s="213">
        <v>6102</v>
      </c>
      <c r="E973" s="210">
        <v>60102</v>
      </c>
      <c r="F973" s="17" t="s">
        <v>275</v>
      </c>
      <c r="G973" s="36" t="s">
        <v>218</v>
      </c>
      <c r="H973" s="157">
        <v>92984</v>
      </c>
      <c r="I973" s="19">
        <v>51</v>
      </c>
      <c r="J973" s="150" t="s">
        <v>14</v>
      </c>
      <c r="K973" s="150" t="s">
        <v>12</v>
      </c>
      <c r="L973" s="9">
        <v>16</v>
      </c>
      <c r="M973" s="9"/>
      <c r="N973" s="21">
        <v>0.47210000000000002</v>
      </c>
      <c r="O973" s="10"/>
      <c r="P973" s="39">
        <v>6.2E-2</v>
      </c>
      <c r="Q973" s="7"/>
      <c r="R973" s="158">
        <v>72.3596</v>
      </c>
      <c r="S973" s="1"/>
      <c r="T973" s="23">
        <v>9.4947999999999997</v>
      </c>
      <c r="V973" s="20">
        <v>7.6210000000000004</v>
      </c>
      <c r="X973" s="20">
        <v>1.0488999999999999</v>
      </c>
      <c r="AA973" s="25">
        <v>86162</v>
      </c>
      <c r="AB973" s="9"/>
      <c r="AC973" s="25">
        <v>1390823</v>
      </c>
      <c r="AD973" s="9"/>
      <c r="AE973" s="27">
        <v>182499</v>
      </c>
      <c r="AF973" s="9"/>
      <c r="AG973" s="26">
        <v>19221</v>
      </c>
      <c r="AI973" s="26">
        <v>1326001</v>
      </c>
      <c r="AK973" s="26">
        <v>289068</v>
      </c>
      <c r="AM973" s="2" t="str">
        <f t="shared" si="15"/>
        <v>No</v>
      </c>
    </row>
    <row r="974" spans="1:39">
      <c r="A974" s="6" t="s">
        <v>4853</v>
      </c>
      <c r="B974" s="6" t="s">
        <v>4854</v>
      </c>
      <c r="C974" s="4" t="s">
        <v>22</v>
      </c>
      <c r="D974" s="213">
        <v>9159</v>
      </c>
      <c r="E974" s="210">
        <v>90159</v>
      </c>
      <c r="F974" s="17" t="s">
        <v>275</v>
      </c>
      <c r="G974" s="36" t="s">
        <v>218</v>
      </c>
      <c r="H974" s="157">
        <v>3281212</v>
      </c>
      <c r="I974" s="19">
        <v>50</v>
      </c>
      <c r="J974" s="150" t="s">
        <v>24</v>
      </c>
      <c r="K974" s="150" t="s">
        <v>15</v>
      </c>
      <c r="L974" s="9">
        <v>9</v>
      </c>
      <c r="M974" s="9"/>
      <c r="N974" s="21">
        <v>4.1798999999999999</v>
      </c>
      <c r="O974" s="10"/>
      <c r="P974" s="39">
        <v>0.6109</v>
      </c>
      <c r="Q974" s="7"/>
      <c r="R974" s="158">
        <v>109.45820000000001</v>
      </c>
      <c r="S974" s="1"/>
      <c r="T974" s="23">
        <v>15.9962</v>
      </c>
      <c r="V974" s="20">
        <v>6.8428000000000004</v>
      </c>
      <c r="X974" s="20">
        <v>0.26889999999999997</v>
      </c>
      <c r="AA974" s="25">
        <v>1212966</v>
      </c>
      <c r="AB974" s="9"/>
      <c r="AC974" s="25">
        <v>1985682</v>
      </c>
      <c r="AD974" s="9"/>
      <c r="AE974" s="27">
        <v>290187</v>
      </c>
      <c r="AF974" s="9"/>
      <c r="AG974" s="26">
        <v>18141</v>
      </c>
      <c r="AI974" s="26">
        <v>7385352</v>
      </c>
      <c r="AK974" s="26">
        <v>477061</v>
      </c>
      <c r="AM974" s="2" t="str">
        <f t="shared" si="15"/>
        <v>No</v>
      </c>
    </row>
    <row r="975" spans="1:39">
      <c r="A975" s="6" t="s">
        <v>4853</v>
      </c>
      <c r="B975" s="6" t="s">
        <v>4854</v>
      </c>
      <c r="C975" s="4" t="s">
        <v>22</v>
      </c>
      <c r="D975" s="213">
        <v>9159</v>
      </c>
      <c r="E975" s="210">
        <v>90159</v>
      </c>
      <c r="F975" s="17" t="s">
        <v>275</v>
      </c>
      <c r="G975" s="36" t="s">
        <v>218</v>
      </c>
      <c r="H975" s="157">
        <v>3281212</v>
      </c>
      <c r="I975" s="19">
        <v>50</v>
      </c>
      <c r="J975" s="150" t="s">
        <v>13</v>
      </c>
      <c r="K975" s="150" t="s">
        <v>15</v>
      </c>
      <c r="L975" s="9">
        <v>9</v>
      </c>
      <c r="M975" s="9"/>
      <c r="N975" s="21">
        <v>1.5048999999999999</v>
      </c>
      <c r="O975" s="10"/>
      <c r="P975" s="39">
        <v>3.9399999999999998E-2</v>
      </c>
      <c r="Q975" s="7"/>
      <c r="R975" s="158">
        <v>101.1146</v>
      </c>
      <c r="S975" s="1"/>
      <c r="T975" s="23">
        <v>2.6480999999999999</v>
      </c>
      <c r="V975" s="20">
        <v>38.1843</v>
      </c>
      <c r="X975" s="20">
        <v>4.3807</v>
      </c>
      <c r="AA975" s="25">
        <v>60920</v>
      </c>
      <c r="AB975" s="9"/>
      <c r="AC975" s="25">
        <v>1545739</v>
      </c>
      <c r="AD975" s="9"/>
      <c r="AE975" s="27">
        <v>40481</v>
      </c>
      <c r="AF975" s="9"/>
      <c r="AG975" s="26">
        <v>15287</v>
      </c>
      <c r="AI975" s="26">
        <v>352855</v>
      </c>
      <c r="AK975" s="26">
        <v>211442</v>
      </c>
      <c r="AM975" s="2" t="str">
        <f t="shared" si="15"/>
        <v>No</v>
      </c>
    </row>
    <row r="976" spans="1:39">
      <c r="A976" s="6" t="s">
        <v>4829</v>
      </c>
      <c r="B976" s="6" t="s">
        <v>4830</v>
      </c>
      <c r="C976" s="4" t="s">
        <v>22</v>
      </c>
      <c r="D976" s="213">
        <v>9090</v>
      </c>
      <c r="E976" s="210">
        <v>90090</v>
      </c>
      <c r="F976" s="17" t="s">
        <v>275</v>
      </c>
      <c r="G976" s="36" t="s">
        <v>218</v>
      </c>
      <c r="H976" s="157">
        <v>1723634</v>
      </c>
      <c r="I976" s="19">
        <v>50</v>
      </c>
      <c r="J976" s="150" t="s">
        <v>13</v>
      </c>
      <c r="K976" s="150" t="s">
        <v>15</v>
      </c>
      <c r="L976" s="9">
        <v>9</v>
      </c>
      <c r="M976" s="9"/>
      <c r="N976" s="21">
        <v>4.6353</v>
      </c>
      <c r="O976" s="10"/>
      <c r="P976" s="39">
        <v>6.5299999999999997E-2</v>
      </c>
      <c r="Q976" s="7"/>
      <c r="R976" s="158">
        <v>109.40309999999999</v>
      </c>
      <c r="S976" s="1"/>
      <c r="T976" s="23">
        <v>1.5418000000000001</v>
      </c>
      <c r="V976" s="20">
        <v>70.960099999999997</v>
      </c>
      <c r="X976" s="20">
        <v>5.444</v>
      </c>
      <c r="AA976" s="25">
        <v>115015</v>
      </c>
      <c r="AB976" s="9"/>
      <c r="AC976" s="25">
        <v>1760733</v>
      </c>
      <c r="AD976" s="9"/>
      <c r="AE976" s="27">
        <v>24813</v>
      </c>
      <c r="AF976" s="9"/>
      <c r="AG976" s="26">
        <v>16094</v>
      </c>
      <c r="AI976" s="26">
        <v>323424</v>
      </c>
      <c r="AK976" s="26">
        <v>300187</v>
      </c>
      <c r="AM976" s="2" t="str">
        <f t="shared" si="15"/>
        <v>No</v>
      </c>
    </row>
    <row r="977" spans="1:39">
      <c r="A977" s="6" t="s">
        <v>6012</v>
      </c>
      <c r="B977" s="6" t="s">
        <v>2056</v>
      </c>
      <c r="C977" s="4" t="s">
        <v>58</v>
      </c>
      <c r="D977" s="213"/>
      <c r="E977" s="210" t="s">
        <v>6013</v>
      </c>
      <c r="F977" s="17" t="s">
        <v>275</v>
      </c>
      <c r="G977" s="36" t="s">
        <v>400</v>
      </c>
      <c r="H977" s="157">
        <v>0</v>
      </c>
      <c r="I977" s="19">
        <v>50</v>
      </c>
      <c r="J977" s="150" t="s">
        <v>14</v>
      </c>
      <c r="K977" s="150" t="s">
        <v>12</v>
      </c>
      <c r="L977" s="9">
        <v>6</v>
      </c>
      <c r="M977" s="9"/>
      <c r="N977" s="21">
        <v>0.99160000000000004</v>
      </c>
      <c r="O977" s="10"/>
      <c r="P977" s="39">
        <v>6.8599999999999994E-2</v>
      </c>
      <c r="Q977" s="7"/>
      <c r="R977" s="158">
        <v>59.908900000000003</v>
      </c>
      <c r="S977" s="1"/>
      <c r="T977" s="23">
        <v>4.1421000000000001</v>
      </c>
      <c r="V977" s="20">
        <v>14.4635</v>
      </c>
      <c r="X977" s="20">
        <v>0</v>
      </c>
      <c r="AA977" s="25">
        <v>27637</v>
      </c>
      <c r="AB977" s="9"/>
      <c r="AC977" s="25">
        <v>403127</v>
      </c>
      <c r="AD977" s="9"/>
      <c r="AE977" s="27">
        <v>27872</v>
      </c>
      <c r="AF977" s="9"/>
      <c r="AG977" s="26">
        <v>6729</v>
      </c>
      <c r="AI977" s="26">
        <v>0</v>
      </c>
      <c r="AK977" s="26">
        <v>78841</v>
      </c>
      <c r="AM977" s="2" t="str">
        <f t="shared" si="15"/>
        <v>No</v>
      </c>
    </row>
    <row r="978" spans="1:39">
      <c r="A978" s="6" t="s">
        <v>6014</v>
      </c>
      <c r="B978" s="6" t="s">
        <v>1338</v>
      </c>
      <c r="C978" s="4" t="s">
        <v>42</v>
      </c>
      <c r="D978" s="213">
        <v>4082</v>
      </c>
      <c r="E978" s="210">
        <v>40082</v>
      </c>
      <c r="F978" s="17" t="s">
        <v>272</v>
      </c>
      <c r="G978" s="36" t="s">
        <v>218</v>
      </c>
      <c r="H978" s="157">
        <v>4515419</v>
      </c>
      <c r="I978" s="19">
        <v>50</v>
      </c>
      <c r="J978" s="150" t="s">
        <v>13</v>
      </c>
      <c r="K978" s="150" t="s">
        <v>12</v>
      </c>
      <c r="L978" s="9">
        <v>5</v>
      </c>
      <c r="M978" s="9"/>
      <c r="N978" s="21">
        <v>0</v>
      </c>
      <c r="O978" s="10"/>
      <c r="P978" s="39">
        <v>0</v>
      </c>
      <c r="Q978" s="7"/>
      <c r="R978" s="158">
        <v>42.722200000000001</v>
      </c>
      <c r="S978" s="1"/>
      <c r="T978" s="23">
        <v>2.6263000000000001</v>
      </c>
      <c r="V978" s="20">
        <v>16.2669</v>
      </c>
      <c r="X978" s="20">
        <v>1.0945</v>
      </c>
      <c r="AA978" s="25">
        <v>0</v>
      </c>
      <c r="AB978" s="9"/>
      <c r="AC978" s="25">
        <v>318067</v>
      </c>
      <c r="AD978" s="9"/>
      <c r="AE978" s="27">
        <v>19553</v>
      </c>
      <c r="AF978" s="9"/>
      <c r="AG978" s="26">
        <v>7445</v>
      </c>
      <c r="AI978" s="26">
        <v>290594</v>
      </c>
      <c r="AK978" s="26">
        <v>89363</v>
      </c>
      <c r="AM978" s="2" t="str">
        <f t="shared" si="15"/>
        <v>No</v>
      </c>
    </row>
    <row r="979" spans="1:39">
      <c r="A979" s="6" t="s">
        <v>6014</v>
      </c>
      <c r="B979" s="6" t="s">
        <v>1338</v>
      </c>
      <c r="C979" s="4" t="s">
        <v>42</v>
      </c>
      <c r="D979" s="213">
        <v>4082</v>
      </c>
      <c r="E979" s="210">
        <v>40082</v>
      </c>
      <c r="F979" s="17" t="s">
        <v>272</v>
      </c>
      <c r="G979" s="36" t="s">
        <v>218</v>
      </c>
      <c r="H979" s="157">
        <v>4515419</v>
      </c>
      <c r="I979" s="19">
        <v>50</v>
      </c>
      <c r="J979" s="150" t="s">
        <v>16</v>
      </c>
      <c r="K979" s="150" t="s">
        <v>12</v>
      </c>
      <c r="L979" s="9">
        <v>45</v>
      </c>
      <c r="M979" s="9"/>
      <c r="N979" s="21">
        <v>2.7559</v>
      </c>
      <c r="O979" s="10"/>
      <c r="P979" s="39">
        <v>0.26540000000000002</v>
      </c>
      <c r="Q979" s="7"/>
      <c r="R979" s="158">
        <v>45.028599999999997</v>
      </c>
      <c r="S979" s="1"/>
      <c r="T979" s="23">
        <v>4.3371000000000004</v>
      </c>
      <c r="V979" s="20">
        <v>10.382300000000001</v>
      </c>
      <c r="X979" s="20">
        <v>0.3085</v>
      </c>
      <c r="AA979" s="25">
        <v>211377</v>
      </c>
      <c r="AB979" s="9"/>
      <c r="AC979" s="25">
        <v>796331</v>
      </c>
      <c r="AD979" s="9"/>
      <c r="AE979" s="27">
        <v>76701</v>
      </c>
      <c r="AF979" s="9"/>
      <c r="AG979" s="26">
        <v>17685</v>
      </c>
      <c r="AI979" s="26">
        <v>2581123</v>
      </c>
      <c r="AK979" s="26">
        <v>675139</v>
      </c>
      <c r="AM979" s="2" t="str">
        <f t="shared" si="15"/>
        <v>No</v>
      </c>
    </row>
    <row r="980" spans="1:39">
      <c r="A980" s="6" t="s">
        <v>6012</v>
      </c>
      <c r="B980" s="6" t="s">
        <v>2056</v>
      </c>
      <c r="C980" s="4" t="s">
        <v>58</v>
      </c>
      <c r="D980" s="213"/>
      <c r="E980" s="210" t="s">
        <v>6013</v>
      </c>
      <c r="F980" s="17" t="s">
        <v>275</v>
      </c>
      <c r="G980" s="36" t="s">
        <v>400</v>
      </c>
      <c r="H980" s="157">
        <v>0</v>
      </c>
      <c r="I980" s="19">
        <v>50</v>
      </c>
      <c r="J980" s="150" t="s">
        <v>13</v>
      </c>
      <c r="K980" s="150" t="s">
        <v>12</v>
      </c>
      <c r="L980" s="9">
        <v>44</v>
      </c>
      <c r="M980" s="9"/>
      <c r="N980" s="21">
        <v>1.6485000000000001</v>
      </c>
      <c r="O980" s="10"/>
      <c r="P980" s="39">
        <v>0.1191</v>
      </c>
      <c r="Q980" s="7"/>
      <c r="R980" s="158">
        <v>47.652200000000001</v>
      </c>
      <c r="S980" s="1"/>
      <c r="T980" s="23">
        <v>3.4424999999999999</v>
      </c>
      <c r="V980" s="20">
        <v>13.8424</v>
      </c>
      <c r="X980" s="20">
        <v>0</v>
      </c>
      <c r="AA980" s="25">
        <v>367176</v>
      </c>
      <c r="AB980" s="9"/>
      <c r="AC980" s="25">
        <v>3083194</v>
      </c>
      <c r="AD980" s="9"/>
      <c r="AE980" s="27">
        <v>222735</v>
      </c>
      <c r="AF980" s="9"/>
      <c r="AG980" s="26">
        <v>64702</v>
      </c>
      <c r="AI980" s="26">
        <v>0</v>
      </c>
      <c r="AK980" s="26">
        <v>1095459</v>
      </c>
      <c r="AM980" s="2" t="str">
        <f t="shared" si="15"/>
        <v>No</v>
      </c>
    </row>
    <row r="981" spans="1:39">
      <c r="A981" s="6" t="s">
        <v>4829</v>
      </c>
      <c r="B981" s="6" t="s">
        <v>4830</v>
      </c>
      <c r="C981" s="4" t="s">
        <v>22</v>
      </c>
      <c r="D981" s="213">
        <v>9090</v>
      </c>
      <c r="E981" s="210">
        <v>90090</v>
      </c>
      <c r="F981" s="17" t="s">
        <v>275</v>
      </c>
      <c r="G981" s="36" t="s">
        <v>218</v>
      </c>
      <c r="H981" s="157">
        <v>1723634</v>
      </c>
      <c r="I981" s="19">
        <v>50</v>
      </c>
      <c r="J981" s="150" t="s">
        <v>14</v>
      </c>
      <c r="K981" s="150" t="s">
        <v>15</v>
      </c>
      <c r="L981" s="9">
        <v>41</v>
      </c>
      <c r="M981" s="9"/>
      <c r="N981" s="21">
        <v>1.8084</v>
      </c>
      <c r="O981" s="10"/>
      <c r="P981" s="39">
        <v>0.19750000000000001</v>
      </c>
      <c r="Q981" s="7"/>
      <c r="R981" s="158">
        <v>113.7627</v>
      </c>
      <c r="S981" s="1"/>
      <c r="T981" s="23">
        <v>12.423500000000001</v>
      </c>
      <c r="V981" s="20">
        <v>9.1570999999999998</v>
      </c>
      <c r="X981" s="20">
        <v>0.86140000000000005</v>
      </c>
      <c r="AA981" s="25">
        <v>2287229</v>
      </c>
      <c r="AB981" s="9"/>
      <c r="AC981" s="25">
        <v>11581612</v>
      </c>
      <c r="AD981" s="9"/>
      <c r="AE981" s="27">
        <v>1264771</v>
      </c>
      <c r="AF981" s="9"/>
      <c r="AG981" s="26">
        <v>101805</v>
      </c>
      <c r="AI981" s="26">
        <v>13444516</v>
      </c>
      <c r="AK981" s="26">
        <v>1979490</v>
      </c>
      <c r="AM981" s="2" t="str">
        <f t="shared" si="15"/>
        <v>No</v>
      </c>
    </row>
    <row r="982" spans="1:39">
      <c r="A982" s="6" t="s">
        <v>2334</v>
      </c>
      <c r="B982" s="6" t="s">
        <v>2335</v>
      </c>
      <c r="C982" s="4" t="s">
        <v>46</v>
      </c>
      <c r="D982" s="213">
        <v>5052</v>
      </c>
      <c r="E982" s="210">
        <v>50052</v>
      </c>
      <c r="F982" s="17" t="s">
        <v>275</v>
      </c>
      <c r="G982" s="36" t="s">
        <v>218</v>
      </c>
      <c r="H982" s="157">
        <v>278165</v>
      </c>
      <c r="I982" s="19">
        <v>50</v>
      </c>
      <c r="J982" s="150" t="s">
        <v>14</v>
      </c>
      <c r="K982" s="150" t="s">
        <v>12</v>
      </c>
      <c r="L982" s="9">
        <v>35</v>
      </c>
      <c r="M982" s="9"/>
      <c r="N982" s="21">
        <v>0.79990000000000006</v>
      </c>
      <c r="O982" s="10"/>
      <c r="P982" s="39">
        <v>0.13980000000000001</v>
      </c>
      <c r="Q982" s="7"/>
      <c r="R982" s="158">
        <v>93.296499999999995</v>
      </c>
      <c r="S982" s="1"/>
      <c r="T982" s="23">
        <v>16.308399999999999</v>
      </c>
      <c r="V982" s="20">
        <v>5.7207999999999997</v>
      </c>
      <c r="X982" s="20">
        <v>1.9856</v>
      </c>
      <c r="AA982" s="25">
        <v>1218390</v>
      </c>
      <c r="AB982" s="9"/>
      <c r="AC982" s="25">
        <v>8713331</v>
      </c>
      <c r="AD982" s="9"/>
      <c r="AE982" s="27">
        <v>1523104</v>
      </c>
      <c r="AF982" s="9"/>
      <c r="AG982" s="26">
        <v>93394</v>
      </c>
      <c r="AI982" s="26">
        <v>4388359</v>
      </c>
      <c r="AK982" s="26">
        <v>1346730</v>
      </c>
      <c r="AM982" s="2" t="str">
        <f t="shared" si="15"/>
        <v>No</v>
      </c>
    </row>
    <row r="983" spans="1:39">
      <c r="A983" s="6" t="s">
        <v>2298</v>
      </c>
      <c r="B983" s="6" t="s">
        <v>2299</v>
      </c>
      <c r="C983" s="4" t="s">
        <v>82</v>
      </c>
      <c r="D983" s="213">
        <v>5024</v>
      </c>
      <c r="E983" s="210">
        <v>50024</v>
      </c>
      <c r="F983" s="17" t="s">
        <v>275</v>
      </c>
      <c r="G983" s="36" t="s">
        <v>218</v>
      </c>
      <c r="H983" s="157">
        <v>387550</v>
      </c>
      <c r="I983" s="19">
        <v>50</v>
      </c>
      <c r="J983" s="150" t="s">
        <v>14</v>
      </c>
      <c r="K983" s="150" t="s">
        <v>12</v>
      </c>
      <c r="L983" s="9">
        <v>35</v>
      </c>
      <c r="M983" s="9"/>
      <c r="N983" s="21">
        <v>0.63229999999999997</v>
      </c>
      <c r="O983" s="10"/>
      <c r="P983" s="39">
        <v>9.3799999999999994E-2</v>
      </c>
      <c r="Q983" s="7"/>
      <c r="R983" s="158">
        <v>98.217100000000002</v>
      </c>
      <c r="S983" s="1"/>
      <c r="T983" s="23">
        <v>14.5633</v>
      </c>
      <c r="V983" s="20">
        <v>6.7442000000000002</v>
      </c>
      <c r="X983" s="20">
        <v>1.6369</v>
      </c>
      <c r="AA983" s="25">
        <v>890569</v>
      </c>
      <c r="AB983" s="9"/>
      <c r="AC983" s="25">
        <v>9498580</v>
      </c>
      <c r="AD983" s="9"/>
      <c r="AE983" s="27">
        <v>1408417</v>
      </c>
      <c r="AF983" s="9"/>
      <c r="AG983" s="26">
        <v>96710</v>
      </c>
      <c r="AI983" s="26">
        <v>5802678</v>
      </c>
      <c r="AK983" s="26">
        <v>1320878</v>
      </c>
      <c r="AM983" s="2" t="str">
        <f t="shared" si="15"/>
        <v>No</v>
      </c>
    </row>
    <row r="984" spans="1:39">
      <c r="A984" s="6" t="s">
        <v>6015</v>
      </c>
      <c r="B984" s="6" t="s">
        <v>2357</v>
      </c>
      <c r="C984" s="4" t="s">
        <v>113</v>
      </c>
      <c r="D984" s="213">
        <v>5099</v>
      </c>
      <c r="E984" s="210">
        <v>50099</v>
      </c>
      <c r="F984" s="17" t="s">
        <v>272</v>
      </c>
      <c r="G984" s="36" t="s">
        <v>218</v>
      </c>
      <c r="H984" s="157">
        <v>102852</v>
      </c>
      <c r="I984" s="19">
        <v>50</v>
      </c>
      <c r="J984" s="150" t="s">
        <v>13</v>
      </c>
      <c r="K984" s="150" t="s">
        <v>15</v>
      </c>
      <c r="L984" s="9">
        <v>34</v>
      </c>
      <c r="M984" s="9"/>
      <c r="N984" s="21">
        <v>5.1745000000000001</v>
      </c>
      <c r="O984" s="10"/>
      <c r="P984" s="39">
        <v>0.28029999999999999</v>
      </c>
      <c r="Q984" s="7"/>
      <c r="R984" s="158">
        <v>41.445900000000002</v>
      </c>
      <c r="S984" s="1"/>
      <c r="T984" s="23">
        <v>2.2452000000000001</v>
      </c>
      <c r="V984" s="20">
        <v>18.459700000000002</v>
      </c>
      <c r="X984" s="20">
        <v>1.9618</v>
      </c>
      <c r="AA984" s="25">
        <v>303321</v>
      </c>
      <c r="AB984" s="9"/>
      <c r="AC984" s="25">
        <v>1082069</v>
      </c>
      <c r="AD984" s="9"/>
      <c r="AE984" s="27">
        <v>58618</v>
      </c>
      <c r="AF984" s="9"/>
      <c r="AG984" s="26">
        <v>26108</v>
      </c>
      <c r="AI984" s="26">
        <v>551576</v>
      </c>
      <c r="AK984" s="26">
        <v>542337</v>
      </c>
      <c r="AM984" s="2" t="str">
        <f t="shared" si="15"/>
        <v>No</v>
      </c>
    </row>
    <row r="985" spans="1:39">
      <c r="A985" s="6" t="s">
        <v>4853</v>
      </c>
      <c r="B985" s="6" t="s">
        <v>4854</v>
      </c>
      <c r="C985" s="4" t="s">
        <v>22</v>
      </c>
      <c r="D985" s="213">
        <v>9159</v>
      </c>
      <c r="E985" s="210">
        <v>90159</v>
      </c>
      <c r="F985" s="17" t="s">
        <v>275</v>
      </c>
      <c r="G985" s="36" t="s">
        <v>218</v>
      </c>
      <c r="H985" s="157">
        <v>3281212</v>
      </c>
      <c r="I985" s="19">
        <v>50</v>
      </c>
      <c r="J985" s="150" t="s">
        <v>14</v>
      </c>
      <c r="K985" s="150" t="s">
        <v>15</v>
      </c>
      <c r="L985" s="9">
        <v>32</v>
      </c>
      <c r="M985" s="9"/>
      <c r="N985" s="21">
        <v>1.1604000000000001</v>
      </c>
      <c r="O985" s="10"/>
      <c r="P985" s="39">
        <v>0.1444</v>
      </c>
      <c r="Q985" s="7"/>
      <c r="R985" s="158">
        <v>100.1099</v>
      </c>
      <c r="S985" s="1"/>
      <c r="T985" s="23">
        <v>12.4567</v>
      </c>
      <c r="V985" s="20">
        <v>8.0366999999999997</v>
      </c>
      <c r="X985" s="20">
        <v>1.0046999999999999</v>
      </c>
      <c r="AA985" s="25">
        <v>1017846</v>
      </c>
      <c r="AB985" s="9"/>
      <c r="AC985" s="25">
        <v>7049141</v>
      </c>
      <c r="AD985" s="9"/>
      <c r="AE985" s="27">
        <v>877124</v>
      </c>
      <c r="AF985" s="9"/>
      <c r="AG985" s="26">
        <v>70414</v>
      </c>
      <c r="AI985" s="26">
        <v>7016090</v>
      </c>
      <c r="AK985" s="26">
        <v>1170327</v>
      </c>
      <c r="AM985" s="2" t="str">
        <f t="shared" si="15"/>
        <v>No</v>
      </c>
    </row>
    <row r="986" spans="1:39">
      <c r="A986" s="6" t="s">
        <v>555</v>
      </c>
      <c r="B986" s="6" t="s">
        <v>534</v>
      </c>
      <c r="C986" s="4" t="s">
        <v>109</v>
      </c>
      <c r="D986" s="213" t="s">
        <v>556</v>
      </c>
      <c r="E986" s="210" t="s">
        <v>557</v>
      </c>
      <c r="F986" s="17" t="s">
        <v>275</v>
      </c>
      <c r="G986" s="36" t="s">
        <v>400</v>
      </c>
      <c r="H986" s="157">
        <v>0</v>
      </c>
      <c r="I986" s="19">
        <v>50</v>
      </c>
      <c r="J986" s="150" t="s">
        <v>14</v>
      </c>
      <c r="K986" s="150" t="s">
        <v>12</v>
      </c>
      <c r="L986" s="9">
        <v>22</v>
      </c>
      <c r="M986" s="9"/>
      <c r="N986" s="21">
        <v>0.58809999999999996</v>
      </c>
      <c r="O986" s="10"/>
      <c r="P986" s="39">
        <v>2.8199999999999999E-2</v>
      </c>
      <c r="Q986" s="7"/>
      <c r="R986" s="158">
        <v>100.40430000000001</v>
      </c>
      <c r="S986" s="1"/>
      <c r="T986" s="23">
        <v>4.8064999999999998</v>
      </c>
      <c r="V986" s="20">
        <v>20.889099999999999</v>
      </c>
      <c r="X986" s="20">
        <v>0</v>
      </c>
      <c r="AA986" s="25">
        <v>150161</v>
      </c>
      <c r="AB986" s="9"/>
      <c r="AC986" s="25">
        <v>5333475</v>
      </c>
      <c r="AD986" s="9"/>
      <c r="AE986" s="27">
        <v>255323</v>
      </c>
      <c r="AF986" s="9"/>
      <c r="AG986" s="26">
        <v>53120</v>
      </c>
      <c r="AI986" s="26">
        <v>0</v>
      </c>
      <c r="AK986" s="26">
        <v>1297143</v>
      </c>
      <c r="AM986" s="2" t="str">
        <f t="shared" si="15"/>
        <v>No</v>
      </c>
    </row>
    <row r="987" spans="1:39">
      <c r="A987" s="6" t="s">
        <v>6015</v>
      </c>
      <c r="B987" s="6" t="s">
        <v>2357</v>
      </c>
      <c r="C987" s="4" t="s">
        <v>113</v>
      </c>
      <c r="D987" s="213">
        <v>5099</v>
      </c>
      <c r="E987" s="210">
        <v>50099</v>
      </c>
      <c r="F987" s="17" t="s">
        <v>272</v>
      </c>
      <c r="G987" s="36" t="s">
        <v>218</v>
      </c>
      <c r="H987" s="157">
        <v>102852</v>
      </c>
      <c r="I987" s="19">
        <v>50</v>
      </c>
      <c r="J987" s="150" t="s">
        <v>14</v>
      </c>
      <c r="K987" s="150" t="s">
        <v>12</v>
      </c>
      <c r="L987" s="9">
        <v>16</v>
      </c>
      <c r="M987" s="9"/>
      <c r="N987" s="21">
        <v>0.98899999999999999</v>
      </c>
      <c r="O987" s="10"/>
      <c r="P987" s="39">
        <v>0.2051</v>
      </c>
      <c r="Q987" s="7"/>
      <c r="R987" s="158">
        <v>91.7988</v>
      </c>
      <c r="S987" s="1"/>
      <c r="T987" s="23">
        <v>19.0379</v>
      </c>
      <c r="V987" s="20">
        <v>4.8219000000000003</v>
      </c>
      <c r="X987" s="20">
        <v>1.8825000000000001</v>
      </c>
      <c r="AA987" s="25">
        <v>896177</v>
      </c>
      <c r="AB987" s="9"/>
      <c r="AC987" s="25">
        <v>4369258</v>
      </c>
      <c r="AD987" s="9"/>
      <c r="AE987" s="27">
        <v>906130</v>
      </c>
      <c r="AF987" s="9"/>
      <c r="AG987" s="26">
        <v>47596</v>
      </c>
      <c r="AI987" s="26">
        <v>2321024</v>
      </c>
      <c r="AK987" s="26">
        <v>693353</v>
      </c>
      <c r="AM987" s="2" t="str">
        <f t="shared" si="15"/>
        <v>No</v>
      </c>
    </row>
    <row r="988" spans="1:39">
      <c r="A988" s="6" t="s">
        <v>2334</v>
      </c>
      <c r="B988" s="6" t="s">
        <v>2335</v>
      </c>
      <c r="C988" s="4" t="s">
        <v>46</v>
      </c>
      <c r="D988" s="213">
        <v>5052</v>
      </c>
      <c r="E988" s="210">
        <v>50052</v>
      </c>
      <c r="F988" s="17" t="s">
        <v>275</v>
      </c>
      <c r="G988" s="36" t="s">
        <v>218</v>
      </c>
      <c r="H988" s="157">
        <v>278165</v>
      </c>
      <c r="I988" s="19">
        <v>50</v>
      </c>
      <c r="J988" s="150" t="s">
        <v>13</v>
      </c>
      <c r="K988" s="150" t="s">
        <v>12</v>
      </c>
      <c r="L988" s="9">
        <v>15</v>
      </c>
      <c r="M988" s="9"/>
      <c r="N988" s="21">
        <v>1.9778</v>
      </c>
      <c r="O988" s="10"/>
      <c r="P988" s="39">
        <v>8.7300000000000003E-2</v>
      </c>
      <c r="Q988" s="7"/>
      <c r="R988" s="158">
        <v>62.652900000000002</v>
      </c>
      <c r="S988" s="1"/>
      <c r="T988" s="23">
        <v>2.7658</v>
      </c>
      <c r="V988" s="20">
        <v>22.6523</v>
      </c>
      <c r="X988" s="20">
        <v>2.7991000000000001</v>
      </c>
      <c r="AA988" s="25">
        <v>149374</v>
      </c>
      <c r="AB988" s="9"/>
      <c r="AC988" s="25">
        <v>1710863</v>
      </c>
      <c r="AD988" s="9"/>
      <c r="AE988" s="27">
        <v>75527</v>
      </c>
      <c r="AF988" s="9"/>
      <c r="AG988" s="26">
        <v>27307</v>
      </c>
      <c r="AI988" s="26">
        <v>611212</v>
      </c>
      <c r="AK988" s="26">
        <v>351367</v>
      </c>
      <c r="AM988" s="2" t="str">
        <f t="shared" si="15"/>
        <v>No</v>
      </c>
    </row>
    <row r="989" spans="1:39">
      <c r="A989" s="6" t="s">
        <v>2298</v>
      </c>
      <c r="B989" s="6" t="s">
        <v>2299</v>
      </c>
      <c r="C989" s="4" t="s">
        <v>82</v>
      </c>
      <c r="D989" s="213">
        <v>5024</v>
      </c>
      <c r="E989" s="210">
        <v>50024</v>
      </c>
      <c r="F989" s="17" t="s">
        <v>275</v>
      </c>
      <c r="G989" s="36" t="s">
        <v>218</v>
      </c>
      <c r="H989" s="157">
        <v>387550</v>
      </c>
      <c r="I989" s="19">
        <v>50</v>
      </c>
      <c r="J989" s="150" t="s">
        <v>13</v>
      </c>
      <c r="K989" s="150" t="s">
        <v>12</v>
      </c>
      <c r="L989" s="9">
        <v>15</v>
      </c>
      <c r="M989" s="9"/>
      <c r="N989" s="21">
        <v>1.9853000000000001</v>
      </c>
      <c r="O989" s="10"/>
      <c r="P989" s="39">
        <v>5.0700000000000002E-2</v>
      </c>
      <c r="Q989" s="7"/>
      <c r="R989" s="158">
        <v>55.908999999999999</v>
      </c>
      <c r="S989" s="1"/>
      <c r="T989" s="23">
        <v>1.4267000000000001</v>
      </c>
      <c r="V989" s="20">
        <v>39.189</v>
      </c>
      <c r="X989" s="20">
        <v>4.8803000000000001</v>
      </c>
      <c r="AA989" s="25">
        <v>93080</v>
      </c>
      <c r="AB989" s="9"/>
      <c r="AC989" s="25">
        <v>1837338</v>
      </c>
      <c r="AD989" s="9"/>
      <c r="AE989" s="27">
        <v>46884</v>
      </c>
      <c r="AF989" s="9"/>
      <c r="AG989" s="26">
        <v>32863</v>
      </c>
      <c r="AI989" s="26">
        <v>376479</v>
      </c>
      <c r="AK989" s="26">
        <v>418603</v>
      </c>
      <c r="AM989" s="2" t="str">
        <f t="shared" si="15"/>
        <v>No</v>
      </c>
    </row>
    <row r="990" spans="1:39">
      <c r="A990" s="6" t="s">
        <v>555</v>
      </c>
      <c r="B990" s="6" t="s">
        <v>534</v>
      </c>
      <c r="C990" s="4" t="s">
        <v>109</v>
      </c>
      <c r="D990" s="213" t="s">
        <v>556</v>
      </c>
      <c r="E990" s="210" t="s">
        <v>557</v>
      </c>
      <c r="F990" s="17" t="s">
        <v>275</v>
      </c>
      <c r="G990" s="36" t="s">
        <v>400</v>
      </c>
      <c r="H990" s="157">
        <v>0</v>
      </c>
      <c r="I990" s="19">
        <v>50</v>
      </c>
      <c r="J990" s="150" t="s">
        <v>13</v>
      </c>
      <c r="K990" s="150" t="s">
        <v>15</v>
      </c>
      <c r="L990" s="9">
        <v>15</v>
      </c>
      <c r="M990" s="9"/>
      <c r="N990" s="21">
        <v>0.55689999999999995</v>
      </c>
      <c r="O990" s="10"/>
      <c r="P990" s="39">
        <v>1.6199999999999999E-2</v>
      </c>
      <c r="Q990" s="7"/>
      <c r="R990" s="158">
        <v>78.194800000000001</v>
      </c>
      <c r="S990" s="1"/>
      <c r="T990" s="23">
        <v>2.2782</v>
      </c>
      <c r="V990" s="20">
        <v>34.323500000000003</v>
      </c>
      <c r="X990" s="20">
        <v>0</v>
      </c>
      <c r="AA990" s="25">
        <v>14244</v>
      </c>
      <c r="AB990" s="9"/>
      <c r="AC990" s="25">
        <v>877893</v>
      </c>
      <c r="AD990" s="9"/>
      <c r="AE990" s="27">
        <v>25577</v>
      </c>
      <c r="AF990" s="9"/>
      <c r="AG990" s="26">
        <v>11227</v>
      </c>
      <c r="AI990" s="26">
        <v>0</v>
      </c>
      <c r="AK990" s="26">
        <v>178768</v>
      </c>
      <c r="AM990" s="2" t="str">
        <f t="shared" si="15"/>
        <v>No</v>
      </c>
    </row>
    <row r="991" spans="1:39">
      <c r="A991" s="6" t="s">
        <v>555</v>
      </c>
      <c r="B991" s="6" t="s">
        <v>534</v>
      </c>
      <c r="C991" s="4" t="s">
        <v>109</v>
      </c>
      <c r="D991" s="213" t="s">
        <v>556</v>
      </c>
      <c r="E991" s="210" t="s">
        <v>557</v>
      </c>
      <c r="F991" s="17" t="s">
        <v>275</v>
      </c>
      <c r="G991" s="36" t="s">
        <v>400</v>
      </c>
      <c r="H991" s="157">
        <v>0</v>
      </c>
      <c r="I991" s="19">
        <v>50</v>
      </c>
      <c r="J991" s="150" t="s">
        <v>16</v>
      </c>
      <c r="K991" s="150" t="s">
        <v>12</v>
      </c>
      <c r="L991" s="9">
        <v>13</v>
      </c>
      <c r="M991" s="9"/>
      <c r="N991" s="21">
        <v>3.1977000000000002</v>
      </c>
      <c r="O991" s="10"/>
      <c r="P991" s="39">
        <v>1.2744</v>
      </c>
      <c r="Q991" s="7"/>
      <c r="R991" s="158">
        <v>22.163499999999999</v>
      </c>
      <c r="S991" s="1"/>
      <c r="T991" s="23">
        <v>8.8329000000000004</v>
      </c>
      <c r="V991" s="20">
        <v>2.5091999999999999</v>
      </c>
      <c r="X991" s="20">
        <v>0</v>
      </c>
      <c r="AA991" s="25">
        <v>118857</v>
      </c>
      <c r="AB991" s="9"/>
      <c r="AC991" s="25">
        <v>93264</v>
      </c>
      <c r="AD991" s="9"/>
      <c r="AE991" s="27">
        <v>37169</v>
      </c>
      <c r="AF991" s="9"/>
      <c r="AG991" s="26">
        <v>4208</v>
      </c>
      <c r="AI991" s="26">
        <v>0</v>
      </c>
      <c r="AK991" s="26">
        <v>251749</v>
      </c>
      <c r="AM991" s="2" t="str">
        <f t="shared" si="15"/>
        <v>No</v>
      </c>
    </row>
    <row r="992" spans="1:39">
      <c r="A992" s="6" t="s">
        <v>6016</v>
      </c>
      <c r="B992" s="6" t="s">
        <v>4816</v>
      </c>
      <c r="C992" s="4" t="s">
        <v>22</v>
      </c>
      <c r="D992" s="213">
        <v>9042</v>
      </c>
      <c r="E992" s="210">
        <v>90042</v>
      </c>
      <c r="F992" s="17" t="s">
        <v>272</v>
      </c>
      <c r="G992" s="36" t="s">
        <v>218</v>
      </c>
      <c r="H992" s="157">
        <v>12150996</v>
      </c>
      <c r="I992" s="19">
        <v>49</v>
      </c>
      <c r="J992" s="150" t="s">
        <v>13</v>
      </c>
      <c r="K992" s="150" t="s">
        <v>12</v>
      </c>
      <c r="L992" s="9">
        <v>6</v>
      </c>
      <c r="M992" s="9"/>
      <c r="N992" s="21">
        <v>0.54849999999999999</v>
      </c>
      <c r="O992" s="10"/>
      <c r="P992" s="39">
        <v>1.49E-2</v>
      </c>
      <c r="Q992" s="7"/>
      <c r="R992" s="158">
        <v>94.424400000000006</v>
      </c>
      <c r="S992" s="1"/>
      <c r="T992" s="23">
        <v>2.5587</v>
      </c>
      <c r="V992" s="20">
        <v>36.902999999999999</v>
      </c>
      <c r="X992" s="20">
        <v>11.5168</v>
      </c>
      <c r="AA992" s="25">
        <v>12859</v>
      </c>
      <c r="AB992" s="9"/>
      <c r="AC992" s="25">
        <v>865116</v>
      </c>
      <c r="AD992" s="9"/>
      <c r="AE992" s="27">
        <v>23443</v>
      </c>
      <c r="AF992" s="9"/>
      <c r="AG992" s="26">
        <v>9162</v>
      </c>
      <c r="AI992" s="26">
        <v>75118</v>
      </c>
      <c r="AK992" s="26">
        <v>65443</v>
      </c>
      <c r="AM992" s="2" t="str">
        <f t="shared" si="15"/>
        <v>No</v>
      </c>
    </row>
    <row r="993" spans="1:39">
      <c r="A993" s="6" t="s">
        <v>6017</v>
      </c>
      <c r="B993" s="6" t="s">
        <v>1407</v>
      </c>
      <c r="C993" s="4" t="s">
        <v>64</v>
      </c>
      <c r="D993" s="213">
        <v>4172</v>
      </c>
      <c r="E993" s="210">
        <v>40172</v>
      </c>
      <c r="F993" s="17" t="s">
        <v>275</v>
      </c>
      <c r="G993" s="36" t="s">
        <v>218</v>
      </c>
      <c r="H993" s="157">
        <v>212195</v>
      </c>
      <c r="I993" s="19">
        <v>49</v>
      </c>
      <c r="J993" s="150" t="s">
        <v>14</v>
      </c>
      <c r="K993" s="150" t="s">
        <v>12</v>
      </c>
      <c r="L993" s="9">
        <v>6</v>
      </c>
      <c r="M993" s="9"/>
      <c r="N993" s="21">
        <v>0.53190000000000004</v>
      </c>
      <c r="O993" s="10"/>
      <c r="P993" s="39">
        <v>5.6000000000000001E-2</v>
      </c>
      <c r="Q993" s="7"/>
      <c r="R993" s="158">
        <v>80.889099999999999</v>
      </c>
      <c r="S993" s="1"/>
      <c r="T993" s="23">
        <v>8.5151000000000003</v>
      </c>
      <c r="V993" s="20">
        <v>9.4994999999999994</v>
      </c>
      <c r="X993" s="20">
        <v>1.5981000000000001</v>
      </c>
      <c r="AA993" s="25">
        <v>71479</v>
      </c>
      <c r="AB993" s="9"/>
      <c r="AC993" s="25">
        <v>1276511</v>
      </c>
      <c r="AD993" s="9"/>
      <c r="AE993" s="27">
        <v>134377</v>
      </c>
      <c r="AF993" s="9"/>
      <c r="AG993" s="26">
        <v>15781</v>
      </c>
      <c r="AI993" s="26">
        <v>798753</v>
      </c>
      <c r="AK993" s="26">
        <v>284217</v>
      </c>
      <c r="AM993" s="2" t="str">
        <f t="shared" si="15"/>
        <v>No</v>
      </c>
    </row>
    <row r="994" spans="1:39">
      <c r="A994" s="6" t="s">
        <v>6018</v>
      </c>
      <c r="B994" s="6" t="s">
        <v>4806</v>
      </c>
      <c r="C994" s="4" t="s">
        <v>22</v>
      </c>
      <c r="D994" s="213">
        <v>9218</v>
      </c>
      <c r="E994" s="210">
        <v>90218</v>
      </c>
      <c r="F994" s="17" t="s">
        <v>344</v>
      </c>
      <c r="G994" s="36" t="s">
        <v>218</v>
      </c>
      <c r="H994" s="157">
        <v>1932666</v>
      </c>
      <c r="I994" s="19">
        <v>49</v>
      </c>
      <c r="J994" s="150" t="s">
        <v>16</v>
      </c>
      <c r="K994" s="150" t="s">
        <v>15</v>
      </c>
      <c r="L994" s="9">
        <v>49</v>
      </c>
      <c r="M994" s="9"/>
      <c r="N994" s="21">
        <v>4.4781000000000004</v>
      </c>
      <c r="O994" s="10"/>
      <c r="P994" s="39">
        <v>0.23499999999999999</v>
      </c>
      <c r="Q994" s="7"/>
      <c r="R994" s="158">
        <v>95.296999999999997</v>
      </c>
      <c r="S994" s="1"/>
      <c r="T994" s="23">
        <v>5.0015000000000001</v>
      </c>
      <c r="V994" s="20">
        <v>19.053699999999999</v>
      </c>
      <c r="X994" s="20">
        <v>0.52310000000000001</v>
      </c>
      <c r="AA994" s="25">
        <v>60338</v>
      </c>
      <c r="AB994" s="9"/>
      <c r="AC994" s="25">
        <v>256730</v>
      </c>
      <c r="AD994" s="9"/>
      <c r="AE994" s="27">
        <v>13474</v>
      </c>
      <c r="AF994" s="9"/>
      <c r="AG994" s="26">
        <v>2694</v>
      </c>
      <c r="AI994" s="26">
        <v>490827</v>
      </c>
      <c r="AK994" s="26">
        <v>106479</v>
      </c>
      <c r="AM994" s="2" t="str">
        <f t="shared" si="15"/>
        <v>No</v>
      </c>
    </row>
    <row r="995" spans="1:39">
      <c r="A995" s="6" t="s">
        <v>6016</v>
      </c>
      <c r="B995" s="6" t="s">
        <v>4816</v>
      </c>
      <c r="C995" s="4" t="s">
        <v>22</v>
      </c>
      <c r="D995" s="213">
        <v>9042</v>
      </c>
      <c r="E995" s="210">
        <v>90042</v>
      </c>
      <c r="F995" s="17" t="s">
        <v>272</v>
      </c>
      <c r="G995" s="36" t="s">
        <v>218</v>
      </c>
      <c r="H995" s="157">
        <v>12150996</v>
      </c>
      <c r="I995" s="19">
        <v>49</v>
      </c>
      <c r="J995" s="150" t="s">
        <v>14</v>
      </c>
      <c r="K995" s="150" t="s">
        <v>12</v>
      </c>
      <c r="L995" s="9">
        <v>43</v>
      </c>
      <c r="M995" s="9"/>
      <c r="N995" s="21">
        <v>0.75290000000000001</v>
      </c>
      <c r="O995" s="10"/>
      <c r="P995" s="39">
        <v>0.10979999999999999</v>
      </c>
      <c r="Q995" s="7"/>
      <c r="R995" s="158">
        <v>155.08459999999999</v>
      </c>
      <c r="S995" s="1"/>
      <c r="T995" s="23">
        <v>22.617100000000001</v>
      </c>
      <c r="V995" s="20">
        <v>6.8570000000000002</v>
      </c>
      <c r="X995" s="20">
        <v>1.8763000000000001</v>
      </c>
      <c r="AA995" s="25">
        <v>2324257</v>
      </c>
      <c r="AB995" s="9"/>
      <c r="AC995" s="25">
        <v>21166877</v>
      </c>
      <c r="AD995" s="9"/>
      <c r="AE995" s="27">
        <v>3086911</v>
      </c>
      <c r="AF995" s="9"/>
      <c r="AG995" s="26">
        <v>136486</v>
      </c>
      <c r="AI995" s="26">
        <v>11281212</v>
      </c>
      <c r="AK995" s="26">
        <v>1680040</v>
      </c>
      <c r="AM995" s="2" t="str">
        <f t="shared" si="15"/>
        <v>No</v>
      </c>
    </row>
    <row r="996" spans="1:39">
      <c r="A996" s="6" t="s">
        <v>6017</v>
      </c>
      <c r="B996" s="6" t="s">
        <v>1407</v>
      </c>
      <c r="C996" s="4" t="s">
        <v>64</v>
      </c>
      <c r="D996" s="213">
        <v>4172</v>
      </c>
      <c r="E996" s="210">
        <v>40172</v>
      </c>
      <c r="F996" s="17" t="s">
        <v>275</v>
      </c>
      <c r="G996" s="36" t="s">
        <v>218</v>
      </c>
      <c r="H996" s="157">
        <v>212195</v>
      </c>
      <c r="I996" s="19">
        <v>49</v>
      </c>
      <c r="J996" s="150" t="s">
        <v>13</v>
      </c>
      <c r="K996" s="150" t="s">
        <v>12</v>
      </c>
      <c r="L996" s="9">
        <v>43</v>
      </c>
      <c r="M996" s="9"/>
      <c r="N996" s="21">
        <v>0.89190000000000003</v>
      </c>
      <c r="O996" s="10"/>
      <c r="P996" s="39">
        <v>3.0700000000000002E-2</v>
      </c>
      <c r="Q996" s="7"/>
      <c r="R996" s="158">
        <v>62.308500000000002</v>
      </c>
      <c r="S996" s="1"/>
      <c r="T996" s="23">
        <v>2.1434000000000002</v>
      </c>
      <c r="V996" s="20">
        <v>29.070599999999999</v>
      </c>
      <c r="X996" s="20">
        <v>3.2717000000000001</v>
      </c>
      <c r="AA996" s="25">
        <v>98240</v>
      </c>
      <c r="AB996" s="9"/>
      <c r="AC996" s="25">
        <v>3202036</v>
      </c>
      <c r="AD996" s="9"/>
      <c r="AE996" s="27">
        <v>110147</v>
      </c>
      <c r="AF996" s="9"/>
      <c r="AG996" s="26">
        <v>51390</v>
      </c>
      <c r="AI996" s="26">
        <v>978703</v>
      </c>
      <c r="AK996" s="26">
        <v>958403</v>
      </c>
      <c r="AM996" s="2" t="str">
        <f t="shared" si="15"/>
        <v>No</v>
      </c>
    </row>
    <row r="997" spans="1:39">
      <c r="A997" s="6" t="s">
        <v>1328</v>
      </c>
      <c r="B997" s="6" t="s">
        <v>1329</v>
      </c>
      <c r="C997" s="4" t="s">
        <v>17</v>
      </c>
      <c r="D997" s="213">
        <v>4068</v>
      </c>
      <c r="E997" s="210">
        <v>40068</v>
      </c>
      <c r="F997" s="17" t="s">
        <v>344</v>
      </c>
      <c r="G997" s="36" t="s">
        <v>218</v>
      </c>
      <c r="H997" s="157">
        <v>77074</v>
      </c>
      <c r="I997" s="19">
        <v>49</v>
      </c>
      <c r="J997" s="150" t="s">
        <v>13</v>
      </c>
      <c r="K997" s="150" t="s">
        <v>12</v>
      </c>
      <c r="L997" s="9">
        <v>39</v>
      </c>
      <c r="M997" s="9"/>
      <c r="N997" s="21">
        <v>4.5590999999999999</v>
      </c>
      <c r="O997" s="10"/>
      <c r="P997" s="39">
        <v>0.39850000000000002</v>
      </c>
      <c r="Q997" s="7"/>
      <c r="R997" s="158">
        <v>34.186300000000003</v>
      </c>
      <c r="S997" s="1"/>
      <c r="T997" s="23">
        <v>2.9882</v>
      </c>
      <c r="V997" s="20">
        <v>11.4404</v>
      </c>
      <c r="X997" s="20">
        <v>1.1183000000000001</v>
      </c>
      <c r="AA997" s="25">
        <v>426268</v>
      </c>
      <c r="AB997" s="9"/>
      <c r="AC997" s="25">
        <v>1069654</v>
      </c>
      <c r="AD997" s="9"/>
      <c r="AE997" s="27">
        <v>93498</v>
      </c>
      <c r="AF997" s="9"/>
      <c r="AG997" s="26">
        <v>31289</v>
      </c>
      <c r="AI997" s="26">
        <v>956485</v>
      </c>
      <c r="AK997" s="26">
        <v>424905</v>
      </c>
      <c r="AM997" s="2" t="str">
        <f t="shared" si="15"/>
        <v>No</v>
      </c>
    </row>
    <row r="998" spans="1:39">
      <c r="A998" s="6" t="s">
        <v>6019</v>
      </c>
      <c r="B998" s="6" t="s">
        <v>826</v>
      </c>
      <c r="C998" s="4" t="s">
        <v>75</v>
      </c>
      <c r="D998" s="213">
        <v>2010</v>
      </c>
      <c r="E998" s="210">
        <v>20010</v>
      </c>
      <c r="F998" s="17" t="s">
        <v>272</v>
      </c>
      <c r="G998" s="36" t="s">
        <v>218</v>
      </c>
      <c r="H998" s="157">
        <v>423566</v>
      </c>
      <c r="I998" s="19">
        <v>49</v>
      </c>
      <c r="J998" s="150" t="s">
        <v>14</v>
      </c>
      <c r="K998" s="150" t="s">
        <v>12</v>
      </c>
      <c r="L998" s="9">
        <v>34</v>
      </c>
      <c r="M998" s="9"/>
      <c r="N998" s="21">
        <v>1.4488000000000001</v>
      </c>
      <c r="O998" s="10"/>
      <c r="P998" s="39">
        <v>0.14419999999999999</v>
      </c>
      <c r="Q998" s="7"/>
      <c r="R998" s="158">
        <v>88.604699999999994</v>
      </c>
      <c r="S998" s="1"/>
      <c r="T998" s="23">
        <v>8.8186</v>
      </c>
      <c r="V998" s="20">
        <v>10.047499999999999</v>
      </c>
      <c r="X998" s="20">
        <v>1.7371000000000001</v>
      </c>
      <c r="AA998" s="25">
        <v>1049908</v>
      </c>
      <c r="AB998" s="9"/>
      <c r="AC998" s="25">
        <v>7280999</v>
      </c>
      <c r="AD998" s="9"/>
      <c r="AE998" s="27">
        <v>724657</v>
      </c>
      <c r="AF998" s="9"/>
      <c r="AG998" s="26">
        <v>82174</v>
      </c>
      <c r="AI998" s="26">
        <v>4191390</v>
      </c>
      <c r="AK998" s="26">
        <v>1313331</v>
      </c>
      <c r="AM998" s="2" t="str">
        <f t="shared" si="15"/>
        <v>No</v>
      </c>
    </row>
    <row r="999" spans="1:39">
      <c r="A999" s="6" t="s">
        <v>6020</v>
      </c>
      <c r="B999" s="6" t="s">
        <v>1382</v>
      </c>
      <c r="C999" s="4" t="s">
        <v>39</v>
      </c>
      <c r="D999" s="213">
        <v>4140</v>
      </c>
      <c r="E999" s="210">
        <v>40140</v>
      </c>
      <c r="F999" s="17" t="s">
        <v>272</v>
      </c>
      <c r="G999" s="36" t="s">
        <v>218</v>
      </c>
      <c r="H999" s="157">
        <v>310298</v>
      </c>
      <c r="I999" s="19">
        <v>49</v>
      </c>
      <c r="J999" s="150" t="s">
        <v>13</v>
      </c>
      <c r="K999" s="150" t="s">
        <v>15</v>
      </c>
      <c r="L999" s="9">
        <v>30</v>
      </c>
      <c r="M999" s="9"/>
      <c r="N999" s="21">
        <v>2.1981000000000002</v>
      </c>
      <c r="O999" s="10"/>
      <c r="P999" s="39">
        <v>5.4300000000000001E-2</v>
      </c>
      <c r="Q999" s="7"/>
      <c r="R999" s="158">
        <v>63.9069</v>
      </c>
      <c r="S999" s="1"/>
      <c r="T999" s="23">
        <v>1.5789</v>
      </c>
      <c r="V999" s="20">
        <v>40.474699999999999</v>
      </c>
      <c r="X999" s="20">
        <v>3.1996000000000002</v>
      </c>
      <c r="AA999" s="25">
        <v>233565</v>
      </c>
      <c r="AB999" s="9"/>
      <c r="AC999" s="25">
        <v>4300676</v>
      </c>
      <c r="AD999" s="9"/>
      <c r="AE999" s="27">
        <v>106256</v>
      </c>
      <c r="AF999" s="9"/>
      <c r="AG999" s="26">
        <v>67296</v>
      </c>
      <c r="AI999" s="26">
        <v>1344125</v>
      </c>
      <c r="AK999" s="26">
        <v>1263684</v>
      </c>
      <c r="AM999" s="2" t="str">
        <f t="shared" si="15"/>
        <v>No</v>
      </c>
    </row>
    <row r="1000" spans="1:39">
      <c r="A1000" s="6" t="s">
        <v>2294</v>
      </c>
      <c r="B1000" s="6" t="s">
        <v>2295</v>
      </c>
      <c r="C1000" s="4" t="s">
        <v>82</v>
      </c>
      <c r="D1000" s="213">
        <v>5021</v>
      </c>
      <c r="E1000" s="210">
        <v>50021</v>
      </c>
      <c r="F1000" s="17" t="s">
        <v>275</v>
      </c>
      <c r="G1000" s="36" t="s">
        <v>218</v>
      </c>
      <c r="H1000" s="157">
        <v>569499</v>
      </c>
      <c r="I1000" s="19">
        <v>49</v>
      </c>
      <c r="J1000" s="150" t="s">
        <v>13</v>
      </c>
      <c r="K1000" s="150" t="s">
        <v>12</v>
      </c>
      <c r="L1000" s="9">
        <v>26</v>
      </c>
      <c r="M1000" s="9"/>
      <c r="N1000" s="21">
        <v>4.9915000000000003</v>
      </c>
      <c r="O1000" s="10"/>
      <c r="P1000" s="39">
        <v>0.1009</v>
      </c>
      <c r="Q1000" s="7"/>
      <c r="R1000" s="158">
        <v>112.9337</v>
      </c>
      <c r="S1000" s="1"/>
      <c r="T1000" s="23">
        <v>2.2827999999999999</v>
      </c>
      <c r="V1000" s="20">
        <v>49.472200000000001</v>
      </c>
      <c r="X1000" s="20">
        <v>5.8666</v>
      </c>
      <c r="AA1000" s="25">
        <v>412625</v>
      </c>
      <c r="AB1000" s="9"/>
      <c r="AC1000" s="25">
        <v>4089669</v>
      </c>
      <c r="AD1000" s="9"/>
      <c r="AE1000" s="27">
        <v>82666</v>
      </c>
      <c r="AF1000" s="9"/>
      <c r="AG1000" s="26">
        <v>36213</v>
      </c>
      <c r="AI1000" s="26">
        <v>697107</v>
      </c>
      <c r="AK1000" s="26">
        <v>675660</v>
      </c>
      <c r="AM1000" s="2" t="str">
        <f t="shared" si="15"/>
        <v>No</v>
      </c>
    </row>
    <row r="1001" spans="1:39">
      <c r="A1001" s="6" t="s">
        <v>2294</v>
      </c>
      <c r="B1001" s="6" t="s">
        <v>2295</v>
      </c>
      <c r="C1001" s="4" t="s">
        <v>82</v>
      </c>
      <c r="D1001" s="213">
        <v>5021</v>
      </c>
      <c r="E1001" s="210">
        <v>50021</v>
      </c>
      <c r="F1001" s="17" t="s">
        <v>275</v>
      </c>
      <c r="G1001" s="36" t="s">
        <v>218</v>
      </c>
      <c r="H1001" s="157">
        <v>569499</v>
      </c>
      <c r="I1001" s="19">
        <v>49</v>
      </c>
      <c r="J1001" s="150" t="s">
        <v>14</v>
      </c>
      <c r="K1001" s="150" t="s">
        <v>12</v>
      </c>
      <c r="L1001" s="9">
        <v>23</v>
      </c>
      <c r="M1001" s="9"/>
      <c r="N1001" s="21">
        <v>2.0661999999999998</v>
      </c>
      <c r="O1001" s="10"/>
      <c r="P1001" s="39">
        <v>0.46760000000000002</v>
      </c>
      <c r="Q1001" s="7"/>
      <c r="R1001" s="158">
        <v>77.243499999999997</v>
      </c>
      <c r="S1001" s="1"/>
      <c r="T1001" s="23">
        <v>17.480599999999999</v>
      </c>
      <c r="V1001" s="20">
        <v>4.4188000000000001</v>
      </c>
      <c r="X1001" s="20">
        <v>1.68</v>
      </c>
      <c r="AA1001" s="25">
        <v>2356266</v>
      </c>
      <c r="AB1001" s="9"/>
      <c r="AC1001" s="25">
        <v>5039057</v>
      </c>
      <c r="AD1001" s="9"/>
      <c r="AE1001" s="27">
        <v>1140362</v>
      </c>
      <c r="AF1001" s="9"/>
      <c r="AG1001" s="26">
        <v>65236</v>
      </c>
      <c r="AI1001" s="26">
        <v>2999437</v>
      </c>
      <c r="AK1001" s="26">
        <v>837681</v>
      </c>
      <c r="AM1001" s="2" t="str">
        <f t="shared" si="15"/>
        <v>No</v>
      </c>
    </row>
    <row r="1002" spans="1:39">
      <c r="A1002" s="6" t="s">
        <v>6020</v>
      </c>
      <c r="B1002" s="6" t="s">
        <v>1382</v>
      </c>
      <c r="C1002" s="4" t="s">
        <v>39</v>
      </c>
      <c r="D1002" s="213">
        <v>4140</v>
      </c>
      <c r="E1002" s="210">
        <v>40140</v>
      </c>
      <c r="F1002" s="17" t="s">
        <v>272</v>
      </c>
      <c r="G1002" s="36" t="s">
        <v>218</v>
      </c>
      <c r="H1002" s="157">
        <v>310298</v>
      </c>
      <c r="I1002" s="19">
        <v>49</v>
      </c>
      <c r="J1002" s="150" t="s">
        <v>14</v>
      </c>
      <c r="K1002" s="150" t="s">
        <v>15</v>
      </c>
      <c r="L1002" s="9">
        <v>19</v>
      </c>
      <c r="M1002" s="9"/>
      <c r="N1002" s="21">
        <v>0.99460000000000004</v>
      </c>
      <c r="O1002" s="10"/>
      <c r="P1002" s="39">
        <v>0.1391</v>
      </c>
      <c r="Q1002" s="7"/>
      <c r="R1002" s="158">
        <v>82.317700000000002</v>
      </c>
      <c r="S1002" s="1"/>
      <c r="T1002" s="23">
        <v>11.511200000000001</v>
      </c>
      <c r="V1002" s="20">
        <v>7.1510999999999996</v>
      </c>
      <c r="X1002" s="20">
        <v>0.98640000000000005</v>
      </c>
      <c r="AA1002" s="25">
        <v>836414</v>
      </c>
      <c r="AB1002" s="9"/>
      <c r="AC1002" s="25">
        <v>6013801</v>
      </c>
      <c r="AD1002" s="9"/>
      <c r="AE1002" s="27">
        <v>840961</v>
      </c>
      <c r="AF1002" s="9"/>
      <c r="AG1002" s="26">
        <v>73056</v>
      </c>
      <c r="AI1002" s="26">
        <v>6096967</v>
      </c>
      <c r="AK1002" s="26">
        <v>1268696</v>
      </c>
      <c r="AM1002" s="2" t="str">
        <f t="shared" si="15"/>
        <v>No</v>
      </c>
    </row>
    <row r="1003" spans="1:39">
      <c r="A1003" s="6" t="s">
        <v>6019</v>
      </c>
      <c r="B1003" s="6" t="s">
        <v>826</v>
      </c>
      <c r="C1003" s="4" t="s">
        <v>75</v>
      </c>
      <c r="D1003" s="213">
        <v>2010</v>
      </c>
      <c r="E1003" s="210">
        <v>20010</v>
      </c>
      <c r="F1003" s="17" t="s">
        <v>272</v>
      </c>
      <c r="G1003" s="36" t="s">
        <v>218</v>
      </c>
      <c r="H1003" s="157">
        <v>423566</v>
      </c>
      <c r="I1003" s="19">
        <v>49</v>
      </c>
      <c r="J1003" s="150" t="s">
        <v>13</v>
      </c>
      <c r="K1003" s="150" t="s">
        <v>12</v>
      </c>
      <c r="L1003" s="9">
        <v>15</v>
      </c>
      <c r="M1003" s="9"/>
      <c r="N1003" s="21">
        <v>2.0615000000000001</v>
      </c>
      <c r="O1003" s="10"/>
      <c r="P1003" s="39">
        <v>1.35E-2</v>
      </c>
      <c r="Q1003" s="7"/>
      <c r="R1003" s="158">
        <v>306.48160000000001</v>
      </c>
      <c r="S1003" s="1"/>
      <c r="T1003" s="23">
        <v>2.0057999999999998</v>
      </c>
      <c r="V1003" s="20">
        <v>152.7963</v>
      </c>
      <c r="X1003" s="20">
        <v>20.3965</v>
      </c>
      <c r="AA1003" s="25">
        <v>45485</v>
      </c>
      <c r="AB1003" s="9"/>
      <c r="AC1003" s="25">
        <v>3371298</v>
      </c>
      <c r="AD1003" s="9"/>
      <c r="AE1003" s="27">
        <v>22064</v>
      </c>
      <c r="AF1003" s="9"/>
      <c r="AG1003" s="26">
        <v>11000</v>
      </c>
      <c r="AI1003" s="26">
        <v>165288</v>
      </c>
      <c r="AK1003" s="26">
        <v>163652</v>
      </c>
      <c r="AM1003" s="2" t="str">
        <f t="shared" si="15"/>
        <v>No</v>
      </c>
    </row>
    <row r="1004" spans="1:39">
      <c r="A1004" s="6" t="s">
        <v>1328</v>
      </c>
      <c r="B1004" s="6" t="s">
        <v>1329</v>
      </c>
      <c r="C1004" s="4" t="s">
        <v>17</v>
      </c>
      <c r="D1004" s="213">
        <v>4068</v>
      </c>
      <c r="E1004" s="210">
        <v>40068</v>
      </c>
      <c r="F1004" s="17" t="s">
        <v>344</v>
      </c>
      <c r="G1004" s="36" t="s">
        <v>218</v>
      </c>
      <c r="H1004" s="157">
        <v>77074</v>
      </c>
      <c r="I1004" s="19">
        <v>49</v>
      </c>
      <c r="J1004" s="150" t="s">
        <v>18</v>
      </c>
      <c r="K1004" s="150" t="s">
        <v>15</v>
      </c>
      <c r="L1004" s="9">
        <v>10</v>
      </c>
      <c r="M1004" s="9"/>
      <c r="N1004" s="21">
        <v>0</v>
      </c>
      <c r="O1004" s="10"/>
      <c r="P1004" s="39">
        <v>0</v>
      </c>
      <c r="Q1004" s="7"/>
      <c r="R1004" s="158">
        <v>33.382800000000003</v>
      </c>
      <c r="S1004" s="1"/>
      <c r="T1004" s="23">
        <v>4.4230999999999998</v>
      </c>
      <c r="V1004" s="20">
        <v>7.5473999999999997</v>
      </c>
      <c r="X1004" s="20">
        <v>1.3772</v>
      </c>
      <c r="AA1004" s="25">
        <v>0</v>
      </c>
      <c r="AB1004" s="9"/>
      <c r="AC1004" s="25">
        <v>98546</v>
      </c>
      <c r="AD1004" s="9"/>
      <c r="AE1004" s="27">
        <v>13057</v>
      </c>
      <c r="AF1004" s="9"/>
      <c r="AG1004" s="26">
        <v>2952</v>
      </c>
      <c r="AI1004" s="26">
        <v>71555</v>
      </c>
      <c r="AK1004" s="26">
        <v>61125</v>
      </c>
      <c r="AM1004" s="2" t="str">
        <f t="shared" si="15"/>
        <v>No</v>
      </c>
    </row>
    <row r="1005" spans="1:39">
      <c r="A1005" s="6" t="s">
        <v>3358</v>
      </c>
      <c r="B1005" s="6" t="s">
        <v>3359</v>
      </c>
      <c r="C1005" s="4" t="s">
        <v>103</v>
      </c>
      <c r="D1005" s="213">
        <v>6130</v>
      </c>
      <c r="E1005" s="210">
        <v>60130</v>
      </c>
      <c r="F1005" s="17" t="s">
        <v>344</v>
      </c>
      <c r="G1005" s="36" t="s">
        <v>218</v>
      </c>
      <c r="H1005" s="157">
        <v>1758210</v>
      </c>
      <c r="I1005" s="19">
        <v>48</v>
      </c>
      <c r="J1005" s="150" t="s">
        <v>13</v>
      </c>
      <c r="K1005" s="150" t="s">
        <v>12</v>
      </c>
      <c r="L1005" s="9">
        <v>48</v>
      </c>
      <c r="M1005" s="9"/>
      <c r="N1005" s="21">
        <v>2.0133999999999999</v>
      </c>
      <c r="O1005" s="10"/>
      <c r="P1005" s="39">
        <v>5.5800000000000002E-2</v>
      </c>
      <c r="Q1005" s="7"/>
      <c r="R1005" s="158">
        <v>67.052599999999998</v>
      </c>
      <c r="S1005" s="1"/>
      <c r="T1005" s="23">
        <v>1.8587</v>
      </c>
      <c r="V1005" s="20">
        <v>36.074100000000001</v>
      </c>
      <c r="X1005" s="20">
        <v>3.4411</v>
      </c>
      <c r="AA1005" s="25">
        <v>236334</v>
      </c>
      <c r="AB1005" s="9"/>
      <c r="AC1005" s="25">
        <v>4234303</v>
      </c>
      <c r="AD1005" s="9"/>
      <c r="AE1005" s="27">
        <v>117378</v>
      </c>
      <c r="AF1005" s="9"/>
      <c r="AG1005" s="26">
        <v>63149</v>
      </c>
      <c r="AI1005" s="26">
        <v>1230524</v>
      </c>
      <c r="AK1005" s="26">
        <v>1070586</v>
      </c>
      <c r="AM1005" s="2" t="str">
        <f t="shared" si="15"/>
        <v>No</v>
      </c>
    </row>
    <row r="1006" spans="1:39">
      <c r="A1006" s="6" t="s">
        <v>3611</v>
      </c>
      <c r="B1006" s="6" t="s">
        <v>3612</v>
      </c>
      <c r="C1006" s="4" t="s">
        <v>85</v>
      </c>
      <c r="D1006" s="213" t="s">
        <v>3613</v>
      </c>
      <c r="E1006" s="210" t="s">
        <v>3614</v>
      </c>
      <c r="F1006" s="17" t="s">
        <v>344</v>
      </c>
      <c r="G1006" s="36" t="s">
        <v>400</v>
      </c>
      <c r="H1006" s="157">
        <v>0</v>
      </c>
      <c r="I1006" s="19">
        <v>48</v>
      </c>
      <c r="J1006" s="150" t="s">
        <v>13</v>
      </c>
      <c r="K1006" s="150" t="s">
        <v>12</v>
      </c>
      <c r="L1006" s="9">
        <v>48</v>
      </c>
      <c r="M1006" s="9"/>
      <c r="N1006" s="21">
        <v>2.4419</v>
      </c>
      <c r="O1006" s="10"/>
      <c r="P1006" s="39">
        <v>9.2200000000000004E-2</v>
      </c>
      <c r="Q1006" s="7"/>
      <c r="R1006" s="158">
        <v>28.930900000000001</v>
      </c>
      <c r="S1006" s="1"/>
      <c r="T1006" s="23">
        <v>1.0928</v>
      </c>
      <c r="V1006" s="20">
        <v>26.473600000000001</v>
      </c>
      <c r="X1006" s="20">
        <v>0</v>
      </c>
      <c r="AA1006" s="25">
        <v>122274</v>
      </c>
      <c r="AB1006" s="9"/>
      <c r="AC1006" s="25">
        <v>1325641</v>
      </c>
      <c r="AD1006" s="9"/>
      <c r="AE1006" s="27">
        <v>50074</v>
      </c>
      <c r="AF1006" s="9"/>
      <c r="AG1006" s="26">
        <v>45821</v>
      </c>
      <c r="AI1006" s="26">
        <v>0</v>
      </c>
      <c r="AK1006" s="26">
        <v>853318</v>
      </c>
      <c r="AM1006" s="2" t="str">
        <f t="shared" si="15"/>
        <v>No</v>
      </c>
    </row>
    <row r="1007" spans="1:39">
      <c r="A1007" s="6" t="s">
        <v>3789</v>
      </c>
      <c r="B1007" s="6" t="s">
        <v>3790</v>
      </c>
      <c r="C1007" s="4" t="s">
        <v>44</v>
      </c>
      <c r="D1007" s="213" t="s">
        <v>3791</v>
      </c>
      <c r="E1007" s="210" t="s">
        <v>3792</v>
      </c>
      <c r="F1007" s="17" t="s">
        <v>275</v>
      </c>
      <c r="G1007" s="36" t="s">
        <v>400</v>
      </c>
      <c r="H1007" s="157">
        <v>0</v>
      </c>
      <c r="I1007" s="19">
        <v>48</v>
      </c>
      <c r="J1007" s="150" t="s">
        <v>13</v>
      </c>
      <c r="K1007" s="150" t="s">
        <v>12</v>
      </c>
      <c r="L1007" s="9">
        <v>48</v>
      </c>
      <c r="M1007" s="9"/>
      <c r="N1007" s="21">
        <v>1.3661000000000001</v>
      </c>
      <c r="O1007" s="10"/>
      <c r="P1007" s="39">
        <v>9.1200000000000003E-2</v>
      </c>
      <c r="Q1007" s="7"/>
      <c r="R1007" s="158">
        <v>44.196199999999997</v>
      </c>
      <c r="S1007" s="1"/>
      <c r="T1007" s="23">
        <v>2.9506000000000001</v>
      </c>
      <c r="V1007" s="20">
        <v>14.9788</v>
      </c>
      <c r="X1007" s="20">
        <v>0</v>
      </c>
      <c r="AA1007" s="25">
        <v>211559</v>
      </c>
      <c r="AB1007" s="9"/>
      <c r="AC1007" s="25">
        <v>2319683</v>
      </c>
      <c r="AD1007" s="9"/>
      <c r="AE1007" s="27">
        <v>154864</v>
      </c>
      <c r="AF1007" s="9"/>
      <c r="AG1007" s="26">
        <v>52486</v>
      </c>
      <c r="AI1007" s="26">
        <v>0</v>
      </c>
      <c r="AK1007" s="26">
        <v>1154688</v>
      </c>
      <c r="AM1007" s="2" t="str">
        <f t="shared" si="15"/>
        <v>No</v>
      </c>
    </row>
    <row r="1008" spans="1:39">
      <c r="A1008" s="6" t="s">
        <v>4880</v>
      </c>
      <c r="B1008" s="6" t="s">
        <v>4881</v>
      </c>
      <c r="C1008" s="4" t="s">
        <v>22</v>
      </c>
      <c r="D1008" s="213">
        <v>9208</v>
      </c>
      <c r="E1008" s="210">
        <v>90208</v>
      </c>
      <c r="F1008" s="17" t="s">
        <v>344</v>
      </c>
      <c r="G1008" s="36" t="s">
        <v>218</v>
      </c>
      <c r="H1008" s="157">
        <v>98176</v>
      </c>
      <c r="I1008" s="19">
        <v>48</v>
      </c>
      <c r="J1008" s="150" t="s">
        <v>14</v>
      </c>
      <c r="K1008" s="150" t="s">
        <v>15</v>
      </c>
      <c r="L1008" s="9">
        <v>26</v>
      </c>
      <c r="M1008" s="9"/>
      <c r="N1008" s="21">
        <v>1.1501999999999999</v>
      </c>
      <c r="O1008" s="10"/>
      <c r="P1008" s="39">
        <v>0.19850000000000001</v>
      </c>
      <c r="Q1008" s="7"/>
      <c r="R1008" s="158">
        <v>87.628500000000003</v>
      </c>
      <c r="S1008" s="1"/>
      <c r="T1008" s="23">
        <v>15.1221</v>
      </c>
      <c r="V1008" s="20">
        <v>5.7946999999999997</v>
      </c>
      <c r="X1008" s="20">
        <v>1.1778</v>
      </c>
      <c r="AA1008" s="25">
        <v>1241356</v>
      </c>
      <c r="AB1008" s="9"/>
      <c r="AC1008" s="25">
        <v>6253781</v>
      </c>
      <c r="AD1008" s="9"/>
      <c r="AE1008" s="27">
        <v>1079218</v>
      </c>
      <c r="AF1008" s="9"/>
      <c r="AG1008" s="26">
        <v>71367</v>
      </c>
      <c r="AI1008" s="26">
        <v>5309753</v>
      </c>
      <c r="AK1008" s="26">
        <v>1047634</v>
      </c>
      <c r="AM1008" s="2" t="str">
        <f t="shared" si="15"/>
        <v>No</v>
      </c>
    </row>
    <row r="1009" spans="1:39">
      <c r="A1009" s="6" t="s">
        <v>4880</v>
      </c>
      <c r="B1009" s="6" t="s">
        <v>4881</v>
      </c>
      <c r="C1009" s="4" t="s">
        <v>22</v>
      </c>
      <c r="D1009" s="213">
        <v>9208</v>
      </c>
      <c r="E1009" s="210">
        <v>90208</v>
      </c>
      <c r="F1009" s="17" t="s">
        <v>344</v>
      </c>
      <c r="G1009" s="36" t="s">
        <v>218</v>
      </c>
      <c r="H1009" s="157">
        <v>98176</v>
      </c>
      <c r="I1009" s="19">
        <v>48</v>
      </c>
      <c r="J1009" s="150" t="s">
        <v>13</v>
      </c>
      <c r="K1009" s="150" t="s">
        <v>15</v>
      </c>
      <c r="L1009" s="9">
        <v>22</v>
      </c>
      <c r="M1009" s="9"/>
      <c r="N1009" s="21">
        <v>2.2385999999999999</v>
      </c>
      <c r="O1009" s="10"/>
      <c r="P1009" s="39">
        <v>0.11360000000000001</v>
      </c>
      <c r="Q1009" s="7"/>
      <c r="R1009" s="158">
        <v>71.800200000000004</v>
      </c>
      <c r="S1009" s="1"/>
      <c r="T1009" s="23">
        <v>3.6450999999999998</v>
      </c>
      <c r="V1009" s="20">
        <v>19.698</v>
      </c>
      <c r="X1009" s="20">
        <v>5.1405000000000003</v>
      </c>
      <c r="AA1009" s="25">
        <v>377085</v>
      </c>
      <c r="AB1009" s="9"/>
      <c r="AC1009" s="25">
        <v>3318102</v>
      </c>
      <c r="AD1009" s="9"/>
      <c r="AE1009" s="27">
        <v>168449</v>
      </c>
      <c r="AF1009" s="9"/>
      <c r="AG1009" s="26">
        <v>46213</v>
      </c>
      <c r="AI1009" s="26">
        <v>645481</v>
      </c>
      <c r="AK1009" s="26">
        <v>409196</v>
      </c>
      <c r="AL1009" s="2" t="s">
        <v>50</v>
      </c>
      <c r="AM1009" s="2" t="str">
        <f t="shared" si="15"/>
        <v>Yes</v>
      </c>
    </row>
    <row r="1010" spans="1:39">
      <c r="A1010" s="6" t="s">
        <v>887</v>
      </c>
      <c r="B1010" s="6" t="s">
        <v>888</v>
      </c>
      <c r="C1010" s="4" t="s">
        <v>68</v>
      </c>
      <c r="D1010" s="213">
        <v>2204</v>
      </c>
      <c r="E1010" s="210">
        <v>20204</v>
      </c>
      <c r="F1010" s="17" t="s">
        <v>405</v>
      </c>
      <c r="G1010" s="36" t="s">
        <v>218</v>
      </c>
      <c r="H1010" s="157">
        <v>5441567</v>
      </c>
      <c r="I1010" s="19">
        <v>47</v>
      </c>
      <c r="J1010" s="150" t="s">
        <v>13</v>
      </c>
      <c r="K1010" s="150" t="s">
        <v>12</v>
      </c>
      <c r="L1010" s="9">
        <v>47</v>
      </c>
      <c r="M1010" s="9"/>
      <c r="N1010" s="21">
        <v>6.5000000000000002E-2</v>
      </c>
      <c r="O1010" s="10"/>
      <c r="P1010" s="39">
        <v>2.7000000000000001E-3</v>
      </c>
      <c r="Q1010" s="7"/>
      <c r="R1010" s="158">
        <v>49.5411</v>
      </c>
      <c r="S1010" s="1"/>
      <c r="T1010" s="23">
        <v>2.0939999999999999</v>
      </c>
      <c r="V1010" s="20">
        <v>23.658799999999999</v>
      </c>
      <c r="X1010" s="20">
        <v>3.9655999999999998</v>
      </c>
      <c r="AA1010" s="25">
        <v>9690</v>
      </c>
      <c r="AB1010" s="9"/>
      <c r="AC1010" s="25">
        <v>3528216</v>
      </c>
      <c r="AD1010" s="9"/>
      <c r="AE1010" s="27">
        <v>149129</v>
      </c>
      <c r="AF1010" s="9"/>
      <c r="AG1010" s="26">
        <v>71218</v>
      </c>
      <c r="AI1010" s="26">
        <v>889699</v>
      </c>
      <c r="AK1010" s="26">
        <v>808289</v>
      </c>
      <c r="AM1010" s="2" t="str">
        <f t="shared" si="15"/>
        <v>No</v>
      </c>
    </row>
    <row r="1011" spans="1:39">
      <c r="A1011" s="6" t="s">
        <v>1223</v>
      </c>
      <c r="B1011" s="6" t="s">
        <v>1224</v>
      </c>
      <c r="C1011" s="4" t="s">
        <v>105</v>
      </c>
      <c r="D1011" s="213" t="s">
        <v>1225</v>
      </c>
      <c r="E1011" s="210" t="s">
        <v>1226</v>
      </c>
      <c r="F1011" s="17" t="s">
        <v>405</v>
      </c>
      <c r="G1011" s="36" t="s">
        <v>400</v>
      </c>
      <c r="H1011" s="157">
        <v>0</v>
      </c>
      <c r="I1011" s="19">
        <v>47</v>
      </c>
      <c r="J1011" s="150" t="s">
        <v>13</v>
      </c>
      <c r="K1011" s="150" t="s">
        <v>12</v>
      </c>
      <c r="L1011" s="9">
        <v>47</v>
      </c>
      <c r="M1011" s="9"/>
      <c r="N1011" s="21">
        <v>0.51329999999999998</v>
      </c>
      <c r="O1011" s="10"/>
      <c r="P1011" s="39">
        <v>2.9899999999999999E-2</v>
      </c>
      <c r="Q1011" s="7"/>
      <c r="R1011" s="158">
        <v>31.9404</v>
      </c>
      <c r="S1011" s="1"/>
      <c r="T1011" s="23">
        <v>1.8627</v>
      </c>
      <c r="V1011" s="20">
        <v>17.147500000000001</v>
      </c>
      <c r="X1011" s="20">
        <v>0</v>
      </c>
      <c r="AA1011" s="25">
        <v>51359</v>
      </c>
      <c r="AB1011" s="9"/>
      <c r="AC1011" s="25">
        <v>1715741</v>
      </c>
      <c r="AD1011" s="9"/>
      <c r="AE1011" s="27">
        <v>100058</v>
      </c>
      <c r="AF1011" s="9"/>
      <c r="AG1011" s="26">
        <v>53717</v>
      </c>
      <c r="AI1011" s="26">
        <v>0</v>
      </c>
      <c r="AK1011" s="26">
        <v>897659</v>
      </c>
      <c r="AM1011" s="2" t="str">
        <f t="shared" si="15"/>
        <v>No</v>
      </c>
    </row>
    <row r="1012" spans="1:39">
      <c r="A1012" s="6" t="s">
        <v>3602</v>
      </c>
      <c r="B1012" s="6" t="s">
        <v>5769</v>
      </c>
      <c r="C1012" s="4" t="s">
        <v>85</v>
      </c>
      <c r="D1012" s="213" t="s">
        <v>3603</v>
      </c>
      <c r="E1012" s="210" t="s">
        <v>3604</v>
      </c>
      <c r="F1012" s="17" t="s">
        <v>405</v>
      </c>
      <c r="G1012" s="36" t="s">
        <v>400</v>
      </c>
      <c r="H1012" s="157">
        <v>0</v>
      </c>
      <c r="I1012" s="19">
        <v>47</v>
      </c>
      <c r="J1012" s="150" t="s">
        <v>13</v>
      </c>
      <c r="K1012" s="150" t="s">
        <v>12</v>
      </c>
      <c r="L1012" s="9">
        <v>47</v>
      </c>
      <c r="M1012" s="9"/>
      <c r="N1012" s="21">
        <v>0.44319999999999998</v>
      </c>
      <c r="O1012" s="10"/>
      <c r="P1012" s="39">
        <v>4.3099999999999999E-2</v>
      </c>
      <c r="Q1012" s="7"/>
      <c r="R1012" s="158">
        <v>30.689699999999998</v>
      </c>
      <c r="S1012" s="1"/>
      <c r="T1012" s="23">
        <v>2.9836</v>
      </c>
      <c r="V1012" s="20">
        <v>10.286300000000001</v>
      </c>
      <c r="X1012" s="20">
        <v>0</v>
      </c>
      <c r="AA1012" s="25">
        <v>62952</v>
      </c>
      <c r="AB1012" s="9"/>
      <c r="AC1012" s="25">
        <v>1460983</v>
      </c>
      <c r="AD1012" s="9"/>
      <c r="AE1012" s="27">
        <v>142032</v>
      </c>
      <c r="AF1012" s="9"/>
      <c r="AG1012" s="26">
        <v>47605</v>
      </c>
      <c r="AI1012" s="26">
        <v>0</v>
      </c>
      <c r="AK1012" s="26">
        <v>774724</v>
      </c>
      <c r="AM1012" s="2" t="str">
        <f t="shared" si="15"/>
        <v>No</v>
      </c>
    </row>
    <row r="1013" spans="1:39">
      <c r="A1013" s="6" t="s">
        <v>2106</v>
      </c>
      <c r="B1013" s="6" t="s">
        <v>2107</v>
      </c>
      <c r="C1013" s="4" t="s">
        <v>64</v>
      </c>
      <c r="D1013" s="213" t="s">
        <v>2108</v>
      </c>
      <c r="E1013" s="210" t="s">
        <v>2109</v>
      </c>
      <c r="F1013" s="17" t="s">
        <v>275</v>
      </c>
      <c r="G1013" s="36" t="s">
        <v>400</v>
      </c>
      <c r="H1013" s="157">
        <v>0</v>
      </c>
      <c r="I1013" s="19">
        <v>47</v>
      </c>
      <c r="J1013" s="150" t="s">
        <v>13</v>
      </c>
      <c r="K1013" s="150" t="s">
        <v>12</v>
      </c>
      <c r="L1013" s="9">
        <v>45</v>
      </c>
      <c r="M1013" s="9"/>
      <c r="N1013" s="21">
        <v>1.1816</v>
      </c>
      <c r="O1013" s="10"/>
      <c r="P1013" s="39">
        <v>5.8200000000000002E-2</v>
      </c>
      <c r="Q1013" s="7"/>
      <c r="R1013" s="158">
        <v>27.064800000000002</v>
      </c>
      <c r="S1013" s="1"/>
      <c r="T1013" s="23">
        <v>1.3333999999999999</v>
      </c>
      <c r="V1013" s="20">
        <v>20.2971</v>
      </c>
      <c r="X1013" s="20">
        <v>0</v>
      </c>
      <c r="AA1013" s="25">
        <v>179689</v>
      </c>
      <c r="AB1013" s="9"/>
      <c r="AC1013" s="25">
        <v>3086628</v>
      </c>
      <c r="AD1013" s="9"/>
      <c r="AE1013" s="27">
        <v>152072</v>
      </c>
      <c r="AF1013" s="9"/>
      <c r="AG1013" s="26">
        <v>114046</v>
      </c>
      <c r="AI1013" s="26">
        <v>0</v>
      </c>
      <c r="AK1013" s="26">
        <v>1975170</v>
      </c>
      <c r="AM1013" s="2" t="str">
        <f t="shared" si="15"/>
        <v>No</v>
      </c>
    </row>
    <row r="1014" spans="1:39">
      <c r="A1014" s="6" t="s">
        <v>2328</v>
      </c>
      <c r="B1014" s="6" t="s">
        <v>2329</v>
      </c>
      <c r="C1014" s="4" t="s">
        <v>45</v>
      </c>
      <c r="D1014" s="213">
        <v>5047</v>
      </c>
      <c r="E1014" s="210">
        <v>50047</v>
      </c>
      <c r="F1014" s="17" t="s">
        <v>275</v>
      </c>
      <c r="G1014" s="36" t="s">
        <v>218</v>
      </c>
      <c r="H1014" s="157">
        <v>132600</v>
      </c>
      <c r="I1014" s="19">
        <v>47</v>
      </c>
      <c r="J1014" s="150" t="s">
        <v>14</v>
      </c>
      <c r="K1014" s="150" t="s">
        <v>12</v>
      </c>
      <c r="L1014" s="9">
        <v>32</v>
      </c>
      <c r="M1014" s="9"/>
      <c r="N1014" s="21">
        <v>0.52200000000000002</v>
      </c>
      <c r="O1014" s="10"/>
      <c r="P1014" s="39">
        <v>0.1265</v>
      </c>
      <c r="Q1014" s="7"/>
      <c r="R1014" s="158">
        <v>83.136799999999994</v>
      </c>
      <c r="S1014" s="1"/>
      <c r="T1014" s="23">
        <v>20.153700000000001</v>
      </c>
      <c r="V1014" s="20">
        <v>4.1250999999999998</v>
      </c>
      <c r="X1014" s="20">
        <v>1.3744000000000001</v>
      </c>
      <c r="AA1014" s="25">
        <v>1169718</v>
      </c>
      <c r="AB1014" s="9"/>
      <c r="AC1014" s="25">
        <v>9243650</v>
      </c>
      <c r="AD1014" s="9"/>
      <c r="AE1014" s="27">
        <v>2240810</v>
      </c>
      <c r="AF1014" s="9"/>
      <c r="AG1014" s="26">
        <v>111186</v>
      </c>
      <c r="AI1014" s="26">
        <v>6725658</v>
      </c>
      <c r="AK1014" s="26">
        <v>1297434</v>
      </c>
      <c r="AM1014" s="2" t="str">
        <f t="shared" si="15"/>
        <v>No</v>
      </c>
    </row>
    <row r="1015" spans="1:39">
      <c r="A1015" s="6" t="s">
        <v>4879</v>
      </c>
      <c r="B1015" s="6" t="s">
        <v>4851</v>
      </c>
      <c r="C1015" s="4" t="s">
        <v>22</v>
      </c>
      <c r="D1015" s="213">
        <v>9206</v>
      </c>
      <c r="E1015" s="210">
        <v>90206</v>
      </c>
      <c r="F1015" s="17" t="s">
        <v>275</v>
      </c>
      <c r="G1015" s="36" t="s">
        <v>218</v>
      </c>
      <c r="H1015" s="157">
        <v>59219</v>
      </c>
      <c r="I1015" s="19">
        <v>47</v>
      </c>
      <c r="J1015" s="150" t="s">
        <v>14</v>
      </c>
      <c r="K1015" s="150" t="s">
        <v>12</v>
      </c>
      <c r="L1015" s="9">
        <v>25</v>
      </c>
      <c r="M1015" s="9"/>
      <c r="N1015" s="21">
        <v>1.3574999999999999</v>
      </c>
      <c r="O1015" s="10"/>
      <c r="P1015" s="39">
        <v>0.19819999999999999</v>
      </c>
      <c r="Q1015" s="7"/>
      <c r="R1015" s="158">
        <v>128.2955</v>
      </c>
      <c r="S1015" s="1"/>
      <c r="T1015" s="23">
        <v>18.731999999999999</v>
      </c>
      <c r="V1015" s="20">
        <v>6.8490000000000002</v>
      </c>
      <c r="X1015" s="20">
        <v>0.61060000000000003</v>
      </c>
      <c r="AA1015" s="25">
        <v>1439732</v>
      </c>
      <c r="AB1015" s="9"/>
      <c r="AC1015" s="25">
        <v>7263705</v>
      </c>
      <c r="AD1015" s="9"/>
      <c r="AE1015" s="27">
        <v>1060551</v>
      </c>
      <c r="AF1015" s="9"/>
      <c r="AG1015" s="26">
        <v>56617</v>
      </c>
      <c r="AI1015" s="26">
        <v>11896511</v>
      </c>
      <c r="AK1015" s="26">
        <v>1353223</v>
      </c>
      <c r="AM1015" s="2" t="str">
        <f t="shared" si="15"/>
        <v>No</v>
      </c>
    </row>
    <row r="1016" spans="1:39">
      <c r="A1016" s="6" t="s">
        <v>4879</v>
      </c>
      <c r="B1016" s="6" t="s">
        <v>4851</v>
      </c>
      <c r="C1016" s="4" t="s">
        <v>22</v>
      </c>
      <c r="D1016" s="213">
        <v>9206</v>
      </c>
      <c r="E1016" s="210">
        <v>90206</v>
      </c>
      <c r="F1016" s="17" t="s">
        <v>275</v>
      </c>
      <c r="G1016" s="36" t="s">
        <v>218</v>
      </c>
      <c r="H1016" s="157">
        <v>59219</v>
      </c>
      <c r="I1016" s="19">
        <v>47</v>
      </c>
      <c r="J1016" s="150" t="s">
        <v>13</v>
      </c>
      <c r="K1016" s="150" t="s">
        <v>12</v>
      </c>
      <c r="L1016" s="9">
        <v>22</v>
      </c>
      <c r="M1016" s="9"/>
      <c r="N1016" s="21">
        <v>3.3464</v>
      </c>
      <c r="O1016" s="10"/>
      <c r="P1016" s="39">
        <v>5.3400000000000003E-2</v>
      </c>
      <c r="Q1016" s="7"/>
      <c r="R1016" s="158">
        <v>110.73260000000001</v>
      </c>
      <c r="S1016" s="1"/>
      <c r="T1016" s="23">
        <v>1.7665</v>
      </c>
      <c r="V1016" s="20">
        <v>62.686100000000003</v>
      </c>
      <c r="X1016" s="20">
        <v>7.0686999999999998</v>
      </c>
      <c r="AA1016" s="25">
        <v>194903</v>
      </c>
      <c r="AB1016" s="9"/>
      <c r="AC1016" s="25">
        <v>3650965</v>
      </c>
      <c r="AD1016" s="9"/>
      <c r="AE1016" s="27">
        <v>58242</v>
      </c>
      <c r="AF1016" s="9"/>
      <c r="AG1016" s="26">
        <v>32971</v>
      </c>
      <c r="AI1016" s="26">
        <v>516494</v>
      </c>
      <c r="AK1016" s="26">
        <v>511984</v>
      </c>
      <c r="AM1016" s="2" t="str">
        <f t="shared" si="15"/>
        <v>No</v>
      </c>
    </row>
    <row r="1017" spans="1:39">
      <c r="A1017" s="6" t="s">
        <v>2106</v>
      </c>
      <c r="B1017" s="6" t="s">
        <v>2107</v>
      </c>
      <c r="C1017" s="4" t="s">
        <v>64</v>
      </c>
      <c r="D1017" s="213" t="s">
        <v>2108</v>
      </c>
      <c r="E1017" s="210" t="s">
        <v>2109</v>
      </c>
      <c r="F1017" s="17" t="s">
        <v>275</v>
      </c>
      <c r="G1017" s="36" t="s">
        <v>400</v>
      </c>
      <c r="H1017" s="157">
        <v>0</v>
      </c>
      <c r="I1017" s="19">
        <v>47</v>
      </c>
      <c r="J1017" s="150" t="s">
        <v>14</v>
      </c>
      <c r="K1017" s="150" t="s">
        <v>12</v>
      </c>
      <c r="L1017" s="9">
        <v>2</v>
      </c>
      <c r="M1017" s="9"/>
      <c r="N1017" s="21">
        <v>0</v>
      </c>
      <c r="O1017" s="10"/>
      <c r="P1017" s="39">
        <v>0</v>
      </c>
      <c r="Q1017" s="7"/>
      <c r="R1017" s="158">
        <v>25.596599999999999</v>
      </c>
      <c r="S1017" s="1"/>
      <c r="T1017" s="23">
        <v>3.4127000000000001</v>
      </c>
      <c r="V1017" s="20">
        <v>7.5003000000000002</v>
      </c>
      <c r="X1017" s="20">
        <v>0</v>
      </c>
      <c r="AA1017" s="25">
        <v>0</v>
      </c>
      <c r="AB1017" s="9"/>
      <c r="AC1017" s="25">
        <v>239635</v>
      </c>
      <c r="AD1017" s="9"/>
      <c r="AE1017" s="27">
        <v>31950</v>
      </c>
      <c r="AF1017" s="9"/>
      <c r="AG1017" s="26">
        <v>9362</v>
      </c>
      <c r="AI1017" s="26">
        <v>0</v>
      </c>
      <c r="AK1017" s="26">
        <v>123558</v>
      </c>
      <c r="AM1017" s="2" t="str">
        <f t="shared" si="15"/>
        <v>No</v>
      </c>
    </row>
    <row r="1018" spans="1:39">
      <c r="A1018" s="6" t="s">
        <v>2328</v>
      </c>
      <c r="B1018" s="6" t="s">
        <v>2329</v>
      </c>
      <c r="C1018" s="4" t="s">
        <v>45</v>
      </c>
      <c r="D1018" s="213">
        <v>5047</v>
      </c>
      <c r="E1018" s="210">
        <v>50047</v>
      </c>
      <c r="F1018" s="17" t="s">
        <v>275</v>
      </c>
      <c r="G1018" s="36" t="s">
        <v>218</v>
      </c>
      <c r="H1018" s="157">
        <v>132600</v>
      </c>
      <c r="I1018" s="19">
        <v>47</v>
      </c>
      <c r="J1018" s="150" t="s">
        <v>13</v>
      </c>
      <c r="K1018" s="150" t="s">
        <v>12</v>
      </c>
      <c r="L1018" s="9">
        <v>15</v>
      </c>
      <c r="M1018" s="9"/>
      <c r="N1018" s="21">
        <v>1.4939</v>
      </c>
      <c r="O1018" s="10"/>
      <c r="P1018" s="39">
        <v>4.5699999999999998E-2</v>
      </c>
      <c r="Q1018" s="7"/>
      <c r="R1018" s="158">
        <v>97.252899999999997</v>
      </c>
      <c r="S1018" s="1"/>
      <c r="T1018" s="23">
        <v>2.9746999999999999</v>
      </c>
      <c r="V1018" s="20">
        <v>32.693100000000001</v>
      </c>
      <c r="X1018" s="20">
        <v>5.8737000000000004</v>
      </c>
      <c r="AA1018" s="25">
        <v>133421</v>
      </c>
      <c r="AB1018" s="9"/>
      <c r="AC1018" s="25">
        <v>2919920</v>
      </c>
      <c r="AD1018" s="9"/>
      <c r="AE1018" s="27">
        <v>89313</v>
      </c>
      <c r="AF1018" s="9"/>
      <c r="AG1018" s="26">
        <v>30024</v>
      </c>
      <c r="AI1018" s="26">
        <v>497119</v>
      </c>
      <c r="AK1018" s="26">
        <v>364376</v>
      </c>
      <c r="AM1018" s="2" t="str">
        <f t="shared" si="15"/>
        <v>No</v>
      </c>
    </row>
    <row r="1019" spans="1:39">
      <c r="A1019" s="6" t="s">
        <v>6021</v>
      </c>
      <c r="B1019" s="6" t="s">
        <v>1101</v>
      </c>
      <c r="C1019" s="4" t="s">
        <v>105</v>
      </c>
      <c r="D1019" s="213">
        <v>3091</v>
      </c>
      <c r="E1019" s="210">
        <v>30091</v>
      </c>
      <c r="F1019" s="17" t="s">
        <v>272</v>
      </c>
      <c r="G1019" s="36" t="s">
        <v>218</v>
      </c>
      <c r="H1019" s="157">
        <v>88542</v>
      </c>
      <c r="I1019" s="19">
        <v>46</v>
      </c>
      <c r="J1019" s="150" t="s">
        <v>13</v>
      </c>
      <c r="K1019" s="150" t="s">
        <v>12</v>
      </c>
      <c r="L1019" s="9">
        <v>9</v>
      </c>
      <c r="M1019" s="9"/>
      <c r="N1019" s="21">
        <v>0.50700000000000001</v>
      </c>
      <c r="O1019" s="10"/>
      <c r="P1019" s="39">
        <v>1.4E-2</v>
      </c>
      <c r="Q1019" s="7"/>
      <c r="R1019" s="158">
        <v>67.975700000000003</v>
      </c>
      <c r="S1019" s="1"/>
      <c r="T1019" s="23">
        <v>1.8742000000000001</v>
      </c>
      <c r="V1019" s="20">
        <v>36.268999999999998</v>
      </c>
      <c r="X1019" s="20">
        <v>12.226900000000001</v>
      </c>
      <c r="AA1019" s="25">
        <v>15122</v>
      </c>
      <c r="AB1019" s="9"/>
      <c r="AC1019" s="25">
        <v>1081833</v>
      </c>
      <c r="AD1019" s="9"/>
      <c r="AE1019" s="27">
        <v>29828</v>
      </c>
      <c r="AF1019" s="9"/>
      <c r="AG1019" s="26">
        <v>15915</v>
      </c>
      <c r="AI1019" s="26">
        <v>88480</v>
      </c>
      <c r="AK1019" s="26">
        <v>135977</v>
      </c>
      <c r="AM1019" s="2" t="str">
        <f t="shared" si="15"/>
        <v>No</v>
      </c>
    </row>
    <row r="1020" spans="1:39">
      <c r="A1020" s="6" t="s">
        <v>6022</v>
      </c>
      <c r="B1020" s="6" t="s">
        <v>1163</v>
      </c>
      <c r="C1020" s="4" t="s">
        <v>88</v>
      </c>
      <c r="D1020" s="213" t="s">
        <v>1164</v>
      </c>
      <c r="E1020" s="210" t="s">
        <v>1165</v>
      </c>
      <c r="F1020" s="17" t="s">
        <v>275</v>
      </c>
      <c r="G1020" s="36" t="s">
        <v>400</v>
      </c>
      <c r="H1020" s="157">
        <v>0</v>
      </c>
      <c r="I1020" s="19">
        <v>46</v>
      </c>
      <c r="J1020" s="150" t="s">
        <v>14</v>
      </c>
      <c r="K1020" s="150" t="s">
        <v>12</v>
      </c>
      <c r="L1020" s="9">
        <v>9</v>
      </c>
      <c r="M1020" s="9"/>
      <c r="N1020" s="21">
        <v>1.2205999999999999</v>
      </c>
      <c r="O1020" s="10"/>
      <c r="P1020" s="39">
        <v>8.3199999999999996E-2</v>
      </c>
      <c r="Q1020" s="7"/>
      <c r="R1020" s="158">
        <v>80.5137</v>
      </c>
      <c r="S1020" s="1"/>
      <c r="T1020" s="23">
        <v>5.4855999999999998</v>
      </c>
      <c r="V1020" s="20">
        <v>14.677099999999999</v>
      </c>
      <c r="X1020" s="20">
        <v>0</v>
      </c>
      <c r="AA1020" s="25">
        <v>138560</v>
      </c>
      <c r="AB1020" s="9"/>
      <c r="AC1020" s="25">
        <v>1666150</v>
      </c>
      <c r="AD1020" s="9"/>
      <c r="AE1020" s="27">
        <v>113520</v>
      </c>
      <c r="AF1020" s="9"/>
      <c r="AG1020" s="26">
        <v>20694</v>
      </c>
      <c r="AI1020" s="26">
        <v>0</v>
      </c>
      <c r="AK1020" s="26">
        <v>456028</v>
      </c>
      <c r="AM1020" s="2" t="str">
        <f t="shared" si="15"/>
        <v>No</v>
      </c>
    </row>
    <row r="1021" spans="1:39">
      <c r="A1021" s="6" t="s">
        <v>1884</v>
      </c>
      <c r="B1021" s="6" t="s">
        <v>1885</v>
      </c>
      <c r="C1021" s="4" t="s">
        <v>51</v>
      </c>
      <c r="D1021" s="213" t="s">
        <v>1886</v>
      </c>
      <c r="E1021" s="210" t="s">
        <v>1887</v>
      </c>
      <c r="F1021" s="17" t="s">
        <v>405</v>
      </c>
      <c r="G1021" s="36" t="s">
        <v>400</v>
      </c>
      <c r="H1021" s="157">
        <v>0</v>
      </c>
      <c r="I1021" s="19">
        <v>46</v>
      </c>
      <c r="J1021" s="150" t="s">
        <v>13</v>
      </c>
      <c r="K1021" s="150" t="s">
        <v>12</v>
      </c>
      <c r="L1021" s="9">
        <v>46</v>
      </c>
      <c r="M1021" s="9"/>
      <c r="N1021" s="21">
        <v>1.4621</v>
      </c>
      <c r="O1021" s="10"/>
      <c r="P1021" s="39">
        <v>4.0500000000000001E-2</v>
      </c>
      <c r="Q1021" s="7"/>
      <c r="R1021" s="158">
        <v>19.258900000000001</v>
      </c>
      <c r="S1021" s="1"/>
      <c r="T1021" s="23">
        <v>0.53390000000000004</v>
      </c>
      <c r="V1021" s="20">
        <v>36.071100000000001</v>
      </c>
      <c r="X1021" s="20">
        <v>0</v>
      </c>
      <c r="AA1021" s="25">
        <v>54457</v>
      </c>
      <c r="AB1021" s="9"/>
      <c r="AC1021" s="25">
        <v>1343539</v>
      </c>
      <c r="AD1021" s="9"/>
      <c r="AE1021" s="27">
        <v>37247</v>
      </c>
      <c r="AF1021" s="9"/>
      <c r="AG1021" s="26">
        <v>69762</v>
      </c>
      <c r="AI1021" s="26">
        <v>0</v>
      </c>
      <c r="AK1021" s="26">
        <v>1132472</v>
      </c>
      <c r="AM1021" s="2" t="str">
        <f t="shared" si="15"/>
        <v>No</v>
      </c>
    </row>
    <row r="1022" spans="1:39">
      <c r="A1022" s="6" t="s">
        <v>3797</v>
      </c>
      <c r="B1022" s="6" t="s">
        <v>3759</v>
      </c>
      <c r="C1022" s="4" t="s">
        <v>44</v>
      </c>
      <c r="D1022" s="213" t="s">
        <v>3798</v>
      </c>
      <c r="E1022" s="210" t="s">
        <v>3799</v>
      </c>
      <c r="F1022" s="17" t="s">
        <v>275</v>
      </c>
      <c r="G1022" s="36" t="s">
        <v>400</v>
      </c>
      <c r="H1022" s="157">
        <v>0</v>
      </c>
      <c r="I1022" s="19">
        <v>46</v>
      </c>
      <c r="J1022" s="150" t="s">
        <v>13</v>
      </c>
      <c r="K1022" s="150" t="s">
        <v>12</v>
      </c>
      <c r="L1022" s="9">
        <v>46</v>
      </c>
      <c r="M1022" s="9"/>
      <c r="N1022" s="21">
        <v>0.74370000000000003</v>
      </c>
      <c r="O1022" s="10"/>
      <c r="P1022" s="39">
        <v>5.2600000000000001E-2</v>
      </c>
      <c r="Q1022" s="7"/>
      <c r="R1022" s="158">
        <v>34.630699999999997</v>
      </c>
      <c r="S1022" s="1"/>
      <c r="T1022" s="23">
        <v>2.4508999999999999</v>
      </c>
      <c r="V1022" s="20">
        <v>14.1296</v>
      </c>
      <c r="X1022" s="20">
        <v>0</v>
      </c>
      <c r="AA1022" s="25">
        <v>131940</v>
      </c>
      <c r="AB1022" s="9"/>
      <c r="AC1022" s="25">
        <v>2506810</v>
      </c>
      <c r="AD1022" s="9"/>
      <c r="AE1022" s="27">
        <v>177415</v>
      </c>
      <c r="AF1022" s="9"/>
      <c r="AG1022" s="26">
        <v>72387</v>
      </c>
      <c r="AI1022" s="26">
        <v>0</v>
      </c>
      <c r="AK1022" s="26">
        <v>1462745</v>
      </c>
      <c r="AM1022" s="2" t="str">
        <f t="shared" si="15"/>
        <v>No</v>
      </c>
    </row>
    <row r="1023" spans="1:39">
      <c r="A1023" s="6" t="s">
        <v>6023</v>
      </c>
      <c r="B1023" s="6" t="s">
        <v>4814</v>
      </c>
      <c r="C1023" s="4" t="s">
        <v>22</v>
      </c>
      <c r="D1023" s="213">
        <v>9039</v>
      </c>
      <c r="E1023" s="210">
        <v>90039</v>
      </c>
      <c r="F1023" s="17" t="s">
        <v>272</v>
      </c>
      <c r="G1023" s="36" t="s">
        <v>218</v>
      </c>
      <c r="H1023" s="157">
        <v>12150996</v>
      </c>
      <c r="I1023" s="19">
        <v>46</v>
      </c>
      <c r="J1023" s="150" t="s">
        <v>14</v>
      </c>
      <c r="K1023" s="150" t="s">
        <v>12</v>
      </c>
      <c r="L1023" s="9">
        <v>44</v>
      </c>
      <c r="M1023" s="9"/>
      <c r="N1023" s="21">
        <v>0.62519999999999998</v>
      </c>
      <c r="O1023" s="10"/>
      <c r="P1023" s="39">
        <v>0.13150000000000001</v>
      </c>
      <c r="Q1023" s="7"/>
      <c r="R1023" s="158">
        <v>138.2122</v>
      </c>
      <c r="S1023" s="1"/>
      <c r="T1023" s="23">
        <v>29.0716</v>
      </c>
      <c r="V1023" s="20">
        <v>4.7542</v>
      </c>
      <c r="X1023" s="20">
        <v>1.4359999999999999</v>
      </c>
      <c r="AA1023" s="25">
        <v>3041100</v>
      </c>
      <c r="AB1023" s="9"/>
      <c r="AC1023" s="25">
        <v>23125119</v>
      </c>
      <c r="AD1023" s="9"/>
      <c r="AE1023" s="27">
        <v>4864138</v>
      </c>
      <c r="AF1023" s="9"/>
      <c r="AG1023" s="26">
        <v>167316</v>
      </c>
      <c r="AI1023" s="26">
        <v>16103312</v>
      </c>
      <c r="AK1023" s="26">
        <v>1658631</v>
      </c>
      <c r="AM1023" s="2" t="str">
        <f t="shared" si="15"/>
        <v>No</v>
      </c>
    </row>
    <row r="1024" spans="1:39">
      <c r="A1024" s="6" t="s">
        <v>6022</v>
      </c>
      <c r="B1024" s="6" t="s">
        <v>1163</v>
      </c>
      <c r="C1024" s="4" t="s">
        <v>88</v>
      </c>
      <c r="D1024" s="213" t="s">
        <v>1164</v>
      </c>
      <c r="E1024" s="210" t="s">
        <v>1165</v>
      </c>
      <c r="F1024" s="17" t="s">
        <v>275</v>
      </c>
      <c r="G1024" s="36" t="s">
        <v>400</v>
      </c>
      <c r="H1024" s="157">
        <v>0</v>
      </c>
      <c r="I1024" s="19">
        <v>46</v>
      </c>
      <c r="J1024" s="150" t="s">
        <v>13</v>
      </c>
      <c r="K1024" s="150" t="s">
        <v>12</v>
      </c>
      <c r="L1024" s="9">
        <v>37</v>
      </c>
      <c r="M1024" s="9"/>
      <c r="N1024" s="21">
        <v>2.0691999999999999</v>
      </c>
      <c r="O1024" s="10"/>
      <c r="P1024" s="39">
        <v>4.6100000000000002E-2</v>
      </c>
      <c r="Q1024" s="7"/>
      <c r="R1024" s="158">
        <v>64.133200000000002</v>
      </c>
      <c r="S1024" s="1"/>
      <c r="T1024" s="23">
        <v>1.4300999999999999</v>
      </c>
      <c r="V1024" s="20">
        <v>44.843800000000002</v>
      </c>
      <c r="X1024" s="20">
        <v>0</v>
      </c>
      <c r="AA1024" s="25">
        <v>149463</v>
      </c>
      <c r="AB1024" s="9"/>
      <c r="AC1024" s="25">
        <v>3239110</v>
      </c>
      <c r="AD1024" s="9"/>
      <c r="AE1024" s="27">
        <v>72231</v>
      </c>
      <c r="AF1024" s="9"/>
      <c r="AG1024" s="26">
        <v>50506</v>
      </c>
      <c r="AI1024" s="26">
        <v>0</v>
      </c>
      <c r="AK1024" s="26">
        <v>1431231</v>
      </c>
      <c r="AM1024" s="2" t="str">
        <f t="shared" si="15"/>
        <v>No</v>
      </c>
    </row>
    <row r="1025" spans="1:39">
      <c r="A1025" s="6" t="s">
        <v>6021</v>
      </c>
      <c r="B1025" s="6" t="s">
        <v>1101</v>
      </c>
      <c r="C1025" s="4" t="s">
        <v>105</v>
      </c>
      <c r="D1025" s="213">
        <v>3091</v>
      </c>
      <c r="E1025" s="210">
        <v>30091</v>
      </c>
      <c r="F1025" s="17" t="s">
        <v>272</v>
      </c>
      <c r="G1025" s="36" t="s">
        <v>218</v>
      </c>
      <c r="H1025" s="157">
        <v>88542</v>
      </c>
      <c r="I1025" s="19">
        <v>46</v>
      </c>
      <c r="J1025" s="150" t="s">
        <v>14</v>
      </c>
      <c r="K1025" s="150" t="s">
        <v>12</v>
      </c>
      <c r="L1025" s="9">
        <v>37</v>
      </c>
      <c r="M1025" s="9"/>
      <c r="N1025" s="21">
        <v>0.51819999999999999</v>
      </c>
      <c r="O1025" s="10"/>
      <c r="P1025" s="39">
        <v>0.28000000000000003</v>
      </c>
      <c r="Q1025" s="7"/>
      <c r="R1025" s="158">
        <v>83.138800000000003</v>
      </c>
      <c r="S1025" s="1"/>
      <c r="T1025" s="23">
        <v>44.9223</v>
      </c>
      <c r="V1025" s="20">
        <v>1.8507</v>
      </c>
      <c r="X1025" s="20">
        <v>1.0829</v>
      </c>
      <c r="AA1025" s="25">
        <v>2087175</v>
      </c>
      <c r="AB1025" s="9"/>
      <c r="AC1025" s="25">
        <v>7453809</v>
      </c>
      <c r="AD1025" s="9"/>
      <c r="AE1025" s="27">
        <v>4027506</v>
      </c>
      <c r="AF1025" s="9"/>
      <c r="AG1025" s="26">
        <v>89655</v>
      </c>
      <c r="AI1025" s="26">
        <v>6882899</v>
      </c>
      <c r="AK1025" s="26">
        <v>903342</v>
      </c>
      <c r="AM1025" s="2" t="str">
        <f t="shared" si="15"/>
        <v>No</v>
      </c>
    </row>
    <row r="1026" spans="1:39">
      <c r="A1026" s="6" t="s">
        <v>1026</v>
      </c>
      <c r="B1026" s="6" t="s">
        <v>1027</v>
      </c>
      <c r="C1026" s="4" t="s">
        <v>116</v>
      </c>
      <c r="D1026" s="213">
        <v>3001</v>
      </c>
      <c r="E1026" s="210">
        <v>30001</v>
      </c>
      <c r="F1026" s="17" t="s">
        <v>275</v>
      </c>
      <c r="G1026" s="36" t="s">
        <v>218</v>
      </c>
      <c r="H1026" s="157">
        <v>153199</v>
      </c>
      <c r="I1026" s="19">
        <v>46</v>
      </c>
      <c r="J1026" s="150" t="s">
        <v>14</v>
      </c>
      <c r="K1026" s="150" t="s">
        <v>12</v>
      </c>
      <c r="L1026" s="9">
        <v>35</v>
      </c>
      <c r="M1026" s="9"/>
      <c r="N1026" s="21">
        <v>1.1060000000000001</v>
      </c>
      <c r="O1026" s="10"/>
      <c r="P1026" s="39">
        <v>0.14949999999999999</v>
      </c>
      <c r="Q1026" s="7"/>
      <c r="R1026" s="158">
        <v>92.580299999999994</v>
      </c>
      <c r="S1026" s="1"/>
      <c r="T1026" s="23">
        <v>12.514699999999999</v>
      </c>
      <c r="V1026" s="20">
        <v>7.3977000000000004</v>
      </c>
      <c r="X1026" s="20">
        <v>1.5166999999999999</v>
      </c>
      <c r="AA1026" s="25">
        <v>1802731</v>
      </c>
      <c r="AB1026" s="9"/>
      <c r="AC1026" s="25">
        <v>12057847</v>
      </c>
      <c r="AD1026" s="9"/>
      <c r="AE1026" s="27">
        <v>1629942</v>
      </c>
      <c r="AF1026" s="9"/>
      <c r="AG1026" s="26">
        <v>130242</v>
      </c>
      <c r="AI1026" s="26">
        <v>7950277</v>
      </c>
      <c r="AK1026" s="26">
        <v>2201277</v>
      </c>
      <c r="AM1026" s="2" t="str">
        <f t="shared" ref="AM1026:AM1089" si="16">IF(AL1026&amp;AJ1026&amp;AH1026&amp;AF1026&amp;AD1026&amp;AB1026&amp;Y1026&amp;W1026&amp;U1026&amp;S1026&amp;S1026&amp;Q1026&amp;O1026&lt;&gt;"","Yes","No")</f>
        <v>No</v>
      </c>
    </row>
    <row r="1027" spans="1:39">
      <c r="A1027" s="6" t="s">
        <v>6024</v>
      </c>
      <c r="B1027" s="6" t="s">
        <v>3321</v>
      </c>
      <c r="C1027" s="4" t="s">
        <v>52</v>
      </c>
      <c r="D1027" s="213">
        <v>6088</v>
      </c>
      <c r="E1027" s="210">
        <v>60088</v>
      </c>
      <c r="F1027" s="17" t="s">
        <v>272</v>
      </c>
      <c r="G1027" s="36" t="s">
        <v>218</v>
      </c>
      <c r="H1027" s="157">
        <v>899703</v>
      </c>
      <c r="I1027" s="19">
        <v>46</v>
      </c>
      <c r="J1027" s="150" t="s">
        <v>14</v>
      </c>
      <c r="K1027" s="150" t="s">
        <v>15</v>
      </c>
      <c r="L1027" s="9">
        <v>31</v>
      </c>
      <c r="M1027" s="9"/>
      <c r="N1027" s="21">
        <v>1.5234000000000001</v>
      </c>
      <c r="O1027" s="10"/>
      <c r="P1027" s="39">
        <v>0.249</v>
      </c>
      <c r="Q1027" s="7"/>
      <c r="R1027" s="158">
        <v>118.1786</v>
      </c>
      <c r="S1027" s="1"/>
      <c r="T1027" s="23">
        <v>19.318999999999999</v>
      </c>
      <c r="V1027" s="20">
        <v>6.1172000000000004</v>
      </c>
      <c r="X1027" s="20">
        <v>1.2193000000000001</v>
      </c>
      <c r="Y1027" s="2" t="s">
        <v>128</v>
      </c>
      <c r="AA1027" s="25">
        <v>2923278</v>
      </c>
      <c r="AB1027" s="9"/>
      <c r="AC1027" s="25">
        <v>11738090</v>
      </c>
      <c r="AD1027" s="9"/>
      <c r="AE1027" s="27">
        <v>1918859</v>
      </c>
      <c r="AF1027" s="9"/>
      <c r="AG1027" s="26">
        <v>99325</v>
      </c>
      <c r="AI1027" s="26">
        <v>9626644</v>
      </c>
      <c r="AJ1027" s="2" t="s">
        <v>128</v>
      </c>
      <c r="AK1027" s="26">
        <v>1366143</v>
      </c>
      <c r="AM1027" s="2" t="str">
        <f t="shared" si="16"/>
        <v>Yes</v>
      </c>
    </row>
    <row r="1028" spans="1:39">
      <c r="A1028" s="6" t="s">
        <v>111</v>
      </c>
      <c r="B1028" s="6" t="s">
        <v>331</v>
      </c>
      <c r="C1028" s="4" t="s">
        <v>109</v>
      </c>
      <c r="D1028" s="213">
        <v>43</v>
      </c>
      <c r="E1028" s="210">
        <v>43</v>
      </c>
      <c r="F1028" s="17" t="s">
        <v>275</v>
      </c>
      <c r="G1028" s="36" t="s">
        <v>218</v>
      </c>
      <c r="H1028" s="157">
        <v>67227</v>
      </c>
      <c r="I1028" s="19">
        <v>46</v>
      </c>
      <c r="J1028" s="150" t="s">
        <v>14</v>
      </c>
      <c r="K1028" s="150" t="s">
        <v>12</v>
      </c>
      <c r="L1028" s="9">
        <v>31</v>
      </c>
      <c r="M1028" s="9"/>
      <c r="N1028" s="21">
        <v>0.60509999999999997</v>
      </c>
      <c r="O1028" s="10"/>
      <c r="P1028" s="39">
        <v>5.0999999999999997E-2</v>
      </c>
      <c r="Q1028" s="7"/>
      <c r="R1028" s="158">
        <v>130.57060000000001</v>
      </c>
      <c r="S1028" s="1"/>
      <c r="T1028" s="23">
        <v>11.000500000000001</v>
      </c>
      <c r="V1028" s="20">
        <v>11.8696</v>
      </c>
      <c r="X1028" s="20">
        <v>1.0510999999999999</v>
      </c>
      <c r="AA1028" s="25">
        <v>573080</v>
      </c>
      <c r="AB1028" s="9"/>
      <c r="AC1028" s="25">
        <v>11241606</v>
      </c>
      <c r="AD1028" s="9"/>
      <c r="AE1028" s="27">
        <v>947095</v>
      </c>
      <c r="AF1028" s="9"/>
      <c r="AG1028" s="26">
        <v>86096</v>
      </c>
      <c r="AI1028" s="26">
        <v>10695307</v>
      </c>
      <c r="AK1028" s="26">
        <v>1797064</v>
      </c>
      <c r="AM1028" s="2" t="str">
        <f t="shared" si="16"/>
        <v>No</v>
      </c>
    </row>
    <row r="1029" spans="1:39">
      <c r="A1029" s="6" t="s">
        <v>2324</v>
      </c>
      <c r="B1029" s="6" t="s">
        <v>2325</v>
      </c>
      <c r="C1029" s="4" t="s">
        <v>46</v>
      </c>
      <c r="D1029" s="213">
        <v>5044</v>
      </c>
      <c r="E1029" s="210">
        <v>50044</v>
      </c>
      <c r="F1029" s="17" t="s">
        <v>275</v>
      </c>
      <c r="G1029" s="36" t="s">
        <v>218</v>
      </c>
      <c r="H1029" s="157">
        <v>313492</v>
      </c>
      <c r="I1029" s="19">
        <v>46</v>
      </c>
      <c r="J1029" s="150" t="s">
        <v>14</v>
      </c>
      <c r="K1029" s="150" t="s">
        <v>12</v>
      </c>
      <c r="L1029" s="9">
        <v>29</v>
      </c>
      <c r="M1029" s="9"/>
      <c r="N1029" s="21">
        <v>0.94130000000000003</v>
      </c>
      <c r="O1029" s="10"/>
      <c r="P1029" s="39">
        <v>0.1482</v>
      </c>
      <c r="Q1029" s="7"/>
      <c r="R1029" s="158">
        <v>105.0493</v>
      </c>
      <c r="S1029" s="1"/>
      <c r="T1029" s="23">
        <v>16.534199999999998</v>
      </c>
      <c r="V1029" s="20">
        <v>6.3533999999999997</v>
      </c>
      <c r="X1029" s="20">
        <v>2.0937999999999999</v>
      </c>
      <c r="AA1029" s="25">
        <v>1593688</v>
      </c>
      <c r="AB1029" s="9"/>
      <c r="AC1029" s="25">
        <v>10757149</v>
      </c>
      <c r="AD1029" s="9"/>
      <c r="AE1029" s="27">
        <v>1693122</v>
      </c>
      <c r="AF1029" s="9"/>
      <c r="AG1029" s="26">
        <v>102401</v>
      </c>
      <c r="AI1029" s="26">
        <v>5137688</v>
      </c>
      <c r="AK1029" s="26">
        <v>1435961</v>
      </c>
      <c r="AM1029" s="2" t="str">
        <f t="shared" si="16"/>
        <v>No</v>
      </c>
    </row>
    <row r="1030" spans="1:39">
      <c r="A1030" s="6" t="s">
        <v>6025</v>
      </c>
      <c r="B1030" s="6" t="s">
        <v>1312</v>
      </c>
      <c r="C1030" s="4" t="s">
        <v>17</v>
      </c>
      <c r="D1030" s="213">
        <v>4043</v>
      </c>
      <c r="E1030" s="210">
        <v>40043</v>
      </c>
      <c r="F1030" s="17" t="s">
        <v>272</v>
      </c>
      <c r="G1030" s="36" t="s">
        <v>218</v>
      </c>
      <c r="H1030" s="157">
        <v>326183</v>
      </c>
      <c r="I1030" s="19">
        <v>46</v>
      </c>
      <c r="J1030" s="150" t="s">
        <v>13</v>
      </c>
      <c r="K1030" s="150" t="s">
        <v>12</v>
      </c>
      <c r="L1030" s="9">
        <v>25</v>
      </c>
      <c r="M1030" s="9"/>
      <c r="N1030" s="21">
        <v>2.6533000000000002</v>
      </c>
      <c r="O1030" s="10"/>
      <c r="P1030" s="39">
        <v>7.7700000000000005E-2</v>
      </c>
      <c r="Q1030" s="7"/>
      <c r="R1030" s="158">
        <v>68.8048</v>
      </c>
      <c r="S1030" s="1"/>
      <c r="T1030" s="23">
        <v>2.0139</v>
      </c>
      <c r="V1030" s="20">
        <v>34.165799999999997</v>
      </c>
      <c r="X1030" s="20">
        <v>4.2625000000000002</v>
      </c>
      <c r="AA1030" s="25">
        <v>223363</v>
      </c>
      <c r="AB1030" s="9"/>
      <c r="AC1030" s="25">
        <v>2876179</v>
      </c>
      <c r="AD1030" s="9"/>
      <c r="AE1030" s="27">
        <v>84183</v>
      </c>
      <c r="AF1030" s="9"/>
      <c r="AG1030" s="26">
        <v>41802</v>
      </c>
      <c r="AI1030" s="26">
        <v>674762</v>
      </c>
      <c r="AK1030" s="26">
        <v>617646</v>
      </c>
      <c r="AM1030" s="2" t="str">
        <f t="shared" si="16"/>
        <v>No</v>
      </c>
    </row>
    <row r="1031" spans="1:39">
      <c r="A1031" s="6" t="s">
        <v>6025</v>
      </c>
      <c r="B1031" s="6" t="s">
        <v>1312</v>
      </c>
      <c r="C1031" s="4" t="s">
        <v>17</v>
      </c>
      <c r="D1031" s="213">
        <v>4043</v>
      </c>
      <c r="E1031" s="210">
        <v>40043</v>
      </c>
      <c r="F1031" s="17" t="s">
        <v>272</v>
      </c>
      <c r="G1031" s="36" t="s">
        <v>218</v>
      </c>
      <c r="H1031" s="157">
        <v>326183</v>
      </c>
      <c r="I1031" s="19">
        <v>46</v>
      </c>
      <c r="J1031" s="150" t="s">
        <v>14</v>
      </c>
      <c r="K1031" s="150" t="s">
        <v>12</v>
      </c>
      <c r="L1031" s="9">
        <v>21</v>
      </c>
      <c r="M1031" s="9"/>
      <c r="N1031" s="21">
        <v>0.68859999999999999</v>
      </c>
      <c r="O1031" s="10"/>
      <c r="P1031" s="39">
        <v>7.7200000000000005E-2</v>
      </c>
      <c r="Q1031" s="7"/>
      <c r="R1031" s="158">
        <v>99.005700000000004</v>
      </c>
      <c r="S1031" s="1"/>
      <c r="T1031" s="23">
        <v>11.093</v>
      </c>
      <c r="V1031" s="20">
        <v>8.9251000000000005</v>
      </c>
      <c r="X1031" s="20">
        <v>1.3504</v>
      </c>
      <c r="AA1031" s="25">
        <v>585706</v>
      </c>
      <c r="AB1031" s="9"/>
      <c r="AC1031" s="25">
        <v>7591657</v>
      </c>
      <c r="AD1031" s="9"/>
      <c r="AE1031" s="27">
        <v>850598</v>
      </c>
      <c r="AF1031" s="9"/>
      <c r="AG1031" s="26">
        <v>76679</v>
      </c>
      <c r="AI1031" s="26">
        <v>5621757</v>
      </c>
      <c r="AK1031" s="26">
        <v>1063780</v>
      </c>
      <c r="AM1031" s="2" t="str">
        <f t="shared" si="16"/>
        <v>No</v>
      </c>
    </row>
    <row r="1032" spans="1:39">
      <c r="A1032" s="6" t="s">
        <v>562</v>
      </c>
      <c r="B1032" s="6" t="s">
        <v>563</v>
      </c>
      <c r="C1032" s="4" t="s">
        <v>109</v>
      </c>
      <c r="D1032" s="213" t="s">
        <v>564</v>
      </c>
      <c r="E1032" s="210" t="s">
        <v>565</v>
      </c>
      <c r="F1032" s="17" t="s">
        <v>272</v>
      </c>
      <c r="G1032" s="36" t="s">
        <v>400</v>
      </c>
      <c r="H1032" s="157">
        <v>0</v>
      </c>
      <c r="I1032" s="19">
        <v>46</v>
      </c>
      <c r="J1032" s="150" t="s">
        <v>14</v>
      </c>
      <c r="K1032" s="150" t="s">
        <v>12</v>
      </c>
      <c r="L1032" s="9">
        <v>20</v>
      </c>
      <c r="M1032" s="9"/>
      <c r="N1032" s="21">
        <v>0.43309999999999998</v>
      </c>
      <c r="O1032" s="10"/>
      <c r="P1032" s="39">
        <v>5.5100000000000003E-2</v>
      </c>
      <c r="Q1032" s="7"/>
      <c r="R1032" s="158">
        <v>139.69749999999999</v>
      </c>
      <c r="S1032" s="1"/>
      <c r="T1032" s="23">
        <v>17.787099999999999</v>
      </c>
      <c r="V1032" s="20">
        <v>7.8539000000000003</v>
      </c>
      <c r="X1032" s="20">
        <v>0</v>
      </c>
      <c r="AA1032" s="25">
        <v>338747</v>
      </c>
      <c r="AB1032" s="9"/>
      <c r="AC1032" s="25">
        <v>6142640</v>
      </c>
      <c r="AD1032" s="9"/>
      <c r="AE1032" s="27">
        <v>782115</v>
      </c>
      <c r="AF1032" s="9"/>
      <c r="AG1032" s="26">
        <v>43971</v>
      </c>
      <c r="AI1032" s="26">
        <v>0</v>
      </c>
      <c r="AK1032" s="26">
        <v>1155573</v>
      </c>
      <c r="AM1032" s="2" t="str">
        <f t="shared" si="16"/>
        <v>No</v>
      </c>
    </row>
    <row r="1033" spans="1:39">
      <c r="A1033" s="6" t="s">
        <v>6023</v>
      </c>
      <c r="B1033" s="6" t="s">
        <v>4814</v>
      </c>
      <c r="C1033" s="4" t="s">
        <v>22</v>
      </c>
      <c r="D1033" s="213">
        <v>9039</v>
      </c>
      <c r="E1033" s="210">
        <v>90039</v>
      </c>
      <c r="F1033" s="17" t="s">
        <v>272</v>
      </c>
      <c r="G1033" s="36" t="s">
        <v>218</v>
      </c>
      <c r="H1033" s="157">
        <v>12150996</v>
      </c>
      <c r="I1033" s="19">
        <v>46</v>
      </c>
      <c r="J1033" s="150" t="s">
        <v>13</v>
      </c>
      <c r="K1033" s="150" t="s">
        <v>12</v>
      </c>
      <c r="L1033" s="9">
        <v>2</v>
      </c>
      <c r="M1033" s="9"/>
      <c r="N1033" s="21">
        <v>0.3957</v>
      </c>
      <c r="O1033" s="10"/>
      <c r="P1033" s="39">
        <v>1.29E-2</v>
      </c>
      <c r="Q1033" s="7"/>
      <c r="R1033" s="158">
        <v>121.9573</v>
      </c>
      <c r="S1033" s="1"/>
      <c r="T1033" s="23">
        <v>3.9668000000000001</v>
      </c>
      <c r="V1033" s="20">
        <v>30.744399999999999</v>
      </c>
      <c r="X1033" s="20">
        <v>14.9092</v>
      </c>
      <c r="AA1033" s="25">
        <v>3453</v>
      </c>
      <c r="AB1033" s="9"/>
      <c r="AC1033" s="25">
        <v>268306</v>
      </c>
      <c r="AD1033" s="9"/>
      <c r="AE1033" s="27">
        <v>8727</v>
      </c>
      <c r="AF1033" s="9"/>
      <c r="AG1033" s="26">
        <v>2200</v>
      </c>
      <c r="AI1033" s="26">
        <v>17996</v>
      </c>
      <c r="AK1033" s="26">
        <v>21106</v>
      </c>
      <c r="AM1033" s="2" t="str">
        <f t="shared" si="16"/>
        <v>No</v>
      </c>
    </row>
    <row r="1034" spans="1:39">
      <c r="A1034" s="6" t="s">
        <v>2324</v>
      </c>
      <c r="B1034" s="6" t="s">
        <v>2325</v>
      </c>
      <c r="C1034" s="4" t="s">
        <v>46</v>
      </c>
      <c r="D1034" s="213">
        <v>5044</v>
      </c>
      <c r="E1034" s="210">
        <v>50044</v>
      </c>
      <c r="F1034" s="17" t="s">
        <v>275</v>
      </c>
      <c r="G1034" s="36" t="s">
        <v>218</v>
      </c>
      <c r="H1034" s="157">
        <v>313492</v>
      </c>
      <c r="I1034" s="19">
        <v>46</v>
      </c>
      <c r="J1034" s="150" t="s">
        <v>13</v>
      </c>
      <c r="K1034" s="150" t="s">
        <v>12</v>
      </c>
      <c r="L1034" s="9">
        <v>17</v>
      </c>
      <c r="M1034" s="9"/>
      <c r="N1034" s="21">
        <v>2.4459</v>
      </c>
      <c r="O1034" s="10"/>
      <c r="P1034" s="39">
        <v>7.3400000000000007E-2</v>
      </c>
      <c r="Q1034" s="7"/>
      <c r="R1034" s="158">
        <v>94.874099999999999</v>
      </c>
      <c r="S1034" s="1"/>
      <c r="T1034" s="23">
        <v>2.8460999999999999</v>
      </c>
      <c r="V1034" s="20">
        <v>33.334699999999998</v>
      </c>
      <c r="X1034" s="20">
        <v>3.8683999999999998</v>
      </c>
      <c r="AA1034" s="25">
        <v>180850</v>
      </c>
      <c r="AB1034" s="9"/>
      <c r="AC1034" s="25">
        <v>2464734</v>
      </c>
      <c r="AD1034" s="9"/>
      <c r="AE1034" s="27">
        <v>73939</v>
      </c>
      <c r="AF1034" s="9"/>
      <c r="AG1034" s="26">
        <v>25979</v>
      </c>
      <c r="AI1034" s="26">
        <v>637153</v>
      </c>
      <c r="AK1034" s="26">
        <v>395553</v>
      </c>
      <c r="AM1034" s="2" t="str">
        <f t="shared" si="16"/>
        <v>No</v>
      </c>
    </row>
    <row r="1035" spans="1:39">
      <c r="A1035" s="6" t="s">
        <v>6024</v>
      </c>
      <c r="B1035" s="6" t="s">
        <v>3321</v>
      </c>
      <c r="C1035" s="4" t="s">
        <v>52</v>
      </c>
      <c r="D1035" s="213">
        <v>6088</v>
      </c>
      <c r="E1035" s="210">
        <v>60088</v>
      </c>
      <c r="F1035" s="17" t="s">
        <v>272</v>
      </c>
      <c r="G1035" s="36" t="s">
        <v>218</v>
      </c>
      <c r="H1035" s="157">
        <v>899703</v>
      </c>
      <c r="I1035" s="19">
        <v>46</v>
      </c>
      <c r="J1035" s="150" t="s">
        <v>13</v>
      </c>
      <c r="K1035" s="150" t="s">
        <v>15</v>
      </c>
      <c r="L1035" s="9">
        <v>15</v>
      </c>
      <c r="M1035" s="9"/>
      <c r="N1035" s="21">
        <v>2.7963</v>
      </c>
      <c r="O1035" s="10"/>
      <c r="P1035" s="39">
        <v>6.2300000000000001E-2</v>
      </c>
      <c r="Q1035" s="7"/>
      <c r="R1035" s="158">
        <v>76.155799999999999</v>
      </c>
      <c r="S1035" s="1"/>
      <c r="T1035" s="23">
        <v>1.6979</v>
      </c>
      <c r="V1035" s="20">
        <v>44.852600000000002</v>
      </c>
      <c r="X1035" s="20">
        <v>6.4428999999999998</v>
      </c>
      <c r="AA1035" s="25">
        <v>183746</v>
      </c>
      <c r="AB1035" s="9"/>
      <c r="AC1035" s="25">
        <v>2947307</v>
      </c>
      <c r="AD1035" s="9"/>
      <c r="AE1035" s="27">
        <v>65711</v>
      </c>
      <c r="AF1035" s="9"/>
      <c r="AG1035" s="26">
        <v>38701</v>
      </c>
      <c r="AI1035" s="26">
        <v>457450</v>
      </c>
      <c r="AK1035" s="26">
        <v>423969</v>
      </c>
      <c r="AM1035" s="2" t="str">
        <f t="shared" si="16"/>
        <v>No</v>
      </c>
    </row>
    <row r="1036" spans="1:39">
      <c r="A1036" s="6" t="s">
        <v>111</v>
      </c>
      <c r="B1036" s="6" t="s">
        <v>331</v>
      </c>
      <c r="C1036" s="4" t="s">
        <v>109</v>
      </c>
      <c r="D1036" s="213">
        <v>43</v>
      </c>
      <c r="E1036" s="210">
        <v>43</v>
      </c>
      <c r="F1036" s="17" t="s">
        <v>275</v>
      </c>
      <c r="G1036" s="36" t="s">
        <v>218</v>
      </c>
      <c r="H1036" s="157">
        <v>67227</v>
      </c>
      <c r="I1036" s="19">
        <v>46</v>
      </c>
      <c r="J1036" s="150" t="s">
        <v>13</v>
      </c>
      <c r="K1036" s="150" t="s">
        <v>12</v>
      </c>
      <c r="L1036" s="9">
        <v>14</v>
      </c>
      <c r="M1036" s="9"/>
      <c r="N1036" s="21">
        <v>0.87960000000000005</v>
      </c>
      <c r="O1036" s="10"/>
      <c r="P1036" s="39">
        <v>2.0799999999999999E-2</v>
      </c>
      <c r="Q1036" s="7"/>
      <c r="R1036" s="158">
        <v>113.5286</v>
      </c>
      <c r="S1036" s="1"/>
      <c r="T1036" s="23">
        <v>2.6848000000000001</v>
      </c>
      <c r="V1036" s="20">
        <v>42.285800000000002</v>
      </c>
      <c r="X1036" s="20">
        <v>10.799200000000001</v>
      </c>
      <c r="AA1036" s="25">
        <v>46391</v>
      </c>
      <c r="AB1036" s="9"/>
      <c r="AC1036" s="25">
        <v>2230155</v>
      </c>
      <c r="AD1036" s="9"/>
      <c r="AE1036" s="27">
        <v>52740</v>
      </c>
      <c r="AF1036" s="9"/>
      <c r="AG1036" s="26">
        <v>19644</v>
      </c>
      <c r="AI1036" s="26">
        <v>206511</v>
      </c>
      <c r="AK1036" s="26">
        <v>233053</v>
      </c>
      <c r="AM1036" s="2" t="str">
        <f t="shared" si="16"/>
        <v>No</v>
      </c>
    </row>
    <row r="1037" spans="1:39">
      <c r="A1037" s="6" t="s">
        <v>562</v>
      </c>
      <c r="B1037" s="6" t="s">
        <v>563</v>
      </c>
      <c r="C1037" s="4" t="s">
        <v>109</v>
      </c>
      <c r="D1037" s="213" t="s">
        <v>564</v>
      </c>
      <c r="E1037" s="210" t="s">
        <v>565</v>
      </c>
      <c r="F1037" s="17" t="s">
        <v>272</v>
      </c>
      <c r="G1037" s="36" t="s">
        <v>400</v>
      </c>
      <c r="H1037" s="157">
        <v>0</v>
      </c>
      <c r="I1037" s="19">
        <v>46</v>
      </c>
      <c r="J1037" s="150" t="s">
        <v>16</v>
      </c>
      <c r="K1037" s="150" t="s">
        <v>12</v>
      </c>
      <c r="L1037" s="9">
        <v>14</v>
      </c>
      <c r="M1037" s="9"/>
      <c r="N1037" s="21">
        <v>1.2963</v>
      </c>
      <c r="O1037" s="10"/>
      <c r="P1037" s="39">
        <v>0.83799999999999997</v>
      </c>
      <c r="Q1037" s="7"/>
      <c r="R1037" s="158">
        <v>11.8947</v>
      </c>
      <c r="S1037" s="1"/>
      <c r="T1037" s="23">
        <v>7.6897000000000002</v>
      </c>
      <c r="V1037" s="20">
        <v>1.5468</v>
      </c>
      <c r="X1037" s="20">
        <v>0</v>
      </c>
      <c r="AA1037" s="25">
        <v>99061</v>
      </c>
      <c r="AB1037" s="9"/>
      <c r="AC1037" s="25">
        <v>118210</v>
      </c>
      <c r="AD1037" s="9"/>
      <c r="AE1037" s="27">
        <v>76420</v>
      </c>
      <c r="AF1037" s="9"/>
      <c r="AG1037" s="26">
        <v>9938</v>
      </c>
      <c r="AI1037" s="26">
        <v>0</v>
      </c>
      <c r="AK1037" s="26">
        <v>242831</v>
      </c>
      <c r="AM1037" s="2" t="str">
        <f t="shared" si="16"/>
        <v>No</v>
      </c>
    </row>
    <row r="1038" spans="1:39">
      <c r="A1038" s="6" t="s">
        <v>562</v>
      </c>
      <c r="B1038" s="6" t="s">
        <v>563</v>
      </c>
      <c r="C1038" s="4" t="s">
        <v>109</v>
      </c>
      <c r="D1038" s="213" t="s">
        <v>564</v>
      </c>
      <c r="E1038" s="210" t="s">
        <v>565</v>
      </c>
      <c r="F1038" s="17" t="s">
        <v>272</v>
      </c>
      <c r="G1038" s="36" t="s">
        <v>400</v>
      </c>
      <c r="H1038" s="157">
        <v>0</v>
      </c>
      <c r="I1038" s="19">
        <v>46</v>
      </c>
      <c r="J1038" s="150" t="s">
        <v>13</v>
      </c>
      <c r="K1038" s="150" t="s">
        <v>12</v>
      </c>
      <c r="L1038" s="9">
        <v>12</v>
      </c>
      <c r="M1038" s="9"/>
      <c r="N1038" s="21">
        <v>1.9583999999999999</v>
      </c>
      <c r="O1038" s="10"/>
      <c r="P1038" s="39">
        <v>4.5600000000000002E-2</v>
      </c>
      <c r="Q1038" s="7"/>
      <c r="R1038" s="158">
        <v>107.0613</v>
      </c>
      <c r="S1038" s="1"/>
      <c r="T1038" s="23">
        <v>2.4914000000000001</v>
      </c>
      <c r="V1038" s="20">
        <v>42.972799999999999</v>
      </c>
      <c r="X1038" s="20">
        <v>0</v>
      </c>
      <c r="AA1038" s="25">
        <v>131736</v>
      </c>
      <c r="AB1038" s="9"/>
      <c r="AC1038" s="25">
        <v>2890654</v>
      </c>
      <c r="AD1038" s="9"/>
      <c r="AE1038" s="27">
        <v>67267</v>
      </c>
      <c r="AF1038" s="9"/>
      <c r="AG1038" s="26">
        <v>27000</v>
      </c>
      <c r="AI1038" s="26">
        <v>0</v>
      </c>
      <c r="AK1038" s="26">
        <v>341374</v>
      </c>
      <c r="AM1038" s="2" t="str">
        <f t="shared" si="16"/>
        <v>No</v>
      </c>
    </row>
    <row r="1039" spans="1:39">
      <c r="A1039" s="6" t="s">
        <v>1026</v>
      </c>
      <c r="B1039" s="6" t="s">
        <v>1027</v>
      </c>
      <c r="C1039" s="4" t="s">
        <v>116</v>
      </c>
      <c r="D1039" s="213">
        <v>3001</v>
      </c>
      <c r="E1039" s="210">
        <v>30001</v>
      </c>
      <c r="F1039" s="17" t="s">
        <v>275</v>
      </c>
      <c r="G1039" s="36" t="s">
        <v>218</v>
      </c>
      <c r="H1039" s="157">
        <v>153199</v>
      </c>
      <c r="I1039" s="19">
        <v>46</v>
      </c>
      <c r="J1039" s="150" t="s">
        <v>13</v>
      </c>
      <c r="K1039" s="150" t="s">
        <v>12</v>
      </c>
      <c r="L1039" s="9">
        <v>11</v>
      </c>
      <c r="M1039" s="9"/>
      <c r="N1039" s="21">
        <v>2.6377999999999999</v>
      </c>
      <c r="O1039" s="10"/>
      <c r="P1039" s="39">
        <v>5.3499999999999999E-2</v>
      </c>
      <c r="Q1039" s="7"/>
      <c r="R1039" s="158">
        <v>47.4651</v>
      </c>
      <c r="S1039" s="1"/>
      <c r="T1039" s="23">
        <v>0.96299999999999997</v>
      </c>
      <c r="V1039" s="20">
        <v>49.287300000000002</v>
      </c>
      <c r="X1039" s="20">
        <v>4.3428000000000004</v>
      </c>
      <c r="AA1039" s="25">
        <v>52013</v>
      </c>
      <c r="AB1039" s="9"/>
      <c r="AC1039" s="25">
        <v>971847</v>
      </c>
      <c r="AD1039" s="9"/>
      <c r="AE1039" s="27">
        <v>19718</v>
      </c>
      <c r="AF1039" s="9"/>
      <c r="AG1039" s="26">
        <v>20475</v>
      </c>
      <c r="AI1039" s="26">
        <v>223781</v>
      </c>
      <c r="AK1039" s="26">
        <v>222688</v>
      </c>
      <c r="AM1039" s="2" t="str">
        <f t="shared" si="16"/>
        <v>No</v>
      </c>
    </row>
    <row r="1040" spans="1:39">
      <c r="A1040" s="6" t="s">
        <v>111</v>
      </c>
      <c r="B1040" s="6" t="s">
        <v>331</v>
      </c>
      <c r="C1040" s="4" t="s">
        <v>109</v>
      </c>
      <c r="D1040" s="213">
        <v>43</v>
      </c>
      <c r="E1040" s="210">
        <v>43</v>
      </c>
      <c r="F1040" s="17" t="s">
        <v>275</v>
      </c>
      <c r="G1040" s="36" t="s">
        <v>218</v>
      </c>
      <c r="H1040" s="157">
        <v>67227</v>
      </c>
      <c r="I1040" s="19">
        <v>46</v>
      </c>
      <c r="J1040" s="150" t="s">
        <v>13</v>
      </c>
      <c r="K1040" s="150" t="s">
        <v>15</v>
      </c>
      <c r="L1040" s="9">
        <v>1</v>
      </c>
      <c r="M1040" s="9"/>
      <c r="N1040" s="21">
        <v>0.39429999999999998</v>
      </c>
      <c r="O1040" s="10"/>
      <c r="P1040" s="39">
        <v>1.8200000000000001E-2</v>
      </c>
      <c r="Q1040" s="7"/>
      <c r="R1040" s="158">
        <v>136.05850000000001</v>
      </c>
      <c r="S1040" s="1"/>
      <c r="T1040" s="23">
        <v>6.2807000000000004</v>
      </c>
      <c r="V1040" s="20">
        <v>21.6629</v>
      </c>
      <c r="X1040" s="20">
        <v>4.9250999999999996</v>
      </c>
      <c r="AA1040" s="25">
        <v>847</v>
      </c>
      <c r="AB1040" s="9"/>
      <c r="AC1040" s="25">
        <v>46532</v>
      </c>
      <c r="AD1040" s="9"/>
      <c r="AE1040" s="27">
        <v>2148</v>
      </c>
      <c r="AF1040" s="9"/>
      <c r="AG1040" s="26">
        <v>342</v>
      </c>
      <c r="AI1040" s="26">
        <v>9448</v>
      </c>
      <c r="AK1040" s="26">
        <v>5744</v>
      </c>
      <c r="AM1040" s="2" t="str">
        <f t="shared" si="16"/>
        <v>No</v>
      </c>
    </row>
    <row r="1041" spans="1:39">
      <c r="A1041" s="6" t="s">
        <v>342</v>
      </c>
      <c r="B1041" s="6" t="s">
        <v>343</v>
      </c>
      <c r="C1041" s="4" t="s">
        <v>86</v>
      </c>
      <c r="D1041" s="213">
        <v>57</v>
      </c>
      <c r="E1041" s="210">
        <v>57</v>
      </c>
      <c r="F1041" s="17" t="s">
        <v>344</v>
      </c>
      <c r="G1041" s="36" t="s">
        <v>218</v>
      </c>
      <c r="H1041" s="157">
        <v>83794</v>
      </c>
      <c r="I1041" s="19">
        <v>45</v>
      </c>
      <c r="J1041" s="150" t="s">
        <v>13</v>
      </c>
      <c r="K1041" s="150" t="s">
        <v>12</v>
      </c>
      <c r="L1041" s="9">
        <v>9</v>
      </c>
      <c r="M1041" s="9"/>
      <c r="N1041" s="21">
        <v>1.1728000000000001</v>
      </c>
      <c r="O1041" s="10"/>
      <c r="P1041" s="39">
        <v>4.5600000000000002E-2</v>
      </c>
      <c r="Q1041" s="7"/>
      <c r="R1041" s="158">
        <v>93.461600000000004</v>
      </c>
      <c r="S1041" s="1"/>
      <c r="T1041" s="23">
        <v>3.6305999999999998</v>
      </c>
      <c r="V1041" s="20">
        <v>25.742699999999999</v>
      </c>
      <c r="X1041" s="20">
        <v>7.4306999999999999</v>
      </c>
      <c r="AA1041" s="25">
        <v>59548</v>
      </c>
      <c r="AB1041" s="9"/>
      <c r="AC1041" s="25">
        <v>1307060</v>
      </c>
      <c r="AD1041" s="9"/>
      <c r="AE1041" s="27">
        <v>50774</v>
      </c>
      <c r="AF1041" s="9"/>
      <c r="AG1041" s="26">
        <v>13985</v>
      </c>
      <c r="AI1041" s="26">
        <v>175900</v>
      </c>
      <c r="AK1041" s="26">
        <v>157766</v>
      </c>
      <c r="AM1041" s="2" t="str">
        <f t="shared" si="16"/>
        <v>No</v>
      </c>
    </row>
    <row r="1042" spans="1:39">
      <c r="A1042" s="6" t="s">
        <v>342</v>
      </c>
      <c r="B1042" s="6" t="s">
        <v>343</v>
      </c>
      <c r="C1042" s="4" t="s">
        <v>86</v>
      </c>
      <c r="D1042" s="213">
        <v>57</v>
      </c>
      <c r="E1042" s="210">
        <v>57</v>
      </c>
      <c r="F1042" s="17" t="s">
        <v>344</v>
      </c>
      <c r="G1042" s="36" t="s">
        <v>218</v>
      </c>
      <c r="H1042" s="157">
        <v>83794</v>
      </c>
      <c r="I1042" s="19">
        <v>45</v>
      </c>
      <c r="J1042" s="150" t="s">
        <v>13</v>
      </c>
      <c r="K1042" s="150" t="s">
        <v>15</v>
      </c>
      <c r="L1042" s="9">
        <v>9</v>
      </c>
      <c r="M1042" s="9"/>
      <c r="N1042" s="21">
        <v>1.3853</v>
      </c>
      <c r="O1042" s="10"/>
      <c r="P1042" s="39">
        <v>4.7300000000000002E-2</v>
      </c>
      <c r="Q1042" s="7"/>
      <c r="R1042" s="158">
        <v>73.513099999999994</v>
      </c>
      <c r="S1042" s="1"/>
      <c r="T1042" s="23">
        <v>2.5099</v>
      </c>
      <c r="V1042" s="20">
        <v>29.289000000000001</v>
      </c>
      <c r="X1042" s="20">
        <v>10.8078</v>
      </c>
      <c r="AA1042" s="25">
        <v>53082</v>
      </c>
      <c r="AB1042" s="9"/>
      <c r="AC1042" s="25">
        <v>1122325</v>
      </c>
      <c r="AD1042" s="9"/>
      <c r="AE1042" s="27">
        <v>38319</v>
      </c>
      <c r="AF1042" s="9"/>
      <c r="AG1042" s="26">
        <v>15267</v>
      </c>
      <c r="AI1042" s="26">
        <v>103844</v>
      </c>
      <c r="AK1042" s="26">
        <v>174810</v>
      </c>
      <c r="AM1042" s="2" t="str">
        <f t="shared" si="16"/>
        <v>No</v>
      </c>
    </row>
    <row r="1043" spans="1:39">
      <c r="A1043" s="6" t="s">
        <v>6026</v>
      </c>
      <c r="B1043" s="6" t="s">
        <v>3328</v>
      </c>
      <c r="C1043" s="4" t="s">
        <v>103</v>
      </c>
      <c r="D1043" s="213" t="s">
        <v>3640</v>
      </c>
      <c r="E1043" s="210" t="s">
        <v>3641</v>
      </c>
      <c r="F1043" s="17" t="s">
        <v>344</v>
      </c>
      <c r="G1043" s="36" t="s">
        <v>400</v>
      </c>
      <c r="H1043" s="157">
        <v>0</v>
      </c>
      <c r="I1043" s="19">
        <v>45</v>
      </c>
      <c r="J1043" s="150" t="s">
        <v>24</v>
      </c>
      <c r="K1043" s="150" t="s">
        <v>12</v>
      </c>
      <c r="L1043" s="9">
        <v>6</v>
      </c>
      <c r="M1043" s="9"/>
      <c r="N1043" s="21">
        <v>1.9397</v>
      </c>
      <c r="O1043" s="10"/>
      <c r="P1043" s="39">
        <v>4.7000000000000002E-3</v>
      </c>
      <c r="Q1043" s="7"/>
      <c r="R1043" s="158">
        <v>105.7043</v>
      </c>
      <c r="S1043" s="1"/>
      <c r="T1043" s="23">
        <v>0.25380000000000003</v>
      </c>
      <c r="V1043" s="20">
        <v>416.47669999999999</v>
      </c>
      <c r="X1043" s="20">
        <v>0</v>
      </c>
      <c r="AA1043" s="25">
        <v>5400</v>
      </c>
      <c r="AB1043" s="9"/>
      <c r="AC1043" s="25">
        <v>1159471</v>
      </c>
      <c r="AD1043" s="9"/>
      <c r="AE1043" s="27">
        <v>2784</v>
      </c>
      <c r="AF1043" s="9"/>
      <c r="AG1043" s="26">
        <v>10969</v>
      </c>
      <c r="AI1043" s="26">
        <v>0</v>
      </c>
      <c r="AK1043" s="26">
        <v>281731</v>
      </c>
      <c r="AM1043" s="2" t="str">
        <f t="shared" si="16"/>
        <v>No</v>
      </c>
    </row>
    <row r="1044" spans="1:39">
      <c r="A1044" s="6" t="s">
        <v>6027</v>
      </c>
      <c r="B1044" s="6" t="s">
        <v>4859</v>
      </c>
      <c r="C1044" s="4" t="s">
        <v>22</v>
      </c>
      <c r="D1044" s="213">
        <v>9164</v>
      </c>
      <c r="E1044" s="210">
        <v>90164</v>
      </c>
      <c r="F1044" s="17" t="s">
        <v>275</v>
      </c>
      <c r="G1044" s="36" t="s">
        <v>218</v>
      </c>
      <c r="H1044" s="157">
        <v>367260</v>
      </c>
      <c r="I1044" s="19">
        <v>45</v>
      </c>
      <c r="J1044" s="150" t="s">
        <v>14</v>
      </c>
      <c r="K1044" s="150" t="s">
        <v>15</v>
      </c>
      <c r="L1044" s="9">
        <v>5</v>
      </c>
      <c r="M1044" s="9"/>
      <c r="N1044" s="21">
        <v>0.7954</v>
      </c>
      <c r="O1044" s="10"/>
      <c r="P1044" s="39">
        <v>7.8600000000000003E-2</v>
      </c>
      <c r="Q1044" s="7"/>
      <c r="R1044" s="158">
        <v>72.426199999999994</v>
      </c>
      <c r="S1044" s="1"/>
      <c r="T1044" s="23">
        <v>7.1571999999999996</v>
      </c>
      <c r="V1044" s="20">
        <v>10.119400000000001</v>
      </c>
      <c r="X1044" s="20">
        <v>1.7067000000000001</v>
      </c>
      <c r="AA1044" s="25">
        <v>40021</v>
      </c>
      <c r="AB1044" s="9"/>
      <c r="AC1044" s="25">
        <v>509156</v>
      </c>
      <c r="AD1044" s="9"/>
      <c r="AE1044" s="27">
        <v>50315</v>
      </c>
      <c r="AF1044" s="9"/>
      <c r="AG1044" s="26">
        <v>7030</v>
      </c>
      <c r="AI1044" s="26">
        <v>298327</v>
      </c>
      <c r="AK1044" s="26">
        <v>104747</v>
      </c>
      <c r="AM1044" s="2" t="str">
        <f t="shared" si="16"/>
        <v>No</v>
      </c>
    </row>
    <row r="1045" spans="1:39">
      <c r="A1045" s="6" t="s">
        <v>5531</v>
      </c>
      <c r="B1045" s="6" t="s">
        <v>4470</v>
      </c>
      <c r="C1045" s="4" t="s">
        <v>33</v>
      </c>
      <c r="D1045" s="213" t="s">
        <v>4471</v>
      </c>
      <c r="E1045" s="210" t="s">
        <v>4472</v>
      </c>
      <c r="F1045" s="17" t="s">
        <v>405</v>
      </c>
      <c r="G1045" s="36" t="s">
        <v>400</v>
      </c>
      <c r="H1045" s="157">
        <v>0</v>
      </c>
      <c r="I1045" s="19">
        <v>45</v>
      </c>
      <c r="J1045" s="150" t="s">
        <v>13</v>
      </c>
      <c r="K1045" s="150" t="s">
        <v>12</v>
      </c>
      <c r="L1045" s="9">
        <v>45</v>
      </c>
      <c r="M1045" s="9"/>
      <c r="N1045" s="21">
        <v>1.0952</v>
      </c>
      <c r="O1045" s="10"/>
      <c r="P1045" s="39">
        <v>3.5999999999999997E-2</v>
      </c>
      <c r="Q1045" s="7"/>
      <c r="R1045" s="158">
        <v>68.718699999999998</v>
      </c>
      <c r="S1045" s="1"/>
      <c r="T1045" s="23">
        <v>2.2610000000000001</v>
      </c>
      <c r="V1045" s="20">
        <v>30.392399999999999</v>
      </c>
      <c r="X1045" s="20">
        <v>0</v>
      </c>
      <c r="AA1045" s="25">
        <v>171383</v>
      </c>
      <c r="AB1045" s="9"/>
      <c r="AC1045" s="25">
        <v>4755952</v>
      </c>
      <c r="AD1045" s="9"/>
      <c r="AE1045" s="27">
        <v>156485</v>
      </c>
      <c r="AF1045" s="9"/>
      <c r="AG1045" s="26">
        <v>69209</v>
      </c>
      <c r="AI1045" s="26">
        <v>0</v>
      </c>
      <c r="AK1045" s="26">
        <v>695927</v>
      </c>
      <c r="AM1045" s="2" t="str">
        <f t="shared" si="16"/>
        <v>No</v>
      </c>
    </row>
    <row r="1046" spans="1:39">
      <c r="A1046" s="6" t="s">
        <v>6026</v>
      </c>
      <c r="B1046" s="6" t="s">
        <v>3328</v>
      </c>
      <c r="C1046" s="4" t="s">
        <v>103</v>
      </c>
      <c r="D1046" s="213" t="s">
        <v>3640</v>
      </c>
      <c r="E1046" s="210" t="s">
        <v>3641</v>
      </c>
      <c r="F1046" s="17" t="s">
        <v>344</v>
      </c>
      <c r="G1046" s="36" t="s">
        <v>400</v>
      </c>
      <c r="H1046" s="157">
        <v>0</v>
      </c>
      <c r="I1046" s="19">
        <v>45</v>
      </c>
      <c r="J1046" s="150" t="s">
        <v>14</v>
      </c>
      <c r="K1046" s="150" t="s">
        <v>12</v>
      </c>
      <c r="L1046" s="9">
        <v>4</v>
      </c>
      <c r="M1046" s="9"/>
      <c r="N1046" s="21">
        <v>0.19939999999999999</v>
      </c>
      <c r="O1046" s="10"/>
      <c r="P1046" s="39">
        <v>2.0199999999999999E-2</v>
      </c>
      <c r="Q1046" s="7"/>
      <c r="R1046" s="158">
        <v>59.695799999999998</v>
      </c>
      <c r="S1046" s="1"/>
      <c r="T1046" s="23">
        <v>6.0397999999999996</v>
      </c>
      <c r="V1046" s="20">
        <v>9.8836999999999993</v>
      </c>
      <c r="X1046" s="20">
        <v>0</v>
      </c>
      <c r="AA1046" s="25">
        <v>11733</v>
      </c>
      <c r="AB1046" s="9"/>
      <c r="AC1046" s="25">
        <v>581437</v>
      </c>
      <c r="AD1046" s="9"/>
      <c r="AE1046" s="27">
        <v>58828</v>
      </c>
      <c r="AF1046" s="9"/>
      <c r="AG1046" s="26">
        <v>9740</v>
      </c>
      <c r="AI1046" s="26">
        <v>0</v>
      </c>
      <c r="AK1046" s="26">
        <v>163216</v>
      </c>
      <c r="AM1046" s="2" t="str">
        <f t="shared" si="16"/>
        <v>No</v>
      </c>
    </row>
    <row r="1047" spans="1:39">
      <c r="A1047" s="6" t="s">
        <v>6026</v>
      </c>
      <c r="B1047" s="6" t="s">
        <v>3328</v>
      </c>
      <c r="C1047" s="4" t="s">
        <v>103</v>
      </c>
      <c r="D1047" s="213" t="s">
        <v>3640</v>
      </c>
      <c r="E1047" s="210" t="s">
        <v>3641</v>
      </c>
      <c r="F1047" s="17" t="s">
        <v>344</v>
      </c>
      <c r="G1047" s="36" t="s">
        <v>400</v>
      </c>
      <c r="H1047" s="157">
        <v>0</v>
      </c>
      <c r="I1047" s="19">
        <v>45</v>
      </c>
      <c r="J1047" s="150" t="s">
        <v>13</v>
      </c>
      <c r="K1047" s="150" t="s">
        <v>12</v>
      </c>
      <c r="L1047" s="9">
        <v>35</v>
      </c>
      <c r="M1047" s="9"/>
      <c r="N1047" s="21">
        <v>0.75160000000000005</v>
      </c>
      <c r="O1047" s="10"/>
      <c r="P1047" s="39">
        <v>2.9499999999999998E-2</v>
      </c>
      <c r="Q1047" s="7"/>
      <c r="R1047" s="158">
        <v>53.074199999999998</v>
      </c>
      <c r="S1047" s="1"/>
      <c r="T1047" s="23">
        <v>2.0863999999999998</v>
      </c>
      <c r="V1047" s="20">
        <v>25.438400000000001</v>
      </c>
      <c r="X1047" s="20">
        <v>0</v>
      </c>
      <c r="AA1047" s="25">
        <v>54367</v>
      </c>
      <c r="AB1047" s="9"/>
      <c r="AC1047" s="25">
        <v>1840084</v>
      </c>
      <c r="AD1047" s="9"/>
      <c r="AE1047" s="27">
        <v>72335</v>
      </c>
      <c r="AF1047" s="9"/>
      <c r="AG1047" s="26">
        <v>34670</v>
      </c>
      <c r="AI1047" s="26">
        <v>0</v>
      </c>
      <c r="AK1047" s="26">
        <v>709943</v>
      </c>
      <c r="AM1047" s="2" t="str">
        <f t="shared" si="16"/>
        <v>No</v>
      </c>
    </row>
    <row r="1048" spans="1:39">
      <c r="A1048" s="6" t="s">
        <v>5079</v>
      </c>
      <c r="B1048" s="6" t="s">
        <v>4771</v>
      </c>
      <c r="C1048" s="4" t="s">
        <v>22</v>
      </c>
      <c r="D1048" s="213" t="s">
        <v>5080</v>
      </c>
      <c r="E1048" s="210" t="s">
        <v>5081</v>
      </c>
      <c r="F1048" s="17" t="s">
        <v>272</v>
      </c>
      <c r="G1048" s="36" t="s">
        <v>400</v>
      </c>
      <c r="H1048" s="157">
        <v>0</v>
      </c>
      <c r="I1048" s="19">
        <v>45</v>
      </c>
      <c r="J1048" s="150" t="s">
        <v>14</v>
      </c>
      <c r="K1048" s="150" t="s">
        <v>15</v>
      </c>
      <c r="L1048" s="9">
        <v>30</v>
      </c>
      <c r="M1048" s="9"/>
      <c r="N1048" s="21">
        <v>2.4889999999999999</v>
      </c>
      <c r="O1048" s="10"/>
      <c r="P1048" s="39">
        <v>0.1154</v>
      </c>
      <c r="Q1048" s="7"/>
      <c r="R1048" s="158">
        <v>104.5564</v>
      </c>
      <c r="S1048" s="1"/>
      <c r="T1048" s="23">
        <v>4.8475999999999999</v>
      </c>
      <c r="V1048" s="20">
        <v>21.568899999999999</v>
      </c>
      <c r="X1048" s="20">
        <v>0</v>
      </c>
      <c r="AA1048" s="25">
        <v>748492</v>
      </c>
      <c r="AB1048" s="9"/>
      <c r="AC1048" s="25">
        <v>6486261</v>
      </c>
      <c r="AD1048" s="9"/>
      <c r="AE1048" s="27">
        <v>300723</v>
      </c>
      <c r="AF1048" s="9"/>
      <c r="AG1048" s="26">
        <v>62036</v>
      </c>
      <c r="AI1048" s="26">
        <v>0</v>
      </c>
      <c r="AK1048" s="26">
        <v>2191276</v>
      </c>
      <c r="AM1048" s="2" t="str">
        <f t="shared" si="16"/>
        <v>No</v>
      </c>
    </row>
    <row r="1049" spans="1:39">
      <c r="A1049" s="6" t="s">
        <v>6027</v>
      </c>
      <c r="B1049" s="6" t="s">
        <v>4859</v>
      </c>
      <c r="C1049" s="4" t="s">
        <v>22</v>
      </c>
      <c r="D1049" s="213">
        <v>9164</v>
      </c>
      <c r="E1049" s="210">
        <v>90164</v>
      </c>
      <c r="F1049" s="17" t="s">
        <v>275</v>
      </c>
      <c r="G1049" s="36" t="s">
        <v>218</v>
      </c>
      <c r="H1049" s="157">
        <v>367260</v>
      </c>
      <c r="I1049" s="19">
        <v>45</v>
      </c>
      <c r="J1049" s="150" t="s">
        <v>24</v>
      </c>
      <c r="K1049" s="150" t="s">
        <v>15</v>
      </c>
      <c r="L1049" s="9">
        <v>30</v>
      </c>
      <c r="M1049" s="9"/>
      <c r="N1049" s="21">
        <v>1.5058</v>
      </c>
      <c r="O1049" s="10"/>
      <c r="P1049" s="39">
        <v>0.1192</v>
      </c>
      <c r="Q1049" s="7"/>
      <c r="R1049" s="158">
        <v>139.88210000000001</v>
      </c>
      <c r="S1049" s="1"/>
      <c r="T1049" s="23">
        <v>11.0769</v>
      </c>
      <c r="V1049" s="20">
        <v>12.628299999999999</v>
      </c>
      <c r="X1049" s="20">
        <v>0.59660000000000002</v>
      </c>
      <c r="AA1049" s="25">
        <v>963912</v>
      </c>
      <c r="AB1049" s="9"/>
      <c r="AC1049" s="25">
        <v>8083648</v>
      </c>
      <c r="AD1049" s="9"/>
      <c r="AE1049" s="27">
        <v>640121</v>
      </c>
      <c r="AF1049" s="9"/>
      <c r="AG1049" s="26">
        <v>57789</v>
      </c>
      <c r="AI1049" s="26">
        <v>13549637</v>
      </c>
      <c r="AK1049" s="26">
        <v>1471359</v>
      </c>
      <c r="AM1049" s="2" t="str">
        <f t="shared" si="16"/>
        <v>No</v>
      </c>
    </row>
    <row r="1050" spans="1:39">
      <c r="A1050" s="6" t="s">
        <v>5079</v>
      </c>
      <c r="B1050" s="6" t="s">
        <v>4771</v>
      </c>
      <c r="C1050" s="4" t="s">
        <v>22</v>
      </c>
      <c r="D1050" s="213" t="s">
        <v>5080</v>
      </c>
      <c r="E1050" s="210" t="s">
        <v>5081</v>
      </c>
      <c r="F1050" s="17" t="s">
        <v>272</v>
      </c>
      <c r="G1050" s="36" t="s">
        <v>400</v>
      </c>
      <c r="H1050" s="157">
        <v>0</v>
      </c>
      <c r="I1050" s="19">
        <v>45</v>
      </c>
      <c r="J1050" s="150" t="s">
        <v>13</v>
      </c>
      <c r="K1050" s="150" t="s">
        <v>15</v>
      </c>
      <c r="L1050" s="9">
        <v>15</v>
      </c>
      <c r="M1050" s="9"/>
      <c r="N1050" s="21">
        <v>1.7585999999999999</v>
      </c>
      <c r="O1050" s="10"/>
      <c r="P1050" s="39">
        <v>4.0500000000000001E-2</v>
      </c>
      <c r="Q1050" s="7"/>
      <c r="R1050" s="158">
        <v>104.5564</v>
      </c>
      <c r="S1050" s="1"/>
      <c r="T1050" s="23">
        <v>2.4073000000000002</v>
      </c>
      <c r="V1050" s="20">
        <v>43.433599999999998</v>
      </c>
      <c r="X1050" s="20">
        <v>0</v>
      </c>
      <c r="AA1050" s="25">
        <v>156561</v>
      </c>
      <c r="AB1050" s="9"/>
      <c r="AC1050" s="25">
        <v>3866810</v>
      </c>
      <c r="AD1050" s="9"/>
      <c r="AE1050" s="27">
        <v>89028</v>
      </c>
      <c r="AF1050" s="9"/>
      <c r="AG1050" s="26">
        <v>36983</v>
      </c>
      <c r="AI1050" s="26">
        <v>0</v>
      </c>
      <c r="AK1050" s="26">
        <v>349645</v>
      </c>
      <c r="AM1050" s="2" t="str">
        <f t="shared" si="16"/>
        <v>No</v>
      </c>
    </row>
    <row r="1051" spans="1:39">
      <c r="A1051" s="6" t="s">
        <v>342</v>
      </c>
      <c r="B1051" s="6" t="s">
        <v>343</v>
      </c>
      <c r="C1051" s="4" t="s">
        <v>86</v>
      </c>
      <c r="D1051" s="213">
        <v>57</v>
      </c>
      <c r="E1051" s="210">
        <v>57</v>
      </c>
      <c r="F1051" s="17" t="s">
        <v>344</v>
      </c>
      <c r="G1051" s="36" t="s">
        <v>218</v>
      </c>
      <c r="H1051" s="157">
        <v>83794</v>
      </c>
      <c r="I1051" s="19">
        <v>45</v>
      </c>
      <c r="J1051" s="150" t="s">
        <v>14</v>
      </c>
      <c r="K1051" s="150" t="s">
        <v>15</v>
      </c>
      <c r="L1051" s="9">
        <v>13</v>
      </c>
      <c r="M1051" s="9"/>
      <c r="N1051" s="21">
        <v>0.69410000000000005</v>
      </c>
      <c r="O1051" s="10"/>
      <c r="P1051" s="39">
        <v>0.1133</v>
      </c>
      <c r="Q1051" s="7"/>
      <c r="R1051" s="158">
        <v>72.259399999999999</v>
      </c>
      <c r="S1051" s="1"/>
      <c r="T1051" s="23">
        <v>11.796200000000001</v>
      </c>
      <c r="V1051" s="20">
        <v>6.1257000000000001</v>
      </c>
      <c r="X1051" s="20">
        <v>1.6244000000000001</v>
      </c>
      <c r="AA1051" s="25">
        <v>285141</v>
      </c>
      <c r="AB1051" s="9"/>
      <c r="AC1051" s="25">
        <v>2516433</v>
      </c>
      <c r="AD1051" s="9"/>
      <c r="AE1051" s="27">
        <v>410801</v>
      </c>
      <c r="AF1051" s="9"/>
      <c r="AG1051" s="26">
        <v>34825</v>
      </c>
      <c r="AI1051" s="26">
        <v>1549137</v>
      </c>
      <c r="AK1051" s="26">
        <v>479708</v>
      </c>
      <c r="AM1051" s="2" t="str">
        <f t="shared" si="16"/>
        <v>No</v>
      </c>
    </row>
    <row r="1052" spans="1:39">
      <c r="A1052" s="6" t="s">
        <v>342</v>
      </c>
      <c r="B1052" s="6" t="s">
        <v>343</v>
      </c>
      <c r="C1052" s="4" t="s">
        <v>86</v>
      </c>
      <c r="D1052" s="213">
        <v>57</v>
      </c>
      <c r="E1052" s="210">
        <v>57</v>
      </c>
      <c r="F1052" s="17" t="s">
        <v>344</v>
      </c>
      <c r="G1052" s="36" t="s">
        <v>218</v>
      </c>
      <c r="H1052" s="157">
        <v>83794</v>
      </c>
      <c r="I1052" s="19">
        <v>45</v>
      </c>
      <c r="J1052" s="150" t="s">
        <v>24</v>
      </c>
      <c r="K1052" s="150" t="s">
        <v>12</v>
      </c>
      <c r="L1052" s="9">
        <v>13</v>
      </c>
      <c r="M1052" s="9"/>
      <c r="N1052" s="21">
        <v>1.0416000000000001</v>
      </c>
      <c r="O1052" s="10"/>
      <c r="P1052" s="39">
        <v>0.1716</v>
      </c>
      <c r="Q1052" s="7"/>
      <c r="R1052" s="158">
        <v>69.740200000000002</v>
      </c>
      <c r="S1052" s="1"/>
      <c r="T1052" s="23">
        <v>11.4915</v>
      </c>
      <c r="V1052" s="20">
        <v>6.0689000000000002</v>
      </c>
      <c r="X1052" s="20">
        <v>0.4526</v>
      </c>
      <c r="AA1052" s="25">
        <v>227578</v>
      </c>
      <c r="AB1052" s="9"/>
      <c r="AC1052" s="25">
        <v>1325971</v>
      </c>
      <c r="AD1052" s="9"/>
      <c r="AE1052" s="27">
        <v>218488</v>
      </c>
      <c r="AF1052" s="9"/>
      <c r="AG1052" s="26">
        <v>19013</v>
      </c>
      <c r="AI1052" s="26">
        <v>2929924</v>
      </c>
      <c r="AK1052" s="26">
        <v>539131</v>
      </c>
      <c r="AM1052" s="2" t="str">
        <f t="shared" si="16"/>
        <v>No</v>
      </c>
    </row>
    <row r="1053" spans="1:39">
      <c r="A1053" s="6" t="s">
        <v>6027</v>
      </c>
      <c r="B1053" s="6" t="s">
        <v>4859</v>
      </c>
      <c r="C1053" s="4" t="s">
        <v>22</v>
      </c>
      <c r="D1053" s="213">
        <v>9164</v>
      </c>
      <c r="E1053" s="210">
        <v>90164</v>
      </c>
      <c r="F1053" s="17" t="s">
        <v>275</v>
      </c>
      <c r="G1053" s="36" t="s">
        <v>218</v>
      </c>
      <c r="H1053" s="157">
        <v>367260</v>
      </c>
      <c r="I1053" s="19">
        <v>45</v>
      </c>
      <c r="J1053" s="150" t="s">
        <v>13</v>
      </c>
      <c r="K1053" s="150" t="s">
        <v>15</v>
      </c>
      <c r="L1053" s="9">
        <v>10</v>
      </c>
      <c r="M1053" s="9"/>
      <c r="N1053" s="21">
        <v>1.6202000000000001</v>
      </c>
      <c r="O1053" s="10"/>
      <c r="P1053" s="39">
        <v>4.9099999999999998E-2</v>
      </c>
      <c r="Q1053" s="7"/>
      <c r="R1053" s="158">
        <v>74.186499999999995</v>
      </c>
      <c r="S1053" s="1"/>
      <c r="T1053" s="23">
        <v>2.2498</v>
      </c>
      <c r="V1053" s="20">
        <v>32.975299999999997</v>
      </c>
      <c r="X1053" s="20">
        <v>10.098699999999999</v>
      </c>
      <c r="AA1053" s="25">
        <v>53591</v>
      </c>
      <c r="AB1053" s="9"/>
      <c r="AC1053" s="25">
        <v>1090690</v>
      </c>
      <c r="AD1053" s="9"/>
      <c r="AE1053" s="27">
        <v>33076</v>
      </c>
      <c r="AF1053" s="9"/>
      <c r="AG1053" s="26">
        <v>14702</v>
      </c>
      <c r="AI1053" s="26">
        <v>108003</v>
      </c>
      <c r="AK1053" s="26">
        <v>209636</v>
      </c>
      <c r="AM1053" s="2" t="str">
        <f t="shared" si="16"/>
        <v>No</v>
      </c>
    </row>
    <row r="1054" spans="1:39">
      <c r="A1054" s="6" t="s">
        <v>342</v>
      </c>
      <c r="B1054" s="6" t="s">
        <v>343</v>
      </c>
      <c r="C1054" s="4" t="s">
        <v>86</v>
      </c>
      <c r="D1054" s="213">
        <v>57</v>
      </c>
      <c r="E1054" s="210">
        <v>57</v>
      </c>
      <c r="F1054" s="17" t="s">
        <v>344</v>
      </c>
      <c r="G1054" s="36" t="s">
        <v>218</v>
      </c>
      <c r="H1054" s="157">
        <v>83794</v>
      </c>
      <c r="I1054" s="19">
        <v>45</v>
      </c>
      <c r="J1054" s="150" t="s">
        <v>14</v>
      </c>
      <c r="K1054" s="150" t="s">
        <v>12</v>
      </c>
      <c r="L1054" s="9">
        <v>1</v>
      </c>
      <c r="M1054" s="9"/>
      <c r="N1054" s="21">
        <v>0.1462</v>
      </c>
      <c r="O1054" s="10"/>
      <c r="P1054" s="39">
        <v>2.6200000000000001E-2</v>
      </c>
      <c r="Q1054" s="7"/>
      <c r="R1054" s="158">
        <v>41.804699999999997</v>
      </c>
      <c r="S1054" s="1"/>
      <c r="T1054" s="23">
        <v>7.4935999999999998</v>
      </c>
      <c r="V1054" s="20">
        <v>5.5787000000000004</v>
      </c>
      <c r="X1054" s="20">
        <v>1.9821</v>
      </c>
      <c r="AA1054" s="25">
        <v>2138</v>
      </c>
      <c r="AB1054" s="9"/>
      <c r="AC1054" s="25">
        <v>81561</v>
      </c>
      <c r="AD1054" s="9"/>
      <c r="AE1054" s="27">
        <v>14620</v>
      </c>
      <c r="AF1054" s="9"/>
      <c r="AG1054" s="26">
        <v>1951</v>
      </c>
      <c r="AI1054" s="26">
        <v>41148</v>
      </c>
      <c r="AK1054" s="26">
        <v>33164</v>
      </c>
      <c r="AM1054" s="2" t="str">
        <f t="shared" si="16"/>
        <v>No</v>
      </c>
    </row>
    <row r="1055" spans="1:39">
      <c r="A1055" s="6" t="s">
        <v>6028</v>
      </c>
      <c r="B1055" s="6" t="s">
        <v>1115</v>
      </c>
      <c r="C1055" s="4" t="s">
        <v>88</v>
      </c>
      <c r="D1055" s="213" t="s">
        <v>1116</v>
      </c>
      <c r="E1055" s="210">
        <v>30137</v>
      </c>
      <c r="F1055" s="17" t="s">
        <v>275</v>
      </c>
      <c r="G1055" s="36" t="s">
        <v>218</v>
      </c>
      <c r="H1055" s="157">
        <v>54316</v>
      </c>
      <c r="I1055" s="19">
        <v>44</v>
      </c>
      <c r="J1055" s="150" t="s">
        <v>14</v>
      </c>
      <c r="K1055" s="150" t="s">
        <v>12</v>
      </c>
      <c r="L1055" s="9">
        <v>9</v>
      </c>
      <c r="M1055" s="9"/>
      <c r="N1055" s="21">
        <v>0.91559999999999997</v>
      </c>
      <c r="O1055" s="10"/>
      <c r="P1055" s="39">
        <v>6.6900000000000001E-2</v>
      </c>
      <c r="Q1055" s="7"/>
      <c r="R1055" s="158">
        <v>102.80410000000001</v>
      </c>
      <c r="S1055" s="1"/>
      <c r="T1055" s="23">
        <v>7.5083000000000002</v>
      </c>
      <c r="V1055" s="20">
        <v>13.6921</v>
      </c>
      <c r="X1055" s="20">
        <v>1.6911</v>
      </c>
      <c r="AA1055" s="25">
        <v>223910</v>
      </c>
      <c r="AB1055" s="9"/>
      <c r="AC1055" s="25">
        <v>3348329</v>
      </c>
      <c r="AD1055" s="9"/>
      <c r="AE1055" s="27">
        <v>244545</v>
      </c>
      <c r="AF1055" s="9"/>
      <c r="AG1055" s="26">
        <v>32570</v>
      </c>
      <c r="AI1055" s="26">
        <v>1980012</v>
      </c>
      <c r="AK1055" s="26">
        <v>525121</v>
      </c>
      <c r="AM1055" s="2" t="str">
        <f t="shared" si="16"/>
        <v>No</v>
      </c>
    </row>
    <row r="1056" spans="1:39">
      <c r="A1056" s="6" t="s">
        <v>1347</v>
      </c>
      <c r="B1056" s="6" t="s">
        <v>1348</v>
      </c>
      <c r="C1056" s="4" t="s">
        <v>100</v>
      </c>
      <c r="D1056" s="213">
        <v>4100</v>
      </c>
      <c r="E1056" s="210">
        <v>40100</v>
      </c>
      <c r="F1056" s="17" t="s">
        <v>275</v>
      </c>
      <c r="G1056" s="36" t="s">
        <v>218</v>
      </c>
      <c r="H1056" s="157">
        <v>73107</v>
      </c>
      <c r="I1056" s="19">
        <v>44</v>
      </c>
      <c r="J1056" s="150" t="s">
        <v>24</v>
      </c>
      <c r="K1056" s="150" t="s">
        <v>12</v>
      </c>
      <c r="L1056" s="9">
        <v>7</v>
      </c>
      <c r="M1056" s="9"/>
      <c r="N1056" s="21">
        <v>0.94940000000000002</v>
      </c>
      <c r="O1056" s="10"/>
      <c r="P1056" s="39">
        <v>3.3300000000000003E-2</v>
      </c>
      <c r="Q1056" s="7"/>
      <c r="R1056" s="158">
        <v>105.16079999999999</v>
      </c>
      <c r="S1056" s="1"/>
      <c r="T1056" s="23">
        <v>3.6869000000000001</v>
      </c>
      <c r="V1056" s="20">
        <v>28.522500000000001</v>
      </c>
      <c r="X1056" s="20">
        <v>0.61470000000000002</v>
      </c>
      <c r="Y1056" s="2" t="s">
        <v>128</v>
      </c>
      <c r="AA1056" s="25">
        <v>13060</v>
      </c>
      <c r="AB1056" s="9"/>
      <c r="AC1056" s="25">
        <v>392355</v>
      </c>
      <c r="AD1056" s="9"/>
      <c r="AE1056" s="27">
        <v>13756</v>
      </c>
      <c r="AF1056" s="9"/>
      <c r="AG1056" s="26">
        <v>3731</v>
      </c>
      <c r="AI1056" s="26">
        <v>638278</v>
      </c>
      <c r="AJ1056" s="2" t="s">
        <v>128</v>
      </c>
      <c r="AK1056" s="26">
        <v>103106</v>
      </c>
      <c r="AM1056" s="2" t="str">
        <f t="shared" si="16"/>
        <v>Yes</v>
      </c>
    </row>
    <row r="1057" spans="1:39">
      <c r="A1057" s="6" t="s">
        <v>5082</v>
      </c>
      <c r="B1057" s="6" t="s">
        <v>5083</v>
      </c>
      <c r="C1057" s="4" t="s">
        <v>22</v>
      </c>
      <c r="D1057" s="213" t="s">
        <v>5084</v>
      </c>
      <c r="E1057" s="210" t="s">
        <v>5085</v>
      </c>
      <c r="F1057" s="17" t="s">
        <v>275</v>
      </c>
      <c r="G1057" s="36" t="s">
        <v>400</v>
      </c>
      <c r="H1057" s="157">
        <v>0</v>
      </c>
      <c r="I1057" s="19">
        <v>44</v>
      </c>
      <c r="J1057" s="150" t="s">
        <v>24</v>
      </c>
      <c r="K1057" s="150" t="s">
        <v>12</v>
      </c>
      <c r="L1057" s="9">
        <v>7</v>
      </c>
      <c r="M1057" s="9"/>
      <c r="N1057" s="21">
        <v>2.9687999999999999</v>
      </c>
      <c r="O1057" s="10"/>
      <c r="P1057" s="39">
        <v>0.1014</v>
      </c>
      <c r="Q1057" s="7"/>
      <c r="R1057" s="158">
        <v>92.351399999999998</v>
      </c>
      <c r="S1057" s="1"/>
      <c r="T1057" s="23">
        <v>3.153</v>
      </c>
      <c r="V1057" s="20">
        <v>29.290199999999999</v>
      </c>
      <c r="X1057" s="20">
        <v>0</v>
      </c>
      <c r="AA1057" s="25">
        <v>31330</v>
      </c>
      <c r="AB1057" s="9"/>
      <c r="AC1057" s="25">
        <v>309100</v>
      </c>
      <c r="AD1057" s="9"/>
      <c r="AE1057" s="27">
        <v>10553</v>
      </c>
      <c r="AF1057" s="9"/>
      <c r="AG1057" s="26">
        <v>3347</v>
      </c>
      <c r="AI1057" s="26">
        <v>0</v>
      </c>
      <c r="AK1057" s="26">
        <v>129867</v>
      </c>
      <c r="AM1057" s="2" t="str">
        <f t="shared" si="16"/>
        <v>No</v>
      </c>
    </row>
    <row r="1058" spans="1:39">
      <c r="A1058" s="6" t="s">
        <v>6029</v>
      </c>
      <c r="B1058" s="6" t="s">
        <v>842</v>
      </c>
      <c r="C1058" s="4" t="s">
        <v>75</v>
      </c>
      <c r="D1058" s="213">
        <v>2099</v>
      </c>
      <c r="E1058" s="210">
        <v>20099</v>
      </c>
      <c r="F1058" s="17" t="s">
        <v>275</v>
      </c>
      <c r="G1058" s="36" t="s">
        <v>218</v>
      </c>
      <c r="H1058" s="157">
        <v>18351295</v>
      </c>
      <c r="I1058" s="19">
        <v>44</v>
      </c>
      <c r="J1058" s="150" t="s">
        <v>27</v>
      </c>
      <c r="K1058" s="150" t="s">
        <v>12</v>
      </c>
      <c r="L1058" s="9">
        <v>44</v>
      </c>
      <c r="M1058" s="9"/>
      <c r="N1058" s="21">
        <v>1.0641</v>
      </c>
      <c r="O1058" s="10"/>
      <c r="P1058" s="39">
        <v>0.14530000000000001</v>
      </c>
      <c r="Q1058" s="7"/>
      <c r="R1058" s="158">
        <v>338.63</v>
      </c>
      <c r="S1058" s="1"/>
      <c r="T1058" s="23">
        <v>46.243000000000002</v>
      </c>
      <c r="V1058" s="20">
        <v>7.3228</v>
      </c>
      <c r="X1058" s="20">
        <v>1.1740999999999999</v>
      </c>
      <c r="AA1058" s="25">
        <v>8651127</v>
      </c>
      <c r="AB1058" s="9"/>
      <c r="AC1058" s="25">
        <v>59532166</v>
      </c>
      <c r="AD1058" s="9"/>
      <c r="AE1058" s="27">
        <v>8129661</v>
      </c>
      <c r="AF1058" s="9"/>
      <c r="AG1058" s="26">
        <v>175803</v>
      </c>
      <c r="AI1058" s="26">
        <v>50703762</v>
      </c>
      <c r="AK1058" s="26">
        <v>2625350</v>
      </c>
      <c r="AM1058" s="2" t="str">
        <f t="shared" si="16"/>
        <v>No</v>
      </c>
    </row>
    <row r="1059" spans="1:39">
      <c r="A1059" s="6" t="s">
        <v>6028</v>
      </c>
      <c r="B1059" s="6" t="s">
        <v>1115</v>
      </c>
      <c r="C1059" s="4" t="s">
        <v>88</v>
      </c>
      <c r="D1059" s="213" t="s">
        <v>1116</v>
      </c>
      <c r="E1059" s="210">
        <v>30137</v>
      </c>
      <c r="F1059" s="17" t="s">
        <v>275</v>
      </c>
      <c r="G1059" s="36" t="s">
        <v>218</v>
      </c>
      <c r="H1059" s="157">
        <v>54316</v>
      </c>
      <c r="I1059" s="19">
        <v>44</v>
      </c>
      <c r="J1059" s="150" t="s">
        <v>18</v>
      </c>
      <c r="K1059" s="150" t="s">
        <v>15</v>
      </c>
      <c r="L1059" s="9">
        <v>4</v>
      </c>
      <c r="M1059" s="9"/>
      <c r="N1059" s="21">
        <v>68.331199999999995</v>
      </c>
      <c r="O1059" s="10"/>
      <c r="P1059" s="39">
        <v>1.8371</v>
      </c>
      <c r="Q1059" s="7"/>
      <c r="R1059" s="158">
        <v>28.350200000000001</v>
      </c>
      <c r="S1059" s="1"/>
      <c r="T1059" s="23">
        <v>0.76219999999999999</v>
      </c>
      <c r="V1059" s="20">
        <v>37.194400000000002</v>
      </c>
      <c r="X1059" s="20">
        <v>1.0037</v>
      </c>
      <c r="AA1059" s="25">
        <v>31979</v>
      </c>
      <c r="AB1059" s="9"/>
      <c r="AC1059" s="25">
        <v>17407</v>
      </c>
      <c r="AD1059" s="9"/>
      <c r="AE1059" s="27">
        <v>468</v>
      </c>
      <c r="AF1059" s="9"/>
      <c r="AG1059" s="26">
        <v>614</v>
      </c>
      <c r="AI1059" s="26">
        <v>17342</v>
      </c>
      <c r="AK1059" s="26">
        <v>17053</v>
      </c>
      <c r="AM1059" s="2" t="str">
        <f t="shared" si="16"/>
        <v>No</v>
      </c>
    </row>
    <row r="1060" spans="1:39">
      <c r="A1060" s="6" t="s">
        <v>6028</v>
      </c>
      <c r="B1060" s="6" t="s">
        <v>1115</v>
      </c>
      <c r="C1060" s="4" t="s">
        <v>88</v>
      </c>
      <c r="D1060" s="213" t="s">
        <v>1116</v>
      </c>
      <c r="E1060" s="210">
        <v>30137</v>
      </c>
      <c r="F1060" s="17" t="s">
        <v>275</v>
      </c>
      <c r="G1060" s="36" t="s">
        <v>218</v>
      </c>
      <c r="H1060" s="157">
        <v>54316</v>
      </c>
      <c r="I1060" s="19">
        <v>44</v>
      </c>
      <c r="J1060" s="150" t="s">
        <v>13</v>
      </c>
      <c r="K1060" s="150" t="s">
        <v>12</v>
      </c>
      <c r="L1060" s="9">
        <v>31</v>
      </c>
      <c r="M1060" s="9"/>
      <c r="N1060" s="21">
        <v>2.2785000000000002</v>
      </c>
      <c r="O1060" s="10"/>
      <c r="P1060" s="39">
        <v>8.0799999999999997E-2</v>
      </c>
      <c r="Q1060" s="7"/>
      <c r="R1060" s="158">
        <v>56.208599999999997</v>
      </c>
      <c r="S1060" s="1"/>
      <c r="T1060" s="23">
        <v>1.9933000000000001</v>
      </c>
      <c r="V1060" s="20">
        <v>28.198899999999998</v>
      </c>
      <c r="X1060" s="20">
        <v>1.5846</v>
      </c>
      <c r="AA1060" s="25">
        <v>193667</v>
      </c>
      <c r="AB1060" s="9"/>
      <c r="AC1060" s="25">
        <v>2396849</v>
      </c>
      <c r="AD1060" s="9"/>
      <c r="AE1060" s="27">
        <v>84998</v>
      </c>
      <c r="AF1060" s="9"/>
      <c r="AG1060" s="26">
        <v>42642</v>
      </c>
      <c r="AI1060" s="26">
        <v>1512552</v>
      </c>
      <c r="AK1060" s="26">
        <v>910190</v>
      </c>
      <c r="AM1060" s="2" t="str">
        <f t="shared" si="16"/>
        <v>No</v>
      </c>
    </row>
    <row r="1061" spans="1:39">
      <c r="A1061" s="6" t="s">
        <v>6030</v>
      </c>
      <c r="B1061" s="6" t="s">
        <v>3339</v>
      </c>
      <c r="C1061" s="4" t="s">
        <v>103</v>
      </c>
      <c r="D1061" s="213">
        <v>6103</v>
      </c>
      <c r="E1061" s="210">
        <v>60103</v>
      </c>
      <c r="F1061" s="17" t="s">
        <v>272</v>
      </c>
      <c r="G1061" s="36" t="s">
        <v>218</v>
      </c>
      <c r="H1061" s="157">
        <v>4944332</v>
      </c>
      <c r="I1061" s="19">
        <v>44</v>
      </c>
      <c r="J1061" s="150" t="s">
        <v>14</v>
      </c>
      <c r="K1061" s="150" t="s">
        <v>15</v>
      </c>
      <c r="L1061" s="9">
        <v>3</v>
      </c>
      <c r="M1061" s="9"/>
      <c r="N1061" s="21">
        <v>0.63229999999999997</v>
      </c>
      <c r="O1061" s="10"/>
      <c r="P1061" s="39">
        <v>1.04E-2</v>
      </c>
      <c r="Q1061" s="7"/>
      <c r="R1061" s="158">
        <v>86.203199999999995</v>
      </c>
      <c r="S1061" s="1"/>
      <c r="T1061" s="23">
        <v>1.4237</v>
      </c>
      <c r="V1061" s="20">
        <v>60.548699999999997</v>
      </c>
      <c r="X1061" s="20">
        <v>13.606400000000001</v>
      </c>
      <c r="AA1061" s="25">
        <v>6625</v>
      </c>
      <c r="AB1061" s="9"/>
      <c r="AC1061" s="25">
        <v>634369</v>
      </c>
      <c r="AD1061" s="9"/>
      <c r="AE1061" s="27">
        <v>10477</v>
      </c>
      <c r="AF1061" s="9"/>
      <c r="AG1061" s="26">
        <v>7359</v>
      </c>
      <c r="AI1061" s="26">
        <v>46623</v>
      </c>
      <c r="AK1061" s="26">
        <v>75409</v>
      </c>
      <c r="AM1061" s="2" t="str">
        <f t="shared" si="16"/>
        <v>No</v>
      </c>
    </row>
    <row r="1062" spans="1:39">
      <c r="A1062" s="6" t="s">
        <v>6031</v>
      </c>
      <c r="B1062" s="6" t="s">
        <v>302</v>
      </c>
      <c r="C1062" s="4" t="s">
        <v>103</v>
      </c>
      <c r="D1062" s="213">
        <v>6041</v>
      </c>
      <c r="E1062" s="210">
        <v>60041</v>
      </c>
      <c r="F1062" s="17" t="s">
        <v>272</v>
      </c>
      <c r="G1062" s="36" t="s">
        <v>218</v>
      </c>
      <c r="H1062" s="157">
        <v>5121892</v>
      </c>
      <c r="I1062" s="19">
        <v>44</v>
      </c>
      <c r="J1062" s="150" t="s">
        <v>18</v>
      </c>
      <c r="K1062" s="150" t="s">
        <v>15</v>
      </c>
      <c r="L1062" s="9">
        <v>28</v>
      </c>
      <c r="M1062" s="9"/>
      <c r="N1062" s="21">
        <v>1.2633000000000001</v>
      </c>
      <c r="O1062" s="10"/>
      <c r="P1062" s="39">
        <v>0.12189999999999999</v>
      </c>
      <c r="Q1062" s="7"/>
      <c r="R1062" s="158">
        <v>29.697500000000002</v>
      </c>
      <c r="S1062" s="1"/>
      <c r="T1062" s="23">
        <v>2.8660999999999999</v>
      </c>
      <c r="V1062" s="20">
        <v>10.361599999999999</v>
      </c>
      <c r="X1062" s="20">
        <v>1.0627</v>
      </c>
      <c r="AA1062" s="25">
        <v>199640</v>
      </c>
      <c r="AB1062" s="9"/>
      <c r="AC1062" s="25">
        <v>1637402</v>
      </c>
      <c r="AD1062" s="9"/>
      <c r="AE1062" s="27">
        <v>158026</v>
      </c>
      <c r="AF1062" s="9"/>
      <c r="AG1062" s="26">
        <v>55136</v>
      </c>
      <c r="AI1062" s="26">
        <v>1540731</v>
      </c>
      <c r="AK1062" s="26">
        <v>939892</v>
      </c>
      <c r="AM1062" s="2" t="str">
        <f t="shared" si="16"/>
        <v>No</v>
      </c>
    </row>
    <row r="1063" spans="1:39">
      <c r="A1063" s="6" t="s">
        <v>1347</v>
      </c>
      <c r="B1063" s="6" t="s">
        <v>1348</v>
      </c>
      <c r="C1063" s="4" t="s">
        <v>100</v>
      </c>
      <c r="D1063" s="213">
        <v>4100</v>
      </c>
      <c r="E1063" s="210">
        <v>40100</v>
      </c>
      <c r="F1063" s="17" t="s">
        <v>275</v>
      </c>
      <c r="G1063" s="36" t="s">
        <v>218</v>
      </c>
      <c r="H1063" s="157">
        <v>73107</v>
      </c>
      <c r="I1063" s="19">
        <v>44</v>
      </c>
      <c r="J1063" s="150" t="s">
        <v>13</v>
      </c>
      <c r="K1063" s="150" t="s">
        <v>12</v>
      </c>
      <c r="L1063" s="9">
        <v>26</v>
      </c>
      <c r="M1063" s="9"/>
      <c r="N1063" s="21">
        <v>8.1329999999999991</v>
      </c>
      <c r="O1063" s="10"/>
      <c r="P1063" s="39">
        <v>0.2147</v>
      </c>
      <c r="Q1063" s="7"/>
      <c r="R1063" s="158">
        <v>89.146699999999996</v>
      </c>
      <c r="S1063" s="1"/>
      <c r="T1063" s="23">
        <v>2.3529</v>
      </c>
      <c r="V1063" s="20">
        <v>37.887500000000003</v>
      </c>
      <c r="X1063" s="20">
        <v>3.6865000000000001</v>
      </c>
      <c r="AA1063" s="25">
        <v>167596</v>
      </c>
      <c r="AB1063" s="9"/>
      <c r="AC1063" s="25">
        <v>780747</v>
      </c>
      <c r="AD1063" s="9"/>
      <c r="AE1063" s="27">
        <v>20607</v>
      </c>
      <c r="AF1063" s="9"/>
      <c r="AG1063" s="26">
        <v>8758</v>
      </c>
      <c r="AI1063" s="26">
        <v>211783</v>
      </c>
      <c r="AK1063" s="26">
        <v>123561</v>
      </c>
      <c r="AM1063" s="2" t="str">
        <f t="shared" si="16"/>
        <v>No</v>
      </c>
    </row>
    <row r="1064" spans="1:39">
      <c r="A1064" s="6" t="s">
        <v>5082</v>
      </c>
      <c r="B1064" s="6" t="s">
        <v>5083</v>
      </c>
      <c r="C1064" s="4" t="s">
        <v>22</v>
      </c>
      <c r="D1064" s="213" t="s">
        <v>5084</v>
      </c>
      <c r="E1064" s="210" t="s">
        <v>5085</v>
      </c>
      <c r="F1064" s="17" t="s">
        <v>275</v>
      </c>
      <c r="G1064" s="36" t="s">
        <v>400</v>
      </c>
      <c r="H1064" s="157">
        <v>0</v>
      </c>
      <c r="I1064" s="19">
        <v>44</v>
      </c>
      <c r="J1064" s="150" t="s">
        <v>14</v>
      </c>
      <c r="K1064" s="150" t="s">
        <v>12</v>
      </c>
      <c r="L1064" s="9">
        <v>26</v>
      </c>
      <c r="M1064" s="9"/>
      <c r="N1064" s="21">
        <v>0.45579999999999998</v>
      </c>
      <c r="O1064" s="10"/>
      <c r="P1064" s="39">
        <v>0.155</v>
      </c>
      <c r="Q1064" s="7"/>
      <c r="R1064" s="158">
        <v>80.170599999999993</v>
      </c>
      <c r="S1064" s="1"/>
      <c r="T1064" s="23">
        <v>27.259</v>
      </c>
      <c r="V1064" s="20">
        <v>2.9411</v>
      </c>
      <c r="X1064" s="20">
        <v>0</v>
      </c>
      <c r="AA1064" s="25">
        <v>458171</v>
      </c>
      <c r="AB1064" s="9"/>
      <c r="AC1064" s="25">
        <v>2956132</v>
      </c>
      <c r="AD1064" s="9"/>
      <c r="AE1064" s="27">
        <v>1005122</v>
      </c>
      <c r="AF1064" s="9"/>
      <c r="AG1064" s="26">
        <v>36873</v>
      </c>
      <c r="AI1064" s="26">
        <v>0</v>
      </c>
      <c r="AK1064" s="26">
        <v>656963</v>
      </c>
      <c r="AM1064" s="2" t="str">
        <f t="shared" si="16"/>
        <v>No</v>
      </c>
    </row>
    <row r="1065" spans="1:39">
      <c r="A1065" s="6" t="s">
        <v>3916</v>
      </c>
      <c r="B1065" s="6" t="s">
        <v>3917</v>
      </c>
      <c r="C1065" s="4" t="s">
        <v>48</v>
      </c>
      <c r="D1065" s="213" t="s">
        <v>3918</v>
      </c>
      <c r="E1065" s="210" t="s">
        <v>3919</v>
      </c>
      <c r="F1065" s="17" t="s">
        <v>405</v>
      </c>
      <c r="G1065" s="36" t="s">
        <v>400</v>
      </c>
      <c r="H1065" s="157">
        <v>0</v>
      </c>
      <c r="I1065" s="19">
        <v>44</v>
      </c>
      <c r="J1065" s="150" t="s">
        <v>13</v>
      </c>
      <c r="K1065" s="150" t="s">
        <v>12</v>
      </c>
      <c r="L1065" s="9">
        <v>26</v>
      </c>
      <c r="M1065" s="9"/>
      <c r="N1065" s="21">
        <v>1.2143999999999999</v>
      </c>
      <c r="O1065" s="10"/>
      <c r="P1065" s="39">
        <v>5.4300000000000001E-2</v>
      </c>
      <c r="Q1065" s="7"/>
      <c r="R1065" s="158">
        <v>55.990699999999997</v>
      </c>
      <c r="S1065" s="1"/>
      <c r="T1065" s="23">
        <v>2.5038</v>
      </c>
      <c r="V1065" s="20">
        <v>22.3627</v>
      </c>
      <c r="X1065" s="20">
        <v>0</v>
      </c>
      <c r="AA1065" s="25">
        <v>63603</v>
      </c>
      <c r="AB1065" s="9"/>
      <c r="AC1065" s="25">
        <v>1171270</v>
      </c>
      <c r="AD1065" s="9"/>
      <c r="AE1065" s="27">
        <v>52376</v>
      </c>
      <c r="AF1065" s="9"/>
      <c r="AG1065" s="26">
        <v>20919</v>
      </c>
      <c r="AI1065" s="26">
        <v>0</v>
      </c>
      <c r="AK1065" s="26">
        <v>588878</v>
      </c>
      <c r="AM1065" s="2" t="str">
        <f t="shared" si="16"/>
        <v>No</v>
      </c>
    </row>
    <row r="1066" spans="1:39">
      <c r="A1066" s="6" t="s">
        <v>6032</v>
      </c>
      <c r="B1066" s="6" t="s">
        <v>1269</v>
      </c>
      <c r="C1066" s="4" t="s">
        <v>64</v>
      </c>
      <c r="D1066" s="213">
        <v>4006</v>
      </c>
      <c r="E1066" s="210">
        <v>40006</v>
      </c>
      <c r="F1066" s="17" t="s">
        <v>275</v>
      </c>
      <c r="G1066" s="36" t="s">
        <v>218</v>
      </c>
      <c r="H1066" s="157">
        <v>219957</v>
      </c>
      <c r="I1066" s="19">
        <v>44</v>
      </c>
      <c r="J1066" s="150" t="s">
        <v>14</v>
      </c>
      <c r="K1066" s="150" t="s">
        <v>15</v>
      </c>
      <c r="L1066" s="9">
        <v>25</v>
      </c>
      <c r="M1066" s="9"/>
      <c r="N1066" s="21">
        <v>1.2709999999999999</v>
      </c>
      <c r="O1066" s="10"/>
      <c r="P1066" s="39">
        <v>0.23960000000000001</v>
      </c>
      <c r="Q1066" s="7"/>
      <c r="R1066" s="158">
        <v>80.908500000000004</v>
      </c>
      <c r="S1066" s="1"/>
      <c r="T1066" s="23">
        <v>15.2555</v>
      </c>
      <c r="V1066" s="20">
        <v>5.3036000000000003</v>
      </c>
      <c r="X1066" s="20">
        <v>1.8819999999999999</v>
      </c>
      <c r="AA1066" s="25">
        <v>1660039</v>
      </c>
      <c r="AB1066" s="9"/>
      <c r="AC1066" s="25">
        <v>6926980</v>
      </c>
      <c r="AD1066" s="9"/>
      <c r="AE1066" s="27">
        <v>1306099</v>
      </c>
      <c r="AF1066" s="9"/>
      <c r="AG1066" s="26">
        <v>85615</v>
      </c>
      <c r="AI1066" s="26">
        <v>3680587</v>
      </c>
      <c r="AK1066" s="26">
        <v>1202533</v>
      </c>
      <c r="AM1066" s="2" t="str">
        <f t="shared" si="16"/>
        <v>No</v>
      </c>
    </row>
    <row r="1067" spans="1:39">
      <c r="A1067" s="6" t="s">
        <v>6033</v>
      </c>
      <c r="B1067" s="6" t="s">
        <v>1316</v>
      </c>
      <c r="C1067" s="4" t="s">
        <v>39</v>
      </c>
      <c r="D1067" s="213">
        <v>4026</v>
      </c>
      <c r="E1067" s="210">
        <v>40026</v>
      </c>
      <c r="F1067" s="17" t="s">
        <v>272</v>
      </c>
      <c r="G1067" s="36" t="s">
        <v>218</v>
      </c>
      <c r="H1067" s="157">
        <v>643260</v>
      </c>
      <c r="I1067" s="19">
        <v>44</v>
      </c>
      <c r="J1067" s="150" t="s">
        <v>13</v>
      </c>
      <c r="K1067" s="150" t="s">
        <v>12</v>
      </c>
      <c r="L1067" s="9">
        <v>22</v>
      </c>
      <c r="M1067" s="9"/>
      <c r="N1067" s="21">
        <v>3.1322000000000001</v>
      </c>
      <c r="O1067" s="10"/>
      <c r="P1067" s="39">
        <v>7.3599999999999999E-2</v>
      </c>
      <c r="Q1067" s="7"/>
      <c r="R1067" s="158">
        <v>84.518699999999995</v>
      </c>
      <c r="S1067" s="1"/>
      <c r="T1067" s="23">
        <v>1.9867999999999999</v>
      </c>
      <c r="V1067" s="20">
        <v>42.540199999999999</v>
      </c>
      <c r="X1067" s="20">
        <v>4.5849000000000002</v>
      </c>
      <c r="AA1067" s="25">
        <v>305477</v>
      </c>
      <c r="AB1067" s="9"/>
      <c r="AC1067" s="25">
        <v>4148856</v>
      </c>
      <c r="AD1067" s="9"/>
      <c r="AE1067" s="27">
        <v>97528</v>
      </c>
      <c r="AF1067" s="9"/>
      <c r="AG1067" s="26">
        <v>49088</v>
      </c>
      <c r="AI1067" s="26">
        <v>904905</v>
      </c>
      <c r="AK1067" s="26">
        <v>647443</v>
      </c>
      <c r="AM1067" s="2" t="str">
        <f t="shared" si="16"/>
        <v>No</v>
      </c>
    </row>
    <row r="1068" spans="1:39">
      <c r="A1068" s="6" t="s">
        <v>6033</v>
      </c>
      <c r="B1068" s="6" t="s">
        <v>1316</v>
      </c>
      <c r="C1068" s="4" t="s">
        <v>39</v>
      </c>
      <c r="D1068" s="213">
        <v>4026</v>
      </c>
      <c r="E1068" s="210">
        <v>40026</v>
      </c>
      <c r="F1068" s="17" t="s">
        <v>272</v>
      </c>
      <c r="G1068" s="36" t="s">
        <v>218</v>
      </c>
      <c r="H1068" s="157">
        <v>643260</v>
      </c>
      <c r="I1068" s="19">
        <v>44</v>
      </c>
      <c r="J1068" s="150" t="s">
        <v>14</v>
      </c>
      <c r="K1068" s="150" t="s">
        <v>12</v>
      </c>
      <c r="L1068" s="9">
        <v>22</v>
      </c>
      <c r="M1068" s="9"/>
      <c r="N1068" s="21">
        <v>0.61119999999999997</v>
      </c>
      <c r="O1068" s="10"/>
      <c r="P1068" s="39">
        <v>9.2200000000000004E-2</v>
      </c>
      <c r="Q1068" s="7"/>
      <c r="R1068" s="158">
        <v>98.638599999999997</v>
      </c>
      <c r="S1068" s="1"/>
      <c r="T1068" s="23">
        <v>14.886699999999999</v>
      </c>
      <c r="V1068" s="20">
        <v>6.6260000000000003</v>
      </c>
      <c r="X1068" s="20">
        <v>1.5304</v>
      </c>
      <c r="AA1068" s="25">
        <v>836383</v>
      </c>
      <c r="AB1068" s="9"/>
      <c r="AC1068" s="25">
        <v>9067354</v>
      </c>
      <c r="AD1068" s="9"/>
      <c r="AE1068" s="27">
        <v>1368460</v>
      </c>
      <c r="AF1068" s="9"/>
      <c r="AG1068" s="26">
        <v>91925</v>
      </c>
      <c r="AI1068" s="26">
        <v>5924889</v>
      </c>
      <c r="AK1068" s="26">
        <v>1336838</v>
      </c>
      <c r="AM1068" s="2" t="str">
        <f t="shared" si="16"/>
        <v>No</v>
      </c>
    </row>
    <row r="1069" spans="1:39">
      <c r="A1069" s="6" t="s">
        <v>6030</v>
      </c>
      <c r="B1069" s="6" t="s">
        <v>3339</v>
      </c>
      <c r="C1069" s="4" t="s">
        <v>103</v>
      </c>
      <c r="D1069" s="213">
        <v>6103</v>
      </c>
      <c r="E1069" s="210">
        <v>60103</v>
      </c>
      <c r="F1069" s="17" t="s">
        <v>272</v>
      </c>
      <c r="G1069" s="36" t="s">
        <v>218</v>
      </c>
      <c r="H1069" s="157">
        <v>4944332</v>
      </c>
      <c r="I1069" s="19">
        <v>44</v>
      </c>
      <c r="J1069" s="150" t="s">
        <v>13</v>
      </c>
      <c r="K1069" s="150" t="s">
        <v>15</v>
      </c>
      <c r="L1069" s="9">
        <v>21</v>
      </c>
      <c r="M1069" s="9"/>
      <c r="N1069" s="21">
        <v>0.80030000000000001</v>
      </c>
      <c r="O1069" s="10"/>
      <c r="P1069" s="39">
        <v>2.1600000000000001E-2</v>
      </c>
      <c r="Q1069" s="7"/>
      <c r="R1069" s="158">
        <v>94.497100000000003</v>
      </c>
      <c r="S1069" s="1"/>
      <c r="T1069" s="23">
        <v>2.5527000000000002</v>
      </c>
      <c r="V1069" s="20">
        <v>37.019100000000002</v>
      </c>
      <c r="X1069" s="20">
        <v>2.7345000000000002</v>
      </c>
      <c r="AA1069" s="25">
        <v>106333</v>
      </c>
      <c r="AB1069" s="9"/>
      <c r="AC1069" s="25">
        <v>4918575</v>
      </c>
      <c r="AD1069" s="9"/>
      <c r="AE1069" s="27">
        <v>132866</v>
      </c>
      <c r="AF1069" s="9"/>
      <c r="AG1069" s="26">
        <v>52050</v>
      </c>
      <c r="AI1069" s="26">
        <v>1798734</v>
      </c>
      <c r="AK1069" s="26">
        <v>1088063</v>
      </c>
      <c r="AM1069" s="2" t="str">
        <f t="shared" si="16"/>
        <v>No</v>
      </c>
    </row>
    <row r="1070" spans="1:39">
      <c r="A1070" s="6" t="s">
        <v>6030</v>
      </c>
      <c r="B1070" s="6" t="s">
        <v>3339</v>
      </c>
      <c r="C1070" s="4" t="s">
        <v>103</v>
      </c>
      <c r="D1070" s="213">
        <v>6103</v>
      </c>
      <c r="E1070" s="210">
        <v>60103</v>
      </c>
      <c r="F1070" s="17" t="s">
        <v>272</v>
      </c>
      <c r="G1070" s="36" t="s">
        <v>218</v>
      </c>
      <c r="H1070" s="157">
        <v>4944332</v>
      </c>
      <c r="I1070" s="19">
        <v>44</v>
      </c>
      <c r="J1070" s="150" t="s">
        <v>24</v>
      </c>
      <c r="K1070" s="150" t="s">
        <v>15</v>
      </c>
      <c r="L1070" s="9">
        <v>20</v>
      </c>
      <c r="M1070" s="9"/>
      <c r="N1070" s="21">
        <v>2.7073999999999998</v>
      </c>
      <c r="O1070" s="10"/>
      <c r="P1070" s="39">
        <v>0.3024</v>
      </c>
      <c r="Q1070" s="7"/>
      <c r="R1070" s="158">
        <v>96.222499999999997</v>
      </c>
      <c r="S1070" s="1"/>
      <c r="T1070" s="23">
        <v>10.748100000000001</v>
      </c>
      <c r="V1070" s="20">
        <v>8.9525000000000006</v>
      </c>
      <c r="X1070" s="20">
        <v>0.433</v>
      </c>
      <c r="AA1070" s="25">
        <v>674874</v>
      </c>
      <c r="AB1070" s="9"/>
      <c r="AC1070" s="25">
        <v>2231592</v>
      </c>
      <c r="AD1070" s="9"/>
      <c r="AE1070" s="27">
        <v>249270</v>
      </c>
      <c r="AF1070" s="9"/>
      <c r="AG1070" s="26">
        <v>23192</v>
      </c>
      <c r="AI1070" s="26">
        <v>5153699</v>
      </c>
      <c r="AK1070" s="26">
        <v>591322</v>
      </c>
      <c r="AM1070" s="2" t="str">
        <f t="shared" si="16"/>
        <v>No</v>
      </c>
    </row>
    <row r="1071" spans="1:39">
      <c r="A1071" s="6" t="s">
        <v>6031</v>
      </c>
      <c r="B1071" s="6" t="s">
        <v>302</v>
      </c>
      <c r="C1071" s="4" t="s">
        <v>103</v>
      </c>
      <c r="D1071" s="213">
        <v>6041</v>
      </c>
      <c r="E1071" s="210">
        <v>60041</v>
      </c>
      <c r="F1071" s="17" t="s">
        <v>272</v>
      </c>
      <c r="G1071" s="36" t="s">
        <v>218</v>
      </c>
      <c r="H1071" s="157">
        <v>5121892</v>
      </c>
      <c r="I1071" s="19">
        <v>44</v>
      </c>
      <c r="J1071" s="150" t="s">
        <v>14</v>
      </c>
      <c r="K1071" s="150" t="s">
        <v>15</v>
      </c>
      <c r="L1071" s="9">
        <v>2</v>
      </c>
      <c r="M1071" s="9"/>
      <c r="N1071" s="21">
        <v>0.4027</v>
      </c>
      <c r="O1071" s="10"/>
      <c r="P1071" s="39">
        <v>3.2500000000000001E-2</v>
      </c>
      <c r="Q1071" s="7"/>
      <c r="R1071" s="158">
        <v>135.90809999999999</v>
      </c>
      <c r="S1071" s="1"/>
      <c r="T1071" s="23">
        <v>10.963699999999999</v>
      </c>
      <c r="V1071" s="20">
        <v>12.3962</v>
      </c>
      <c r="X1071" s="20">
        <v>3.1796000000000002</v>
      </c>
      <c r="AA1071" s="25">
        <v>5956</v>
      </c>
      <c r="AB1071" s="9"/>
      <c r="AC1071" s="25">
        <v>183340</v>
      </c>
      <c r="AD1071" s="9"/>
      <c r="AE1071" s="27">
        <v>14790</v>
      </c>
      <c r="AF1071" s="9"/>
      <c r="AG1071" s="26">
        <v>1349</v>
      </c>
      <c r="AI1071" s="26">
        <v>57661</v>
      </c>
      <c r="AK1071" s="26">
        <v>21837</v>
      </c>
      <c r="AM1071" s="2" t="str">
        <f t="shared" si="16"/>
        <v>No</v>
      </c>
    </row>
    <row r="1072" spans="1:39">
      <c r="A1072" s="6" t="s">
        <v>6032</v>
      </c>
      <c r="B1072" s="6" t="s">
        <v>1269</v>
      </c>
      <c r="C1072" s="4" t="s">
        <v>64</v>
      </c>
      <c r="D1072" s="213">
        <v>4006</v>
      </c>
      <c r="E1072" s="210">
        <v>40006</v>
      </c>
      <c r="F1072" s="17" t="s">
        <v>275</v>
      </c>
      <c r="G1072" s="36" t="s">
        <v>218</v>
      </c>
      <c r="H1072" s="157">
        <v>219957</v>
      </c>
      <c r="I1072" s="19">
        <v>44</v>
      </c>
      <c r="J1072" s="150" t="s">
        <v>16</v>
      </c>
      <c r="K1072" s="150" t="s">
        <v>12</v>
      </c>
      <c r="L1072" s="9">
        <v>2</v>
      </c>
      <c r="M1072" s="9"/>
      <c r="N1072" s="21">
        <v>3.6092</v>
      </c>
      <c r="O1072" s="10"/>
      <c r="P1072" s="39">
        <v>0.36840000000000001</v>
      </c>
      <c r="Q1072" s="7"/>
      <c r="R1072" s="158">
        <v>55.988199999999999</v>
      </c>
      <c r="S1072" s="1"/>
      <c r="T1072" s="23">
        <v>5.7145999999999999</v>
      </c>
      <c r="V1072" s="20">
        <v>9.7973999999999997</v>
      </c>
      <c r="X1072" s="20">
        <v>0.22170000000000001</v>
      </c>
      <c r="AA1072" s="25">
        <v>17490</v>
      </c>
      <c r="AB1072" s="9"/>
      <c r="AC1072" s="25">
        <v>47478</v>
      </c>
      <c r="AD1072" s="9"/>
      <c r="AE1072" s="27">
        <v>4846</v>
      </c>
      <c r="AF1072" s="9"/>
      <c r="AG1072" s="26">
        <v>848</v>
      </c>
      <c r="AI1072" s="26">
        <v>214166</v>
      </c>
      <c r="AK1072" s="26">
        <v>44075</v>
      </c>
      <c r="AM1072" s="2" t="str">
        <f t="shared" si="16"/>
        <v>No</v>
      </c>
    </row>
    <row r="1073" spans="1:39">
      <c r="A1073" s="6" t="s">
        <v>3916</v>
      </c>
      <c r="B1073" s="6" t="s">
        <v>3917</v>
      </c>
      <c r="C1073" s="4" t="s">
        <v>48</v>
      </c>
      <c r="D1073" s="213" t="s">
        <v>3918</v>
      </c>
      <c r="E1073" s="210" t="s">
        <v>3919</v>
      </c>
      <c r="F1073" s="17" t="s">
        <v>405</v>
      </c>
      <c r="G1073" s="36" t="s">
        <v>400</v>
      </c>
      <c r="H1073" s="157">
        <v>0</v>
      </c>
      <c r="I1073" s="19">
        <v>44</v>
      </c>
      <c r="J1073" s="150" t="s">
        <v>14</v>
      </c>
      <c r="K1073" s="150" t="s">
        <v>12</v>
      </c>
      <c r="L1073" s="9">
        <v>18</v>
      </c>
      <c r="M1073" s="9"/>
      <c r="N1073" s="21">
        <v>0.53800000000000003</v>
      </c>
      <c r="O1073" s="10"/>
      <c r="P1073" s="39">
        <v>9.74E-2</v>
      </c>
      <c r="Q1073" s="7"/>
      <c r="R1073" s="158">
        <v>43.820099999999996</v>
      </c>
      <c r="S1073" s="1"/>
      <c r="T1073" s="23">
        <v>7.9305000000000003</v>
      </c>
      <c r="V1073" s="20">
        <v>5.5255000000000001</v>
      </c>
      <c r="X1073" s="20">
        <v>0</v>
      </c>
      <c r="AA1073" s="25">
        <v>150833</v>
      </c>
      <c r="AB1073" s="9"/>
      <c r="AC1073" s="25">
        <v>1549258</v>
      </c>
      <c r="AD1073" s="9"/>
      <c r="AE1073" s="27">
        <v>280384</v>
      </c>
      <c r="AF1073" s="9"/>
      <c r="AG1073" s="26">
        <v>35355</v>
      </c>
      <c r="AI1073" s="26">
        <v>0</v>
      </c>
      <c r="AK1073" s="26">
        <v>548147</v>
      </c>
      <c r="AM1073" s="2" t="str">
        <f t="shared" si="16"/>
        <v>No</v>
      </c>
    </row>
    <row r="1074" spans="1:39">
      <c r="A1074" s="6" t="s">
        <v>6032</v>
      </c>
      <c r="B1074" s="6" t="s">
        <v>1269</v>
      </c>
      <c r="C1074" s="4" t="s">
        <v>64</v>
      </c>
      <c r="D1074" s="213">
        <v>4006</v>
      </c>
      <c r="E1074" s="210">
        <v>40006</v>
      </c>
      <c r="F1074" s="17" t="s">
        <v>275</v>
      </c>
      <c r="G1074" s="36" t="s">
        <v>218</v>
      </c>
      <c r="H1074" s="157">
        <v>219957</v>
      </c>
      <c r="I1074" s="19">
        <v>44</v>
      </c>
      <c r="J1074" s="150" t="s">
        <v>13</v>
      </c>
      <c r="K1074" s="150" t="s">
        <v>12</v>
      </c>
      <c r="L1074" s="9">
        <v>17</v>
      </c>
      <c r="M1074" s="9"/>
      <c r="N1074" s="21">
        <v>10.232900000000001</v>
      </c>
      <c r="O1074" s="10"/>
      <c r="P1074" s="39">
        <v>0.4289</v>
      </c>
      <c r="Q1074" s="7"/>
      <c r="R1074" s="158">
        <v>72.617999999999995</v>
      </c>
      <c r="S1074" s="1"/>
      <c r="T1074" s="23">
        <v>3.0436000000000001</v>
      </c>
      <c r="V1074" s="20">
        <v>23.859000000000002</v>
      </c>
      <c r="X1074" s="20">
        <v>3.907</v>
      </c>
      <c r="AA1074" s="25">
        <v>621036</v>
      </c>
      <c r="AB1074" s="9"/>
      <c r="AC1074" s="25">
        <v>1448003</v>
      </c>
      <c r="AD1074" s="9"/>
      <c r="AE1074" s="27">
        <v>60690</v>
      </c>
      <c r="AF1074" s="9"/>
      <c r="AG1074" s="26">
        <v>19940</v>
      </c>
      <c r="AI1074" s="26">
        <v>370618</v>
      </c>
      <c r="AK1074" s="26">
        <v>370588</v>
      </c>
      <c r="AM1074" s="2" t="str">
        <f t="shared" si="16"/>
        <v>No</v>
      </c>
    </row>
    <row r="1075" spans="1:39">
      <c r="A1075" s="6" t="s">
        <v>6031</v>
      </c>
      <c r="B1075" s="6" t="s">
        <v>302</v>
      </c>
      <c r="C1075" s="4" t="s">
        <v>103</v>
      </c>
      <c r="D1075" s="213">
        <v>6041</v>
      </c>
      <c r="E1075" s="210">
        <v>60041</v>
      </c>
      <c r="F1075" s="17" t="s">
        <v>272</v>
      </c>
      <c r="G1075" s="36" t="s">
        <v>218</v>
      </c>
      <c r="H1075" s="157">
        <v>5121892</v>
      </c>
      <c r="I1075" s="19">
        <v>44</v>
      </c>
      <c r="J1075" s="150" t="s">
        <v>13</v>
      </c>
      <c r="K1075" s="150" t="s">
        <v>12</v>
      </c>
      <c r="L1075" s="9">
        <v>14</v>
      </c>
      <c r="M1075" s="9"/>
      <c r="N1075" s="21">
        <v>1.7249000000000001</v>
      </c>
      <c r="O1075" s="10"/>
      <c r="P1075" s="39">
        <v>3.95E-2</v>
      </c>
      <c r="Q1075" s="7"/>
      <c r="R1075" s="158">
        <v>84.509200000000007</v>
      </c>
      <c r="S1075" s="1"/>
      <c r="T1075" s="23">
        <v>1.9377</v>
      </c>
      <c r="V1075" s="20">
        <v>43.613799999999998</v>
      </c>
      <c r="X1075" s="20">
        <v>5.5895000000000001</v>
      </c>
      <c r="AA1075" s="25">
        <v>58183</v>
      </c>
      <c r="AB1075" s="9"/>
      <c r="AC1075" s="25">
        <v>1471136</v>
      </c>
      <c r="AD1075" s="9"/>
      <c r="AE1075" s="27">
        <v>33731</v>
      </c>
      <c r="AF1075" s="9"/>
      <c r="AG1075" s="26">
        <v>17408</v>
      </c>
      <c r="AI1075" s="26">
        <v>263194</v>
      </c>
      <c r="AK1075" s="26">
        <v>241460</v>
      </c>
      <c r="AM1075" s="2" t="str">
        <f t="shared" si="16"/>
        <v>No</v>
      </c>
    </row>
    <row r="1076" spans="1:39">
      <c r="A1076" s="6" t="s">
        <v>5082</v>
      </c>
      <c r="B1076" s="6" t="s">
        <v>5083</v>
      </c>
      <c r="C1076" s="4" t="s">
        <v>22</v>
      </c>
      <c r="D1076" s="213" t="s">
        <v>5084</v>
      </c>
      <c r="E1076" s="210" t="s">
        <v>5085</v>
      </c>
      <c r="F1076" s="17" t="s">
        <v>275</v>
      </c>
      <c r="G1076" s="36" t="s">
        <v>400</v>
      </c>
      <c r="H1076" s="157">
        <v>0</v>
      </c>
      <c r="I1076" s="19">
        <v>44</v>
      </c>
      <c r="J1076" s="150" t="s">
        <v>13</v>
      </c>
      <c r="K1076" s="150" t="s">
        <v>12</v>
      </c>
      <c r="L1076" s="9">
        <v>11</v>
      </c>
      <c r="M1076" s="9"/>
      <c r="N1076" s="21">
        <v>1.4994000000000001</v>
      </c>
      <c r="O1076" s="10"/>
      <c r="P1076" s="39">
        <v>7.7600000000000002E-2</v>
      </c>
      <c r="Q1076" s="7"/>
      <c r="R1076" s="158">
        <v>63.922600000000003</v>
      </c>
      <c r="S1076" s="1"/>
      <c r="T1076" s="23">
        <v>3.3079999999999998</v>
      </c>
      <c r="V1076" s="20">
        <v>19.323699999999999</v>
      </c>
      <c r="X1076" s="20">
        <v>0</v>
      </c>
      <c r="AA1076" s="25">
        <v>89089</v>
      </c>
      <c r="AB1076" s="9"/>
      <c r="AC1076" s="25">
        <v>1148177</v>
      </c>
      <c r="AD1076" s="9"/>
      <c r="AE1076" s="27">
        <v>59418</v>
      </c>
      <c r="AF1076" s="9"/>
      <c r="AG1076" s="26">
        <v>17962</v>
      </c>
      <c r="AI1076" s="26">
        <v>0</v>
      </c>
      <c r="AK1076" s="26">
        <v>175085</v>
      </c>
      <c r="AM1076" s="2" t="str">
        <f t="shared" si="16"/>
        <v>No</v>
      </c>
    </row>
    <row r="1077" spans="1:39">
      <c r="A1077" s="6" t="s">
        <v>1347</v>
      </c>
      <c r="B1077" s="6" t="s">
        <v>1348</v>
      </c>
      <c r="C1077" s="4" t="s">
        <v>100</v>
      </c>
      <c r="D1077" s="213">
        <v>4100</v>
      </c>
      <c r="E1077" s="210">
        <v>40100</v>
      </c>
      <c r="F1077" s="17" t="s">
        <v>275</v>
      </c>
      <c r="G1077" s="36" t="s">
        <v>218</v>
      </c>
      <c r="H1077" s="157">
        <v>73107</v>
      </c>
      <c r="I1077" s="19">
        <v>44</v>
      </c>
      <c r="J1077" s="150" t="s">
        <v>14</v>
      </c>
      <c r="K1077" s="150" t="s">
        <v>12</v>
      </c>
      <c r="L1077" s="9">
        <v>11</v>
      </c>
      <c r="M1077" s="9"/>
      <c r="N1077" s="21">
        <v>0.52900000000000003</v>
      </c>
      <c r="O1077" s="10"/>
      <c r="P1077" s="39">
        <v>4.9000000000000002E-2</v>
      </c>
      <c r="Q1077" s="7"/>
      <c r="R1077" s="158">
        <v>69.886799999999994</v>
      </c>
      <c r="S1077" s="1"/>
      <c r="T1077" s="23">
        <v>6.4728000000000003</v>
      </c>
      <c r="V1077" s="20">
        <v>10.797000000000001</v>
      </c>
      <c r="X1077" s="20">
        <v>1.8238000000000001</v>
      </c>
      <c r="Y1077" s="2" t="s">
        <v>128</v>
      </c>
      <c r="AA1077" s="25">
        <v>68372</v>
      </c>
      <c r="AB1077" s="9"/>
      <c r="AC1077" s="25">
        <v>1395429</v>
      </c>
      <c r="AD1077" s="9"/>
      <c r="AE1077" s="27">
        <v>129242</v>
      </c>
      <c r="AF1077" s="9"/>
      <c r="AG1077" s="26">
        <v>19967</v>
      </c>
      <c r="AI1077" s="26">
        <v>765113</v>
      </c>
      <c r="AJ1077" s="2" t="s">
        <v>128</v>
      </c>
      <c r="AK1077" s="26">
        <v>337064</v>
      </c>
      <c r="AM1077" s="2" t="str">
        <f t="shared" si="16"/>
        <v>Yes</v>
      </c>
    </row>
    <row r="1078" spans="1:39">
      <c r="A1078" s="6" t="s">
        <v>807</v>
      </c>
      <c r="B1078" s="6" t="s">
        <v>808</v>
      </c>
      <c r="C1078" s="4" t="s">
        <v>108</v>
      </c>
      <c r="D1078" s="213" t="s">
        <v>809</v>
      </c>
      <c r="E1078" s="210" t="s">
        <v>810</v>
      </c>
      <c r="F1078" s="17" t="s">
        <v>272</v>
      </c>
      <c r="G1078" s="36" t="s">
        <v>400</v>
      </c>
      <c r="H1078" s="157">
        <v>0</v>
      </c>
      <c r="I1078" s="19">
        <v>43</v>
      </c>
      <c r="J1078" s="150" t="s">
        <v>24</v>
      </c>
      <c r="K1078" s="150" t="s">
        <v>12</v>
      </c>
      <c r="L1078" s="9">
        <v>9</v>
      </c>
      <c r="M1078" s="9"/>
      <c r="N1078" s="21">
        <v>0.83609999999999995</v>
      </c>
      <c r="O1078" s="10"/>
      <c r="P1078" s="39">
        <v>6.5100000000000005E-2</v>
      </c>
      <c r="Q1078" s="7"/>
      <c r="R1078" s="158">
        <v>80.334900000000005</v>
      </c>
      <c r="S1078" s="1"/>
      <c r="T1078" s="23">
        <v>6.2538</v>
      </c>
      <c r="V1078" s="20">
        <v>12.845700000000001</v>
      </c>
      <c r="X1078" s="20">
        <v>0</v>
      </c>
      <c r="AA1078" s="25">
        <v>108132</v>
      </c>
      <c r="AB1078" s="9"/>
      <c r="AC1078" s="25">
        <v>1661245</v>
      </c>
      <c r="AD1078" s="9"/>
      <c r="AE1078" s="27">
        <v>129323</v>
      </c>
      <c r="AF1078" s="9"/>
      <c r="AG1078" s="26">
        <v>20679</v>
      </c>
      <c r="AI1078" s="26">
        <v>0</v>
      </c>
      <c r="AK1078" s="26">
        <v>496049</v>
      </c>
      <c r="AM1078" s="2" t="str">
        <f t="shared" si="16"/>
        <v>No</v>
      </c>
    </row>
    <row r="1079" spans="1:39">
      <c r="A1079" s="6" t="s">
        <v>6034</v>
      </c>
      <c r="B1079" s="6" t="s">
        <v>4832</v>
      </c>
      <c r="C1079" s="4" t="s">
        <v>22</v>
      </c>
      <c r="D1079" s="213">
        <v>9092</v>
      </c>
      <c r="E1079" s="210">
        <v>90092</v>
      </c>
      <c r="F1079" s="17" t="s">
        <v>272</v>
      </c>
      <c r="G1079" s="36" t="s">
        <v>218</v>
      </c>
      <c r="H1079" s="157">
        <v>133683</v>
      </c>
      <c r="I1079" s="19">
        <v>43</v>
      </c>
      <c r="J1079" s="150" t="s">
        <v>13</v>
      </c>
      <c r="K1079" s="150" t="s">
        <v>15</v>
      </c>
      <c r="L1079" s="9">
        <v>9</v>
      </c>
      <c r="M1079" s="9"/>
      <c r="N1079" s="21">
        <v>4.4537000000000004</v>
      </c>
      <c r="O1079" s="10"/>
      <c r="P1079" s="39">
        <v>7.9200000000000007E-2</v>
      </c>
      <c r="Q1079" s="7"/>
      <c r="R1079" s="158">
        <v>102.36920000000001</v>
      </c>
      <c r="S1079" s="1"/>
      <c r="T1079" s="23">
        <v>1.82</v>
      </c>
      <c r="V1079" s="20">
        <v>56.245699999999999</v>
      </c>
      <c r="X1079" s="20">
        <v>5.8339999999999996</v>
      </c>
      <c r="AA1079" s="25">
        <v>112786</v>
      </c>
      <c r="AB1079" s="9"/>
      <c r="AC1079" s="25">
        <v>1424365</v>
      </c>
      <c r="AD1079" s="9"/>
      <c r="AE1079" s="27">
        <v>25324</v>
      </c>
      <c r="AF1079" s="9"/>
      <c r="AG1079" s="26">
        <v>13914</v>
      </c>
      <c r="AI1079" s="26">
        <v>244149</v>
      </c>
      <c r="AK1079" s="26">
        <v>229706</v>
      </c>
      <c r="AM1079" s="2" t="str">
        <f t="shared" si="16"/>
        <v>No</v>
      </c>
    </row>
    <row r="1080" spans="1:39">
      <c r="A1080" s="6" t="s">
        <v>6035</v>
      </c>
      <c r="B1080" s="6" t="s">
        <v>957</v>
      </c>
      <c r="C1080" s="4" t="s">
        <v>82</v>
      </c>
      <c r="D1080" s="213">
        <v>5166</v>
      </c>
      <c r="E1080" s="210">
        <v>50166</v>
      </c>
      <c r="F1080" s="17" t="s">
        <v>272</v>
      </c>
      <c r="G1080" s="36" t="s">
        <v>218</v>
      </c>
      <c r="H1080" s="157">
        <v>1624827</v>
      </c>
      <c r="I1080" s="19">
        <v>43</v>
      </c>
      <c r="J1080" s="150" t="s">
        <v>14</v>
      </c>
      <c r="K1080" s="150" t="s">
        <v>12</v>
      </c>
      <c r="L1080" s="9">
        <v>8</v>
      </c>
      <c r="M1080" s="9"/>
      <c r="N1080" s="21">
        <v>2.9014000000000002</v>
      </c>
      <c r="O1080" s="10"/>
      <c r="P1080" s="39">
        <v>0.22839999999999999</v>
      </c>
      <c r="Q1080" s="7"/>
      <c r="R1080" s="158">
        <v>124.5402</v>
      </c>
      <c r="S1080" s="1"/>
      <c r="T1080" s="23">
        <v>9.8017000000000003</v>
      </c>
      <c r="V1080" s="20">
        <v>12.7059</v>
      </c>
      <c r="X1080" s="20">
        <v>0.66869999999999996</v>
      </c>
      <c r="AA1080" s="25">
        <v>130392</v>
      </c>
      <c r="AB1080" s="9"/>
      <c r="AC1080" s="25">
        <v>571017</v>
      </c>
      <c r="AD1080" s="9"/>
      <c r="AE1080" s="27">
        <v>44941</v>
      </c>
      <c r="AF1080" s="9"/>
      <c r="AG1080" s="26">
        <v>4585</v>
      </c>
      <c r="AI1080" s="26">
        <v>853921</v>
      </c>
      <c r="AK1080" s="26">
        <v>140868</v>
      </c>
      <c r="AM1080" s="2" t="str">
        <f t="shared" si="16"/>
        <v>No</v>
      </c>
    </row>
    <row r="1081" spans="1:39">
      <c r="A1081" s="6" t="s">
        <v>140</v>
      </c>
      <c r="B1081" s="6" t="s">
        <v>1098</v>
      </c>
      <c r="C1081" s="4" t="s">
        <v>116</v>
      </c>
      <c r="D1081" s="213">
        <v>3107</v>
      </c>
      <c r="E1081" s="210">
        <v>30107</v>
      </c>
      <c r="F1081" s="17" t="s">
        <v>120</v>
      </c>
      <c r="G1081" s="36" t="s">
        <v>218</v>
      </c>
      <c r="H1081" s="157">
        <v>70350</v>
      </c>
      <c r="I1081" s="19">
        <v>43</v>
      </c>
      <c r="J1081" s="150" t="s">
        <v>40</v>
      </c>
      <c r="K1081" s="150" t="s">
        <v>12</v>
      </c>
      <c r="L1081" s="9">
        <v>43</v>
      </c>
      <c r="M1081" s="9"/>
      <c r="N1081" s="21">
        <v>3.7583000000000002</v>
      </c>
      <c r="O1081" s="10"/>
      <c r="P1081" s="39">
        <v>1.3156000000000001</v>
      </c>
      <c r="Q1081" s="7"/>
      <c r="R1081" s="158">
        <v>64.2958</v>
      </c>
      <c r="S1081" s="1"/>
      <c r="T1081" s="23">
        <v>22.506399999999999</v>
      </c>
      <c r="V1081" s="20">
        <v>2.8567999999999998</v>
      </c>
      <c r="X1081" s="20">
        <v>1.5465</v>
      </c>
      <c r="AA1081" s="25">
        <v>7372654</v>
      </c>
      <c r="AB1081" s="9"/>
      <c r="AC1081" s="25">
        <v>5604089</v>
      </c>
      <c r="AD1081" s="9"/>
      <c r="AE1081" s="27">
        <v>1961676</v>
      </c>
      <c r="AF1081" s="9"/>
      <c r="AG1081" s="26">
        <v>87161</v>
      </c>
      <c r="AI1081" s="26">
        <v>3623838</v>
      </c>
      <c r="AK1081" s="26">
        <v>632104</v>
      </c>
      <c r="AM1081" s="2" t="str">
        <f t="shared" si="16"/>
        <v>No</v>
      </c>
    </row>
    <row r="1082" spans="1:39">
      <c r="A1082" s="6" t="s">
        <v>2387</v>
      </c>
      <c r="B1082" s="6" t="s">
        <v>2321</v>
      </c>
      <c r="C1082" s="4" t="s">
        <v>57</v>
      </c>
      <c r="D1082" s="213">
        <v>5158</v>
      </c>
      <c r="E1082" s="210">
        <v>50158</v>
      </c>
      <c r="F1082" s="17" t="s">
        <v>120</v>
      </c>
      <c r="G1082" s="36" t="s">
        <v>218</v>
      </c>
      <c r="H1082" s="157">
        <v>306022</v>
      </c>
      <c r="I1082" s="19">
        <v>43</v>
      </c>
      <c r="J1082" s="150" t="s">
        <v>14</v>
      </c>
      <c r="K1082" s="150" t="s">
        <v>12</v>
      </c>
      <c r="L1082" s="9">
        <v>43</v>
      </c>
      <c r="M1082" s="9"/>
      <c r="N1082" s="21">
        <v>0</v>
      </c>
      <c r="O1082" s="10"/>
      <c r="P1082" s="39">
        <v>0</v>
      </c>
      <c r="Q1082" s="7"/>
      <c r="R1082" s="158">
        <v>73.9679</v>
      </c>
      <c r="S1082" s="1"/>
      <c r="T1082" s="23">
        <v>64.482799999999997</v>
      </c>
      <c r="V1082" s="20">
        <v>1.1471</v>
      </c>
      <c r="X1082" s="20">
        <v>0.55959999999999999</v>
      </c>
      <c r="AA1082" s="25">
        <v>0</v>
      </c>
      <c r="AB1082" s="9"/>
      <c r="AC1082" s="25">
        <v>8797154</v>
      </c>
      <c r="AD1082" s="9"/>
      <c r="AE1082" s="27">
        <v>7669071</v>
      </c>
      <c r="AF1082" s="9"/>
      <c r="AG1082" s="26">
        <v>118932</v>
      </c>
      <c r="AI1082" s="26">
        <v>15721596</v>
      </c>
      <c r="AK1082" s="26">
        <v>1122989</v>
      </c>
      <c r="AM1082" s="2" t="str">
        <f t="shared" si="16"/>
        <v>No</v>
      </c>
    </row>
    <row r="1083" spans="1:39">
      <c r="A1083" s="6" t="s">
        <v>2159</v>
      </c>
      <c r="B1083" s="6" t="s">
        <v>2160</v>
      </c>
      <c r="C1083" s="4" t="s">
        <v>64</v>
      </c>
      <c r="D1083" s="213" t="s">
        <v>2161</v>
      </c>
      <c r="E1083" s="210" t="s">
        <v>2162</v>
      </c>
      <c r="F1083" s="17" t="s">
        <v>405</v>
      </c>
      <c r="G1083" s="36" t="s">
        <v>400</v>
      </c>
      <c r="H1083" s="157">
        <v>0</v>
      </c>
      <c r="I1083" s="19">
        <v>43</v>
      </c>
      <c r="J1083" s="150" t="s">
        <v>14</v>
      </c>
      <c r="K1083" s="150" t="s">
        <v>12</v>
      </c>
      <c r="L1083" s="9">
        <v>4</v>
      </c>
      <c r="M1083" s="9"/>
      <c r="N1083" s="21">
        <v>1.9662999999999999</v>
      </c>
      <c r="O1083" s="10"/>
      <c r="P1083" s="39">
        <v>2.9499999999999998E-2</v>
      </c>
      <c r="Q1083" s="7"/>
      <c r="R1083" s="158">
        <v>37.023200000000003</v>
      </c>
      <c r="S1083" s="1"/>
      <c r="T1083" s="23">
        <v>0.5554</v>
      </c>
      <c r="V1083" s="20">
        <v>66.665400000000005</v>
      </c>
      <c r="X1083" s="20">
        <v>0</v>
      </c>
      <c r="AA1083" s="25">
        <v>8581</v>
      </c>
      <c r="AB1083" s="9"/>
      <c r="AC1083" s="25">
        <v>290928</v>
      </c>
      <c r="AD1083" s="9"/>
      <c r="AE1083" s="27">
        <v>4364</v>
      </c>
      <c r="AF1083" s="9"/>
      <c r="AG1083" s="26">
        <v>7858</v>
      </c>
      <c r="AI1083" s="26">
        <v>0</v>
      </c>
      <c r="AK1083" s="26">
        <v>137472</v>
      </c>
      <c r="AM1083" s="2" t="str">
        <f t="shared" si="16"/>
        <v>No</v>
      </c>
    </row>
    <row r="1084" spans="1:39">
      <c r="A1084" s="6" t="s">
        <v>2159</v>
      </c>
      <c r="B1084" s="6" t="s">
        <v>2160</v>
      </c>
      <c r="C1084" s="4" t="s">
        <v>64</v>
      </c>
      <c r="D1084" s="213" t="s">
        <v>2161</v>
      </c>
      <c r="E1084" s="210" t="s">
        <v>2162</v>
      </c>
      <c r="F1084" s="17" t="s">
        <v>405</v>
      </c>
      <c r="G1084" s="36" t="s">
        <v>400</v>
      </c>
      <c r="H1084" s="157">
        <v>0</v>
      </c>
      <c r="I1084" s="19">
        <v>43</v>
      </c>
      <c r="J1084" s="150" t="s">
        <v>13</v>
      </c>
      <c r="K1084" s="150" t="s">
        <v>12</v>
      </c>
      <c r="L1084" s="9">
        <v>39</v>
      </c>
      <c r="M1084" s="9"/>
      <c r="N1084" s="21">
        <v>0.51539999999999997</v>
      </c>
      <c r="O1084" s="10"/>
      <c r="P1084" s="39">
        <v>1.2699999999999999E-2</v>
      </c>
      <c r="Q1084" s="7"/>
      <c r="R1084" s="158">
        <v>54.592399999999998</v>
      </c>
      <c r="S1084" s="1"/>
      <c r="T1084" s="23">
        <v>1.3432999999999999</v>
      </c>
      <c r="V1084" s="20">
        <v>40.640099999999997</v>
      </c>
      <c r="X1084" s="20">
        <v>0</v>
      </c>
      <c r="AA1084" s="25">
        <v>54225</v>
      </c>
      <c r="AB1084" s="9"/>
      <c r="AC1084" s="25">
        <v>4276112</v>
      </c>
      <c r="AD1084" s="9"/>
      <c r="AE1084" s="27">
        <v>105219</v>
      </c>
      <c r="AF1084" s="9"/>
      <c r="AG1084" s="26">
        <v>78328</v>
      </c>
      <c r="AI1084" s="26">
        <v>0</v>
      </c>
      <c r="AK1084" s="26">
        <v>1353483</v>
      </c>
      <c r="AM1084" s="2" t="str">
        <f t="shared" si="16"/>
        <v>No</v>
      </c>
    </row>
    <row r="1085" spans="1:39">
      <c r="A1085" s="6" t="s">
        <v>703</v>
      </c>
      <c r="B1085" s="6" t="s">
        <v>704</v>
      </c>
      <c r="C1085" s="4" t="s">
        <v>34</v>
      </c>
      <c r="D1085" s="213">
        <v>1102</v>
      </c>
      <c r="E1085" s="210">
        <v>10102</v>
      </c>
      <c r="F1085" s="17" t="s">
        <v>324</v>
      </c>
      <c r="G1085" s="36" t="s">
        <v>218</v>
      </c>
      <c r="H1085" s="157">
        <v>924859</v>
      </c>
      <c r="I1085" s="19">
        <v>43</v>
      </c>
      <c r="J1085" s="150" t="s">
        <v>23</v>
      </c>
      <c r="K1085" s="150" t="s">
        <v>15</v>
      </c>
      <c r="L1085" s="9">
        <v>28</v>
      </c>
      <c r="M1085" s="9"/>
      <c r="N1085" s="21">
        <v>3.1335999999999999</v>
      </c>
      <c r="O1085" s="10"/>
      <c r="P1085" s="39">
        <v>7.1199999999999999E-2</v>
      </c>
      <c r="Q1085" s="7"/>
      <c r="R1085" s="158">
        <v>915.60559999999998</v>
      </c>
      <c r="S1085" s="1"/>
      <c r="T1085" s="23">
        <v>20.803100000000001</v>
      </c>
      <c r="V1085" s="20">
        <v>44.012900000000002</v>
      </c>
      <c r="X1085" s="20">
        <v>1.7381</v>
      </c>
      <c r="AA1085" s="25">
        <v>2258611</v>
      </c>
      <c r="AB1085" s="9"/>
      <c r="AC1085" s="25">
        <v>31722987</v>
      </c>
      <c r="AD1085" s="9"/>
      <c r="AE1085" s="27">
        <v>720765</v>
      </c>
      <c r="AF1085" s="9"/>
      <c r="AG1085" s="26">
        <v>34647</v>
      </c>
      <c r="AI1085" s="26">
        <v>18251326</v>
      </c>
      <c r="AK1085" s="26">
        <v>1542400</v>
      </c>
      <c r="AM1085" s="2" t="str">
        <f t="shared" si="16"/>
        <v>No</v>
      </c>
    </row>
    <row r="1086" spans="1:39">
      <c r="A1086" s="6" t="s">
        <v>6035</v>
      </c>
      <c r="B1086" s="6" t="s">
        <v>957</v>
      </c>
      <c r="C1086" s="4" t="s">
        <v>82</v>
      </c>
      <c r="D1086" s="213">
        <v>5166</v>
      </c>
      <c r="E1086" s="210">
        <v>50166</v>
      </c>
      <c r="F1086" s="17" t="s">
        <v>272</v>
      </c>
      <c r="G1086" s="36" t="s">
        <v>218</v>
      </c>
      <c r="H1086" s="157">
        <v>1624827</v>
      </c>
      <c r="I1086" s="19">
        <v>43</v>
      </c>
      <c r="J1086" s="150" t="s">
        <v>13</v>
      </c>
      <c r="K1086" s="150" t="s">
        <v>15</v>
      </c>
      <c r="L1086" s="9">
        <v>19</v>
      </c>
      <c r="M1086" s="9"/>
      <c r="N1086" s="21">
        <v>0</v>
      </c>
      <c r="O1086" s="10"/>
      <c r="P1086" s="39">
        <v>0</v>
      </c>
      <c r="Q1086" s="7"/>
      <c r="R1086" s="158">
        <v>30.558199999999999</v>
      </c>
      <c r="S1086" s="1"/>
      <c r="T1086" s="23">
        <v>1.4317</v>
      </c>
      <c r="V1086" s="20">
        <v>21.343399999999999</v>
      </c>
      <c r="X1086" s="20">
        <v>1.5125999999999999</v>
      </c>
      <c r="AA1086" s="25">
        <v>0</v>
      </c>
      <c r="AB1086" s="9"/>
      <c r="AC1086" s="25">
        <v>1051996</v>
      </c>
      <c r="AD1086" s="9"/>
      <c r="AE1086" s="27">
        <v>49289</v>
      </c>
      <c r="AF1086" s="9"/>
      <c r="AG1086" s="26">
        <v>34426</v>
      </c>
      <c r="AI1086" s="26">
        <v>695473</v>
      </c>
      <c r="AK1086" s="26">
        <v>548358</v>
      </c>
      <c r="AM1086" s="2" t="str">
        <f t="shared" si="16"/>
        <v>No</v>
      </c>
    </row>
    <row r="1087" spans="1:39">
      <c r="A1087" s="6" t="s">
        <v>6034</v>
      </c>
      <c r="B1087" s="6" t="s">
        <v>4832</v>
      </c>
      <c r="C1087" s="4" t="s">
        <v>22</v>
      </c>
      <c r="D1087" s="213">
        <v>9092</v>
      </c>
      <c r="E1087" s="210">
        <v>90092</v>
      </c>
      <c r="F1087" s="17" t="s">
        <v>272</v>
      </c>
      <c r="G1087" s="36" t="s">
        <v>218</v>
      </c>
      <c r="H1087" s="157">
        <v>133683</v>
      </c>
      <c r="I1087" s="19">
        <v>43</v>
      </c>
      <c r="J1087" s="150" t="s">
        <v>24</v>
      </c>
      <c r="K1087" s="150" t="s">
        <v>15</v>
      </c>
      <c r="L1087" s="9">
        <v>17</v>
      </c>
      <c r="M1087" s="9"/>
      <c r="N1087" s="21">
        <v>3.8904999999999998</v>
      </c>
      <c r="O1087" s="10"/>
      <c r="P1087" s="39">
        <v>0.38869999999999999</v>
      </c>
      <c r="Q1087" s="7"/>
      <c r="R1087" s="158">
        <v>128.15530000000001</v>
      </c>
      <c r="S1087" s="1"/>
      <c r="T1087" s="23">
        <v>12.8047</v>
      </c>
      <c r="V1087" s="20">
        <v>10.0085</v>
      </c>
      <c r="X1087" s="20">
        <v>0.52590000000000003</v>
      </c>
      <c r="AA1087" s="25">
        <v>1531781</v>
      </c>
      <c r="AB1087" s="9"/>
      <c r="AC1087" s="25">
        <v>3940518</v>
      </c>
      <c r="AD1087" s="9"/>
      <c r="AE1087" s="27">
        <v>393719</v>
      </c>
      <c r="AF1087" s="9"/>
      <c r="AG1087" s="26">
        <v>30748</v>
      </c>
      <c r="AI1087" s="26">
        <v>7492473</v>
      </c>
      <c r="AK1087" s="26">
        <v>1009226</v>
      </c>
      <c r="AM1087" s="2" t="str">
        <f t="shared" si="16"/>
        <v>No</v>
      </c>
    </row>
    <row r="1088" spans="1:39">
      <c r="A1088" s="6" t="s">
        <v>807</v>
      </c>
      <c r="B1088" s="6" t="s">
        <v>808</v>
      </c>
      <c r="C1088" s="4" t="s">
        <v>108</v>
      </c>
      <c r="D1088" s="213" t="s">
        <v>809</v>
      </c>
      <c r="E1088" s="210" t="s">
        <v>810</v>
      </c>
      <c r="F1088" s="17" t="s">
        <v>272</v>
      </c>
      <c r="G1088" s="36" t="s">
        <v>400</v>
      </c>
      <c r="H1088" s="157">
        <v>0</v>
      </c>
      <c r="I1088" s="19">
        <v>43</v>
      </c>
      <c r="J1088" s="150" t="s">
        <v>13</v>
      </c>
      <c r="K1088" s="150" t="s">
        <v>12</v>
      </c>
      <c r="L1088" s="9">
        <v>17</v>
      </c>
      <c r="M1088" s="9"/>
      <c r="N1088" s="21">
        <v>0.40899999999999997</v>
      </c>
      <c r="O1088" s="10"/>
      <c r="P1088" s="39">
        <v>9.7000000000000003E-3</v>
      </c>
      <c r="Q1088" s="7"/>
      <c r="R1088" s="158">
        <v>164.98859999999999</v>
      </c>
      <c r="S1088" s="1"/>
      <c r="T1088" s="23">
        <v>3.8994</v>
      </c>
      <c r="V1088" s="20">
        <v>42.311700000000002</v>
      </c>
      <c r="X1088" s="20">
        <v>0</v>
      </c>
      <c r="AA1088" s="25">
        <v>24103</v>
      </c>
      <c r="AB1088" s="9"/>
      <c r="AC1088" s="25">
        <v>2493473</v>
      </c>
      <c r="AD1088" s="9"/>
      <c r="AE1088" s="27">
        <v>58931</v>
      </c>
      <c r="AF1088" s="9"/>
      <c r="AG1088" s="26">
        <v>15113</v>
      </c>
      <c r="AI1088" s="26">
        <v>0</v>
      </c>
      <c r="AK1088" s="26">
        <v>170592</v>
      </c>
      <c r="AM1088" s="2" t="str">
        <f t="shared" si="16"/>
        <v>No</v>
      </c>
    </row>
    <row r="1089" spans="1:39">
      <c r="A1089" s="6" t="s">
        <v>807</v>
      </c>
      <c r="B1089" s="6" t="s">
        <v>808</v>
      </c>
      <c r="C1089" s="4" t="s">
        <v>108</v>
      </c>
      <c r="D1089" s="213" t="s">
        <v>809</v>
      </c>
      <c r="E1089" s="210" t="s">
        <v>810</v>
      </c>
      <c r="F1089" s="17" t="s">
        <v>272</v>
      </c>
      <c r="G1089" s="36" t="s">
        <v>400</v>
      </c>
      <c r="H1089" s="157">
        <v>0</v>
      </c>
      <c r="I1089" s="19">
        <v>43</v>
      </c>
      <c r="J1089" s="150" t="s">
        <v>14</v>
      </c>
      <c r="K1089" s="150" t="s">
        <v>12</v>
      </c>
      <c r="L1089" s="9">
        <v>17</v>
      </c>
      <c r="M1089" s="9"/>
      <c r="N1089" s="21">
        <v>0.1273</v>
      </c>
      <c r="O1089" s="10"/>
      <c r="P1089" s="39">
        <v>3.1300000000000001E-2</v>
      </c>
      <c r="Q1089" s="7"/>
      <c r="R1089" s="158">
        <v>78.419600000000003</v>
      </c>
      <c r="S1089" s="1"/>
      <c r="T1089" s="23">
        <v>19.256900000000002</v>
      </c>
      <c r="V1089" s="20">
        <v>4.0723000000000003</v>
      </c>
      <c r="X1089" s="20">
        <v>0</v>
      </c>
      <c r="AA1089" s="25">
        <v>64576</v>
      </c>
      <c r="AB1089" s="9"/>
      <c r="AC1089" s="25">
        <v>2065103</v>
      </c>
      <c r="AD1089" s="9"/>
      <c r="AE1089" s="27">
        <v>507110</v>
      </c>
      <c r="AF1089" s="9"/>
      <c r="AG1089" s="26">
        <v>26334</v>
      </c>
      <c r="AI1089" s="26">
        <v>0</v>
      </c>
      <c r="AK1089" s="26">
        <v>308601</v>
      </c>
      <c r="AM1089" s="2" t="str">
        <f t="shared" si="16"/>
        <v>No</v>
      </c>
    </row>
    <row r="1090" spans="1:39">
      <c r="A1090" s="6" t="s">
        <v>6034</v>
      </c>
      <c r="B1090" s="6" t="s">
        <v>4832</v>
      </c>
      <c r="C1090" s="4" t="s">
        <v>22</v>
      </c>
      <c r="D1090" s="213">
        <v>9092</v>
      </c>
      <c r="E1090" s="210">
        <v>90092</v>
      </c>
      <c r="F1090" s="17" t="s">
        <v>272</v>
      </c>
      <c r="G1090" s="36" t="s">
        <v>218</v>
      </c>
      <c r="H1090" s="157">
        <v>133683</v>
      </c>
      <c r="I1090" s="19">
        <v>43</v>
      </c>
      <c r="J1090" s="150" t="s">
        <v>14</v>
      </c>
      <c r="K1090" s="150" t="s">
        <v>15</v>
      </c>
      <c r="L1090" s="9">
        <v>17</v>
      </c>
      <c r="M1090" s="9"/>
      <c r="N1090" s="21">
        <v>0.97829999999999995</v>
      </c>
      <c r="O1090" s="10"/>
      <c r="P1090" s="39">
        <v>9.3399999999999997E-2</v>
      </c>
      <c r="Q1090" s="7"/>
      <c r="R1090" s="158">
        <v>114.6358</v>
      </c>
      <c r="S1090" s="1"/>
      <c r="T1090" s="23">
        <v>10.9411</v>
      </c>
      <c r="V1090" s="20">
        <v>10.477499999999999</v>
      </c>
      <c r="X1090" s="20">
        <v>4.6360999999999999</v>
      </c>
      <c r="AA1090" s="25">
        <v>557857</v>
      </c>
      <c r="AB1090" s="9"/>
      <c r="AC1090" s="25">
        <v>5974701</v>
      </c>
      <c r="AD1090" s="9"/>
      <c r="AE1090" s="27">
        <v>570239</v>
      </c>
      <c r="AF1090" s="9"/>
      <c r="AG1090" s="26">
        <v>52119</v>
      </c>
      <c r="AI1090" s="26">
        <v>1288740</v>
      </c>
      <c r="AK1090" s="26">
        <v>698527</v>
      </c>
      <c r="AM1090" s="2" t="str">
        <f t="shared" ref="AM1090:AM1153" si="17">IF(AL1090&amp;AJ1090&amp;AH1090&amp;AF1090&amp;AD1090&amp;AB1090&amp;Y1090&amp;W1090&amp;U1090&amp;S1090&amp;S1090&amp;Q1090&amp;O1090&lt;&gt;"","Yes","No")</f>
        <v>No</v>
      </c>
    </row>
    <row r="1091" spans="1:39">
      <c r="A1091" s="6" t="s">
        <v>6035</v>
      </c>
      <c r="B1091" s="6" t="s">
        <v>957</v>
      </c>
      <c r="C1091" s="4" t="s">
        <v>82</v>
      </c>
      <c r="D1091" s="213">
        <v>5166</v>
      </c>
      <c r="E1091" s="210">
        <v>50166</v>
      </c>
      <c r="F1091" s="17" t="s">
        <v>272</v>
      </c>
      <c r="G1091" s="36" t="s">
        <v>218</v>
      </c>
      <c r="H1091" s="157">
        <v>1624827</v>
      </c>
      <c r="I1091" s="19">
        <v>43</v>
      </c>
      <c r="J1091" s="150" t="s">
        <v>13</v>
      </c>
      <c r="K1091" s="150" t="s">
        <v>12</v>
      </c>
      <c r="L1091" s="9">
        <v>16</v>
      </c>
      <c r="M1091" s="9"/>
      <c r="N1091" s="21">
        <v>1.6036999999999999</v>
      </c>
      <c r="O1091" s="10"/>
      <c r="P1091" s="39">
        <v>4.3400000000000001E-2</v>
      </c>
      <c r="Q1091" s="7"/>
      <c r="R1091" s="158">
        <v>56.943100000000001</v>
      </c>
      <c r="S1091" s="1"/>
      <c r="T1091" s="23">
        <v>1.54</v>
      </c>
      <c r="V1091" s="20">
        <v>36.975299999999997</v>
      </c>
      <c r="X1091" s="20">
        <v>3.0508000000000002</v>
      </c>
      <c r="AA1091" s="25">
        <v>43679</v>
      </c>
      <c r="AB1091" s="9"/>
      <c r="AC1091" s="25">
        <v>1007095</v>
      </c>
      <c r="AD1091" s="9"/>
      <c r="AE1091" s="27">
        <v>27237</v>
      </c>
      <c r="AF1091" s="9"/>
      <c r="AG1091" s="26">
        <v>17686</v>
      </c>
      <c r="AI1091" s="26">
        <v>330112</v>
      </c>
      <c r="AK1091" s="26">
        <v>321549</v>
      </c>
      <c r="AM1091" s="2" t="str">
        <f t="shared" si="17"/>
        <v>No</v>
      </c>
    </row>
    <row r="1092" spans="1:39">
      <c r="A1092" s="6" t="s">
        <v>703</v>
      </c>
      <c r="B1092" s="6" t="s">
        <v>704</v>
      </c>
      <c r="C1092" s="4" t="s">
        <v>34</v>
      </c>
      <c r="D1092" s="213">
        <v>1102</v>
      </c>
      <c r="E1092" s="210">
        <v>10102</v>
      </c>
      <c r="F1092" s="17" t="s">
        <v>324</v>
      </c>
      <c r="G1092" s="36" t="s">
        <v>218</v>
      </c>
      <c r="H1092" s="157">
        <v>924859</v>
      </c>
      <c r="I1092" s="19">
        <v>43</v>
      </c>
      <c r="J1092" s="150" t="s">
        <v>24</v>
      </c>
      <c r="K1092" s="150" t="s">
        <v>15</v>
      </c>
      <c r="L1092" s="9">
        <v>15</v>
      </c>
      <c r="M1092" s="9"/>
      <c r="N1092" s="21">
        <v>3.4009</v>
      </c>
      <c r="O1092" s="10"/>
      <c r="P1092" s="39">
        <v>0.22359999999999999</v>
      </c>
      <c r="Q1092" s="7"/>
      <c r="R1092" s="158">
        <v>230.24959999999999</v>
      </c>
      <c r="S1092" s="1"/>
      <c r="T1092" s="23">
        <v>15.139099999999999</v>
      </c>
      <c r="V1092" s="20">
        <v>15.2089</v>
      </c>
      <c r="X1092" s="20">
        <v>0.78180000000000005</v>
      </c>
      <c r="AA1092" s="25">
        <v>637296</v>
      </c>
      <c r="AB1092" s="9"/>
      <c r="AC1092" s="25">
        <v>2850029</v>
      </c>
      <c r="AD1092" s="9"/>
      <c r="AE1092" s="27">
        <v>187392</v>
      </c>
      <c r="AF1092" s="9"/>
      <c r="AG1092" s="26">
        <v>12378</v>
      </c>
      <c r="AI1092" s="26">
        <v>3645321</v>
      </c>
      <c r="AK1092" s="26">
        <v>322355</v>
      </c>
      <c r="AM1092" s="2" t="str">
        <f t="shared" si="17"/>
        <v>No</v>
      </c>
    </row>
    <row r="1093" spans="1:39">
      <c r="A1093" s="6" t="s">
        <v>1892</v>
      </c>
      <c r="B1093" s="6" t="s">
        <v>1033</v>
      </c>
      <c r="C1093" s="4" t="s">
        <v>51</v>
      </c>
      <c r="D1093" s="213" t="s">
        <v>1893</v>
      </c>
      <c r="E1093" s="210" t="s">
        <v>1894</v>
      </c>
      <c r="F1093" s="17" t="s">
        <v>405</v>
      </c>
      <c r="G1093" s="36" t="s">
        <v>400</v>
      </c>
      <c r="H1093" s="157">
        <v>0</v>
      </c>
      <c r="I1093" s="19">
        <v>42</v>
      </c>
      <c r="J1093" s="150" t="s">
        <v>14</v>
      </c>
      <c r="K1093" s="150" t="s">
        <v>12</v>
      </c>
      <c r="L1093" s="9">
        <v>6</v>
      </c>
      <c r="M1093" s="9"/>
      <c r="N1093" s="21">
        <v>0.12520000000000001</v>
      </c>
      <c r="O1093" s="10"/>
      <c r="P1093" s="39">
        <v>3.2000000000000001E-2</v>
      </c>
      <c r="Q1093" s="7"/>
      <c r="R1093" s="158">
        <v>25.086400000000001</v>
      </c>
      <c r="S1093" s="1"/>
      <c r="T1093" s="23">
        <v>6.4077999999999999</v>
      </c>
      <c r="V1093" s="20">
        <v>3.9148999999999998</v>
      </c>
      <c r="X1093" s="20">
        <v>0</v>
      </c>
      <c r="AA1093" s="25">
        <v>13576</v>
      </c>
      <c r="AB1093" s="9"/>
      <c r="AC1093" s="25">
        <v>424662</v>
      </c>
      <c r="AD1093" s="9"/>
      <c r="AE1093" s="27">
        <v>108472</v>
      </c>
      <c r="AF1093" s="9"/>
      <c r="AG1093" s="26">
        <v>16928</v>
      </c>
      <c r="AI1093" s="26">
        <v>0</v>
      </c>
      <c r="AK1093" s="26">
        <v>165706</v>
      </c>
      <c r="AM1093" s="2" t="str">
        <f t="shared" si="17"/>
        <v>No</v>
      </c>
    </row>
    <row r="1094" spans="1:39">
      <c r="A1094" s="6" t="s">
        <v>2793</v>
      </c>
      <c r="B1094" s="6" t="s">
        <v>2794</v>
      </c>
      <c r="C1094" s="4" t="s">
        <v>57</v>
      </c>
      <c r="D1094" s="213" t="s">
        <v>2795</v>
      </c>
      <c r="E1094" s="210" t="s">
        <v>2796</v>
      </c>
      <c r="F1094" s="17" t="s">
        <v>272</v>
      </c>
      <c r="G1094" s="36" t="s">
        <v>400</v>
      </c>
      <c r="H1094" s="157">
        <v>0</v>
      </c>
      <c r="I1094" s="19">
        <v>42</v>
      </c>
      <c r="J1094" s="150" t="s">
        <v>13</v>
      </c>
      <c r="K1094" s="150" t="s">
        <v>12</v>
      </c>
      <c r="L1094" s="9">
        <v>42</v>
      </c>
      <c r="M1094" s="9"/>
      <c r="N1094" s="21">
        <v>2.7780999999999998</v>
      </c>
      <c r="O1094" s="10"/>
      <c r="P1094" s="39">
        <v>0.29570000000000002</v>
      </c>
      <c r="Q1094" s="7"/>
      <c r="R1094" s="158">
        <v>48.231099999999998</v>
      </c>
      <c r="S1094" s="1"/>
      <c r="T1094" s="23">
        <v>5.1341000000000001</v>
      </c>
      <c r="V1094" s="20">
        <v>9.3941999999999997</v>
      </c>
      <c r="X1094" s="20">
        <v>0</v>
      </c>
      <c r="AA1094" s="25">
        <v>1125304</v>
      </c>
      <c r="AB1094" s="9"/>
      <c r="AC1094" s="25">
        <v>3805292</v>
      </c>
      <c r="AD1094" s="9"/>
      <c r="AE1094" s="27">
        <v>405067</v>
      </c>
      <c r="AF1094" s="9"/>
      <c r="AG1094" s="26">
        <v>78897</v>
      </c>
      <c r="AI1094" s="26">
        <v>0</v>
      </c>
      <c r="AK1094" s="26">
        <v>1991642</v>
      </c>
      <c r="AM1094" s="2" t="str">
        <f t="shared" si="17"/>
        <v>No</v>
      </c>
    </row>
    <row r="1095" spans="1:39">
      <c r="A1095" s="6" t="s">
        <v>4154</v>
      </c>
      <c r="B1095" s="6" t="s">
        <v>4155</v>
      </c>
      <c r="C1095" s="4" t="s">
        <v>66</v>
      </c>
      <c r="D1095" s="213" t="s">
        <v>4156</v>
      </c>
      <c r="E1095" s="210" t="s">
        <v>4157</v>
      </c>
      <c r="F1095" s="17" t="s">
        <v>405</v>
      </c>
      <c r="G1095" s="36" t="s">
        <v>400</v>
      </c>
      <c r="H1095" s="157">
        <v>0</v>
      </c>
      <c r="I1095" s="19">
        <v>42</v>
      </c>
      <c r="J1095" s="150" t="s">
        <v>13</v>
      </c>
      <c r="K1095" s="150" t="s">
        <v>12</v>
      </c>
      <c r="L1095" s="9">
        <v>42</v>
      </c>
      <c r="M1095" s="9"/>
      <c r="N1095" s="21">
        <v>0.97489999999999999</v>
      </c>
      <c r="O1095" s="10"/>
      <c r="P1095" s="39">
        <v>6.7199999999999996E-2</v>
      </c>
      <c r="Q1095" s="7"/>
      <c r="R1095" s="158">
        <v>46.414299999999997</v>
      </c>
      <c r="S1095" s="1"/>
      <c r="T1095" s="23">
        <v>3.2000999999999999</v>
      </c>
      <c r="V1095" s="20">
        <v>14.504200000000001</v>
      </c>
      <c r="X1095" s="20">
        <v>0</v>
      </c>
      <c r="AA1095" s="25">
        <v>117189</v>
      </c>
      <c r="AB1095" s="9"/>
      <c r="AC1095" s="25">
        <v>1743506</v>
      </c>
      <c r="AD1095" s="9"/>
      <c r="AE1095" s="27">
        <v>120207</v>
      </c>
      <c r="AF1095" s="9"/>
      <c r="AG1095" s="26">
        <v>37564</v>
      </c>
      <c r="AI1095" s="26">
        <v>0</v>
      </c>
      <c r="AK1095" s="26">
        <v>456542</v>
      </c>
      <c r="AM1095" s="2" t="str">
        <f t="shared" si="17"/>
        <v>No</v>
      </c>
    </row>
    <row r="1096" spans="1:39">
      <c r="A1096" s="6" t="s">
        <v>3650</v>
      </c>
      <c r="B1096" s="6" t="s">
        <v>3651</v>
      </c>
      <c r="C1096" s="4" t="s">
        <v>103</v>
      </c>
      <c r="D1096" s="213" t="s">
        <v>3652</v>
      </c>
      <c r="E1096" s="210" t="s">
        <v>3653</v>
      </c>
      <c r="F1096" s="17" t="s">
        <v>272</v>
      </c>
      <c r="G1096" s="36" t="s">
        <v>400</v>
      </c>
      <c r="H1096" s="157">
        <v>0</v>
      </c>
      <c r="I1096" s="19">
        <v>42</v>
      </c>
      <c r="J1096" s="150" t="s">
        <v>13</v>
      </c>
      <c r="K1096" s="150" t="s">
        <v>12</v>
      </c>
      <c r="L1096" s="9">
        <v>40</v>
      </c>
      <c r="M1096" s="9"/>
      <c r="N1096" s="21">
        <v>1.6245000000000001</v>
      </c>
      <c r="O1096" s="10"/>
      <c r="P1096" s="39">
        <v>6.7599999999999993E-2</v>
      </c>
      <c r="Q1096" s="7"/>
      <c r="R1096" s="158">
        <v>67.299000000000007</v>
      </c>
      <c r="S1096" s="1"/>
      <c r="T1096" s="23">
        <v>2.7991999999999999</v>
      </c>
      <c r="V1096" s="20">
        <v>24.042100000000001</v>
      </c>
      <c r="X1096" s="20">
        <v>0</v>
      </c>
      <c r="AA1096" s="25">
        <v>190581</v>
      </c>
      <c r="AB1096" s="9"/>
      <c r="AC1096" s="25">
        <v>2820503</v>
      </c>
      <c r="AD1096" s="9"/>
      <c r="AE1096" s="27">
        <v>117315</v>
      </c>
      <c r="AF1096" s="9"/>
      <c r="AG1096" s="26">
        <v>41910</v>
      </c>
      <c r="AI1096" s="26">
        <v>0</v>
      </c>
      <c r="AK1096" s="26">
        <v>1095718</v>
      </c>
      <c r="AM1096" s="2" t="str">
        <f t="shared" si="17"/>
        <v>No</v>
      </c>
    </row>
    <row r="1097" spans="1:39">
      <c r="A1097" s="6" t="s">
        <v>1892</v>
      </c>
      <c r="B1097" s="6" t="s">
        <v>1033</v>
      </c>
      <c r="C1097" s="4" t="s">
        <v>51</v>
      </c>
      <c r="D1097" s="213" t="s">
        <v>1893</v>
      </c>
      <c r="E1097" s="210" t="s">
        <v>1894</v>
      </c>
      <c r="F1097" s="17" t="s">
        <v>405</v>
      </c>
      <c r="G1097" s="36" t="s">
        <v>400</v>
      </c>
      <c r="H1097" s="157">
        <v>0</v>
      </c>
      <c r="I1097" s="19">
        <v>42</v>
      </c>
      <c r="J1097" s="150" t="s">
        <v>13</v>
      </c>
      <c r="K1097" s="150" t="s">
        <v>12</v>
      </c>
      <c r="L1097" s="9">
        <v>36</v>
      </c>
      <c r="M1097" s="9"/>
      <c r="N1097" s="21">
        <v>0.45300000000000001</v>
      </c>
      <c r="O1097" s="10"/>
      <c r="P1097" s="39">
        <v>2.7099999999999999E-2</v>
      </c>
      <c r="Q1097" s="7"/>
      <c r="R1097" s="158">
        <v>34.3949</v>
      </c>
      <c r="S1097" s="1"/>
      <c r="T1097" s="23">
        <v>2.0607000000000002</v>
      </c>
      <c r="V1097" s="20">
        <v>16.6905</v>
      </c>
      <c r="X1097" s="20">
        <v>0</v>
      </c>
      <c r="AA1097" s="25">
        <v>43949</v>
      </c>
      <c r="AB1097" s="9"/>
      <c r="AC1097" s="25">
        <v>1619313</v>
      </c>
      <c r="AD1097" s="9"/>
      <c r="AE1097" s="27">
        <v>97020</v>
      </c>
      <c r="AF1097" s="9"/>
      <c r="AG1097" s="26">
        <v>47080</v>
      </c>
      <c r="AI1097" s="26">
        <v>0</v>
      </c>
      <c r="AK1097" s="26">
        <v>700908</v>
      </c>
      <c r="AM1097" s="2" t="str">
        <f t="shared" si="17"/>
        <v>No</v>
      </c>
    </row>
    <row r="1098" spans="1:39">
      <c r="A1098" s="6" t="s">
        <v>6036</v>
      </c>
      <c r="B1098" s="6" t="s">
        <v>1374</v>
      </c>
      <c r="C1098" s="4" t="s">
        <v>39</v>
      </c>
      <c r="D1098" s="213">
        <v>4128</v>
      </c>
      <c r="E1098" s="210">
        <v>40128</v>
      </c>
      <c r="F1098" s="17" t="s">
        <v>272</v>
      </c>
      <c r="G1098" s="36" t="s">
        <v>218</v>
      </c>
      <c r="H1098" s="157">
        <v>191917</v>
      </c>
      <c r="I1098" s="19">
        <v>42</v>
      </c>
      <c r="J1098" s="150" t="s">
        <v>13</v>
      </c>
      <c r="K1098" s="150" t="s">
        <v>15</v>
      </c>
      <c r="L1098" s="9">
        <v>32</v>
      </c>
      <c r="M1098" s="9"/>
      <c r="N1098" s="21">
        <v>1.1271</v>
      </c>
      <c r="O1098" s="10"/>
      <c r="P1098" s="39">
        <v>4.8399999999999999E-2</v>
      </c>
      <c r="Q1098" s="7"/>
      <c r="R1098" s="158">
        <v>40.3887</v>
      </c>
      <c r="S1098" s="1"/>
      <c r="T1098" s="23">
        <v>1.734</v>
      </c>
      <c r="V1098" s="20">
        <v>23.292000000000002</v>
      </c>
      <c r="X1098" s="20">
        <v>2.6166999999999998</v>
      </c>
      <c r="AA1098" s="25">
        <v>109865</v>
      </c>
      <c r="AB1098" s="9"/>
      <c r="AC1098" s="25">
        <v>2270412</v>
      </c>
      <c r="AD1098" s="9"/>
      <c r="AE1098" s="27">
        <v>97476</v>
      </c>
      <c r="AF1098" s="9"/>
      <c r="AG1098" s="26">
        <v>56214</v>
      </c>
      <c r="AI1098" s="26">
        <v>867667</v>
      </c>
      <c r="AK1098" s="26">
        <v>1060699</v>
      </c>
      <c r="AM1098" s="2" t="str">
        <f t="shared" si="17"/>
        <v>No</v>
      </c>
    </row>
    <row r="1099" spans="1:39">
      <c r="A1099" s="6" t="s">
        <v>6037</v>
      </c>
      <c r="B1099" s="6" t="s">
        <v>683</v>
      </c>
      <c r="C1099" s="4" t="s">
        <v>34</v>
      </c>
      <c r="D1099" s="213">
        <v>1051</v>
      </c>
      <c r="E1099" s="210">
        <v>10051</v>
      </c>
      <c r="F1099" s="17" t="s">
        <v>275</v>
      </c>
      <c r="G1099" s="36" t="s">
        <v>218</v>
      </c>
      <c r="H1099" s="157">
        <v>168136</v>
      </c>
      <c r="I1099" s="19">
        <v>42</v>
      </c>
      <c r="J1099" s="150" t="s">
        <v>14</v>
      </c>
      <c r="K1099" s="150" t="s">
        <v>12</v>
      </c>
      <c r="L1099" s="9">
        <v>28</v>
      </c>
      <c r="M1099" s="9"/>
      <c r="N1099" s="21">
        <v>1.2135</v>
      </c>
      <c r="O1099" s="10"/>
      <c r="P1099" s="39">
        <v>0.14960000000000001</v>
      </c>
      <c r="Q1099" s="7"/>
      <c r="R1099" s="158">
        <v>90.350200000000001</v>
      </c>
      <c r="S1099" s="1"/>
      <c r="T1099" s="23">
        <v>11.141400000000001</v>
      </c>
      <c r="V1099" s="20">
        <v>8.1094000000000008</v>
      </c>
      <c r="X1099" s="20">
        <v>1.1926000000000001</v>
      </c>
      <c r="AA1099" s="25">
        <v>826043</v>
      </c>
      <c r="AB1099" s="9"/>
      <c r="AC1099" s="25">
        <v>5519948</v>
      </c>
      <c r="AD1099" s="9"/>
      <c r="AE1099" s="27">
        <v>680684</v>
      </c>
      <c r="AF1099" s="9"/>
      <c r="AG1099" s="26">
        <v>61095</v>
      </c>
      <c r="AI1099" s="26">
        <v>4628655</v>
      </c>
      <c r="AK1099" s="26">
        <v>1040497</v>
      </c>
      <c r="AM1099" s="2" t="str">
        <f t="shared" si="17"/>
        <v>No</v>
      </c>
    </row>
    <row r="1100" spans="1:39">
      <c r="A1100" s="6" t="s">
        <v>3650</v>
      </c>
      <c r="B1100" s="6" t="s">
        <v>3651</v>
      </c>
      <c r="C1100" s="4" t="s">
        <v>103</v>
      </c>
      <c r="D1100" s="213" t="s">
        <v>3652</v>
      </c>
      <c r="E1100" s="210" t="s">
        <v>3653</v>
      </c>
      <c r="F1100" s="17" t="s">
        <v>272</v>
      </c>
      <c r="G1100" s="36" t="s">
        <v>400</v>
      </c>
      <c r="H1100" s="157">
        <v>0</v>
      </c>
      <c r="I1100" s="19">
        <v>42</v>
      </c>
      <c r="J1100" s="150" t="s">
        <v>24</v>
      </c>
      <c r="K1100" s="150" t="s">
        <v>12</v>
      </c>
      <c r="L1100" s="9">
        <v>2</v>
      </c>
      <c r="M1100" s="9"/>
      <c r="N1100" s="21">
        <v>0</v>
      </c>
      <c r="O1100" s="10"/>
      <c r="P1100" s="39">
        <v>0</v>
      </c>
      <c r="Q1100" s="7"/>
      <c r="R1100" s="158">
        <v>52.216200000000001</v>
      </c>
      <c r="S1100" s="1"/>
      <c r="T1100" s="23">
        <v>10.7437</v>
      </c>
      <c r="V1100" s="20">
        <v>4.8601999999999999</v>
      </c>
      <c r="X1100" s="20">
        <v>0</v>
      </c>
      <c r="AA1100" s="25">
        <v>0</v>
      </c>
      <c r="AB1100" s="9"/>
      <c r="AC1100" s="25">
        <v>115920</v>
      </c>
      <c r="AD1100" s="9"/>
      <c r="AE1100" s="27">
        <v>23851</v>
      </c>
      <c r="AF1100" s="9"/>
      <c r="AG1100" s="26">
        <v>2220</v>
      </c>
      <c r="AI1100" s="26">
        <v>0</v>
      </c>
      <c r="AK1100" s="26">
        <v>88193</v>
      </c>
      <c r="AM1100" s="2" t="str">
        <f t="shared" si="17"/>
        <v>No</v>
      </c>
    </row>
    <row r="1101" spans="1:39">
      <c r="A1101" s="6" t="s">
        <v>6037</v>
      </c>
      <c r="B1101" s="6" t="s">
        <v>683</v>
      </c>
      <c r="C1101" s="4" t="s">
        <v>34</v>
      </c>
      <c r="D1101" s="213">
        <v>1051</v>
      </c>
      <c r="E1101" s="210">
        <v>10051</v>
      </c>
      <c r="F1101" s="17" t="s">
        <v>275</v>
      </c>
      <c r="G1101" s="36" t="s">
        <v>218</v>
      </c>
      <c r="H1101" s="157">
        <v>168136</v>
      </c>
      <c r="I1101" s="19">
        <v>42</v>
      </c>
      <c r="J1101" s="150" t="s">
        <v>13</v>
      </c>
      <c r="K1101" s="150" t="s">
        <v>12</v>
      </c>
      <c r="L1101" s="9">
        <v>14</v>
      </c>
      <c r="M1101" s="9"/>
      <c r="N1101" s="21">
        <v>1.2065999999999999</v>
      </c>
      <c r="O1101" s="10"/>
      <c r="P1101" s="39">
        <v>3.9699999999999999E-2</v>
      </c>
      <c r="Q1101" s="7"/>
      <c r="R1101" s="158">
        <v>66.116</v>
      </c>
      <c r="S1101" s="1"/>
      <c r="T1101" s="23">
        <v>2.1751</v>
      </c>
      <c r="V1101" s="20">
        <v>30.3965</v>
      </c>
      <c r="X1101" s="20">
        <v>4.5368000000000004</v>
      </c>
      <c r="AA1101" s="25">
        <v>73373</v>
      </c>
      <c r="AB1101" s="9"/>
      <c r="AC1101" s="25">
        <v>1848471</v>
      </c>
      <c r="AD1101" s="9"/>
      <c r="AE1101" s="27">
        <v>60812</v>
      </c>
      <c r="AF1101" s="9"/>
      <c r="AG1101" s="26">
        <v>27958</v>
      </c>
      <c r="AI1101" s="26">
        <v>407440</v>
      </c>
      <c r="AK1101" s="26">
        <v>395355</v>
      </c>
      <c r="AM1101" s="2" t="str">
        <f t="shared" si="17"/>
        <v>No</v>
      </c>
    </row>
    <row r="1102" spans="1:39">
      <c r="A1102" s="6" t="s">
        <v>6036</v>
      </c>
      <c r="B1102" s="6" t="s">
        <v>1374</v>
      </c>
      <c r="C1102" s="4" t="s">
        <v>39</v>
      </c>
      <c r="D1102" s="213">
        <v>4128</v>
      </c>
      <c r="E1102" s="210">
        <v>40128</v>
      </c>
      <c r="F1102" s="17" t="s">
        <v>272</v>
      </c>
      <c r="G1102" s="36" t="s">
        <v>218</v>
      </c>
      <c r="H1102" s="157">
        <v>191917</v>
      </c>
      <c r="I1102" s="19">
        <v>42</v>
      </c>
      <c r="J1102" s="150" t="s">
        <v>14</v>
      </c>
      <c r="K1102" s="150" t="s">
        <v>15</v>
      </c>
      <c r="L1102" s="9">
        <v>10</v>
      </c>
      <c r="M1102" s="9"/>
      <c r="N1102" s="21">
        <v>0.99070000000000003</v>
      </c>
      <c r="O1102" s="10" t="s">
        <v>128</v>
      </c>
      <c r="P1102" s="39">
        <v>7.9200000000000007E-2</v>
      </c>
      <c r="Q1102" s="7"/>
      <c r="R1102" s="158">
        <v>54.253500000000003</v>
      </c>
      <c r="S1102" s="1"/>
      <c r="T1102" s="23">
        <v>4.3376000000000001</v>
      </c>
      <c r="U1102" s="2" t="s">
        <v>128</v>
      </c>
      <c r="V1102" s="20">
        <v>12.5076</v>
      </c>
      <c r="W1102" s="2" t="s">
        <v>128</v>
      </c>
      <c r="X1102" s="20">
        <v>0</v>
      </c>
      <c r="Y1102" s="2" t="s">
        <v>128</v>
      </c>
      <c r="AA1102" s="25">
        <v>118549</v>
      </c>
      <c r="AB1102" s="9"/>
      <c r="AC1102" s="25">
        <v>1496638</v>
      </c>
      <c r="AD1102" s="9"/>
      <c r="AE1102" s="27">
        <v>119658</v>
      </c>
      <c r="AF1102" s="9" t="s">
        <v>128</v>
      </c>
      <c r="AG1102" s="26">
        <v>27586</v>
      </c>
      <c r="AI1102" s="26">
        <v>0</v>
      </c>
      <c r="AJ1102" s="2" t="s">
        <v>128</v>
      </c>
      <c r="AK1102" s="26">
        <v>342113</v>
      </c>
      <c r="AM1102" s="2" t="str">
        <f t="shared" si="17"/>
        <v>Yes</v>
      </c>
    </row>
    <row r="1103" spans="1:39">
      <c r="A1103" s="6" t="s">
        <v>566</v>
      </c>
      <c r="B1103" s="6" t="s">
        <v>361</v>
      </c>
      <c r="C1103" s="4" t="s">
        <v>109</v>
      </c>
      <c r="D1103" s="213" t="s">
        <v>567</v>
      </c>
      <c r="E1103" s="210" t="s">
        <v>568</v>
      </c>
      <c r="F1103" s="17" t="s">
        <v>275</v>
      </c>
      <c r="G1103" s="36" t="s">
        <v>400</v>
      </c>
      <c r="H1103" s="157">
        <v>0</v>
      </c>
      <c r="I1103" s="19">
        <v>41</v>
      </c>
      <c r="J1103" s="150" t="s">
        <v>16</v>
      </c>
      <c r="K1103" s="150" t="s">
        <v>12</v>
      </c>
      <c r="L1103" s="9">
        <v>9</v>
      </c>
      <c r="M1103" s="9"/>
      <c r="N1103" s="21">
        <v>2.9803000000000002</v>
      </c>
      <c r="O1103" s="10"/>
      <c r="P1103" s="39">
        <v>1.0931</v>
      </c>
      <c r="Q1103" s="7"/>
      <c r="R1103" s="158">
        <v>17.417300000000001</v>
      </c>
      <c r="S1103" s="1"/>
      <c r="T1103" s="23">
        <v>6.3883999999999999</v>
      </c>
      <c r="V1103" s="20">
        <v>2.7263999999999999</v>
      </c>
      <c r="X1103" s="20">
        <v>0</v>
      </c>
      <c r="AA1103" s="25">
        <v>59174</v>
      </c>
      <c r="AB1103" s="9"/>
      <c r="AC1103" s="25">
        <v>54133</v>
      </c>
      <c r="AD1103" s="9"/>
      <c r="AE1103" s="27">
        <v>19855</v>
      </c>
      <c r="AF1103" s="9"/>
      <c r="AG1103" s="26">
        <v>3108</v>
      </c>
      <c r="AI1103" s="26">
        <v>0</v>
      </c>
      <c r="AK1103" s="26">
        <v>128908</v>
      </c>
      <c r="AM1103" s="2" t="str">
        <f t="shared" si="17"/>
        <v>No</v>
      </c>
    </row>
    <row r="1104" spans="1:39">
      <c r="A1104" s="6" t="s">
        <v>2425</v>
      </c>
      <c r="B1104" s="6" t="s">
        <v>2426</v>
      </c>
      <c r="C1104" s="4" t="s">
        <v>113</v>
      </c>
      <c r="D1104" s="213" t="s">
        <v>2427</v>
      </c>
      <c r="E1104" s="210">
        <v>55228</v>
      </c>
      <c r="F1104" s="17" t="s">
        <v>132</v>
      </c>
      <c r="G1104" s="36" t="s">
        <v>220</v>
      </c>
      <c r="H1104" s="157">
        <v>0</v>
      </c>
      <c r="I1104" s="19">
        <v>41</v>
      </c>
      <c r="J1104" s="150" t="s">
        <v>14</v>
      </c>
      <c r="K1104" s="150" t="s">
        <v>12</v>
      </c>
      <c r="L1104" s="9">
        <v>8</v>
      </c>
      <c r="M1104" s="9"/>
      <c r="N1104" s="21">
        <v>0.72899999999999998</v>
      </c>
      <c r="O1104" s="10"/>
      <c r="P1104" s="39">
        <v>2.4400000000000002E-2</v>
      </c>
      <c r="Q1104" s="7"/>
      <c r="R1104" s="158">
        <v>69.484700000000004</v>
      </c>
      <c r="S1104" s="1"/>
      <c r="T1104" s="23">
        <v>2.3300999999999998</v>
      </c>
      <c r="V1104" s="20">
        <v>29.8202</v>
      </c>
      <c r="X1104" s="20">
        <v>0</v>
      </c>
      <c r="AA1104" s="25">
        <v>31902</v>
      </c>
      <c r="AB1104" s="9"/>
      <c r="AC1104" s="25">
        <v>1304993</v>
      </c>
      <c r="AD1104" s="9"/>
      <c r="AE1104" s="27">
        <v>43762</v>
      </c>
      <c r="AF1104" s="9"/>
      <c r="AG1104" s="26">
        <v>18781</v>
      </c>
      <c r="AI1104" s="26">
        <v>0</v>
      </c>
      <c r="AK1104" s="26">
        <v>411533</v>
      </c>
      <c r="AM1104" s="2" t="str">
        <f t="shared" si="17"/>
        <v>No</v>
      </c>
    </row>
    <row r="1105" spans="1:39">
      <c r="A1105" s="6" t="s">
        <v>4901</v>
      </c>
      <c r="B1105" s="6" t="s">
        <v>4902</v>
      </c>
      <c r="C1105" s="4" t="s">
        <v>22</v>
      </c>
      <c r="D1105" s="213">
        <v>9232</v>
      </c>
      <c r="E1105" s="210">
        <v>90232</v>
      </c>
      <c r="F1105" s="17" t="s">
        <v>275</v>
      </c>
      <c r="G1105" s="36" t="s">
        <v>218</v>
      </c>
      <c r="H1105" s="157">
        <v>165074</v>
      </c>
      <c r="I1105" s="19">
        <v>41</v>
      </c>
      <c r="J1105" s="150" t="s">
        <v>13</v>
      </c>
      <c r="K1105" s="150" t="s">
        <v>15</v>
      </c>
      <c r="L1105" s="9">
        <v>8</v>
      </c>
      <c r="M1105" s="9"/>
      <c r="N1105" s="21">
        <v>1.5282</v>
      </c>
      <c r="O1105" s="10"/>
      <c r="P1105" s="39">
        <v>2.52E-2</v>
      </c>
      <c r="Q1105" s="7"/>
      <c r="R1105" s="158">
        <v>128.8733</v>
      </c>
      <c r="S1105" s="1"/>
      <c r="T1105" s="23">
        <v>2.1261999999999999</v>
      </c>
      <c r="V1105" s="20">
        <v>60.6111</v>
      </c>
      <c r="X1105" s="20">
        <v>12.7652</v>
      </c>
      <c r="AA1105" s="25">
        <v>45124</v>
      </c>
      <c r="AB1105" s="9"/>
      <c r="AC1105" s="25">
        <v>1789663</v>
      </c>
      <c r="AD1105" s="9"/>
      <c r="AE1105" s="27">
        <v>29527</v>
      </c>
      <c r="AF1105" s="9"/>
      <c r="AG1105" s="26">
        <v>13887</v>
      </c>
      <c r="AI1105" s="26">
        <v>140199</v>
      </c>
      <c r="AK1105" s="26">
        <v>142768</v>
      </c>
      <c r="AM1105" s="2" t="str">
        <f t="shared" si="17"/>
        <v>No</v>
      </c>
    </row>
    <row r="1106" spans="1:39">
      <c r="A1106" s="6" t="s">
        <v>5496</v>
      </c>
      <c r="B1106" s="6" t="s">
        <v>4828</v>
      </c>
      <c r="C1106" s="4" t="s">
        <v>22</v>
      </c>
      <c r="D1106" s="213">
        <v>9088</v>
      </c>
      <c r="E1106" s="210">
        <v>90088</v>
      </c>
      <c r="F1106" s="17" t="s">
        <v>275</v>
      </c>
      <c r="G1106" s="36" t="s">
        <v>218</v>
      </c>
      <c r="H1106" s="157">
        <v>83913</v>
      </c>
      <c r="I1106" s="19">
        <v>41</v>
      </c>
      <c r="J1106" s="150" t="s">
        <v>24</v>
      </c>
      <c r="K1106" s="150" t="s">
        <v>15</v>
      </c>
      <c r="L1106" s="9">
        <v>7</v>
      </c>
      <c r="M1106" s="9"/>
      <c r="N1106" s="21">
        <v>1.8504</v>
      </c>
      <c r="O1106" s="10"/>
      <c r="P1106" s="39">
        <v>0.1399</v>
      </c>
      <c r="Q1106" s="7"/>
      <c r="R1106" s="158">
        <v>89.842500000000001</v>
      </c>
      <c r="S1106" s="1"/>
      <c r="T1106" s="23">
        <v>6.7912999999999997</v>
      </c>
      <c r="V1106" s="20">
        <v>13.229100000000001</v>
      </c>
      <c r="X1106" s="20">
        <v>0.42080000000000001</v>
      </c>
      <c r="AA1106" s="25">
        <v>181711</v>
      </c>
      <c r="AB1106" s="9"/>
      <c r="AC1106" s="25">
        <v>1299123</v>
      </c>
      <c r="AD1106" s="9"/>
      <c r="AE1106" s="27">
        <v>98202</v>
      </c>
      <c r="AF1106" s="9"/>
      <c r="AG1106" s="26">
        <v>14460</v>
      </c>
      <c r="AI1106" s="26">
        <v>3086955</v>
      </c>
      <c r="AK1106" s="26">
        <v>398454</v>
      </c>
      <c r="AM1106" s="2" t="str">
        <f t="shared" si="17"/>
        <v>No</v>
      </c>
    </row>
    <row r="1107" spans="1:39">
      <c r="A1107" s="6" t="s">
        <v>6038</v>
      </c>
      <c r="B1107" s="6" t="s">
        <v>1065</v>
      </c>
      <c r="C1107" s="4" t="s">
        <v>54</v>
      </c>
      <c r="D1107" s="213" t="s">
        <v>5532</v>
      </c>
      <c r="E1107" s="210">
        <v>30129</v>
      </c>
      <c r="F1107" s="17" t="s">
        <v>272</v>
      </c>
      <c r="G1107" s="36" t="s">
        <v>218</v>
      </c>
      <c r="H1107" s="157">
        <v>2203663</v>
      </c>
      <c r="I1107" s="19">
        <v>41</v>
      </c>
      <c r="J1107" s="150" t="s">
        <v>14</v>
      </c>
      <c r="K1107" s="150" t="s">
        <v>15</v>
      </c>
      <c r="L1107" s="9">
        <v>5</v>
      </c>
      <c r="M1107" s="9"/>
      <c r="N1107" s="21">
        <v>1.2023999999999999</v>
      </c>
      <c r="O1107" s="10"/>
      <c r="P1107" s="39">
        <v>6.2199999999999998E-2</v>
      </c>
      <c r="Q1107" s="7"/>
      <c r="R1107" s="158">
        <v>164.60050000000001</v>
      </c>
      <c r="S1107" s="1"/>
      <c r="T1107" s="23">
        <v>8.5104000000000006</v>
      </c>
      <c r="V1107" s="20">
        <v>19.341000000000001</v>
      </c>
      <c r="X1107" s="20">
        <v>2.1638000000000002</v>
      </c>
      <c r="Y1107" s="2" t="s">
        <v>50</v>
      </c>
      <c r="AA1107" s="25">
        <v>204650</v>
      </c>
      <c r="AB1107" s="9"/>
      <c r="AC1107" s="25">
        <v>3291845</v>
      </c>
      <c r="AD1107" s="9"/>
      <c r="AE1107" s="27">
        <v>170200</v>
      </c>
      <c r="AF1107" s="9"/>
      <c r="AG1107" s="26">
        <v>19999</v>
      </c>
      <c r="AI1107" s="26">
        <v>1521318</v>
      </c>
      <c r="AJ1107" s="2" t="s">
        <v>50</v>
      </c>
      <c r="AK1107" s="26">
        <v>324714</v>
      </c>
      <c r="AM1107" s="2" t="str">
        <f t="shared" si="17"/>
        <v>Yes</v>
      </c>
    </row>
    <row r="1108" spans="1:39">
      <c r="A1108" s="6" t="s">
        <v>6039</v>
      </c>
      <c r="B1108" s="6" t="s">
        <v>759</v>
      </c>
      <c r="C1108" s="4" t="s">
        <v>56</v>
      </c>
      <c r="D1108" s="213" t="s">
        <v>776</v>
      </c>
      <c r="E1108" s="210" t="s">
        <v>777</v>
      </c>
      <c r="F1108" s="17" t="s">
        <v>405</v>
      </c>
      <c r="G1108" s="36" t="s">
        <v>400</v>
      </c>
      <c r="H1108" s="157">
        <v>0</v>
      </c>
      <c r="I1108" s="19">
        <v>41</v>
      </c>
      <c r="J1108" s="150" t="s">
        <v>24</v>
      </c>
      <c r="K1108" s="150" t="s">
        <v>12</v>
      </c>
      <c r="L1108" s="9">
        <v>5</v>
      </c>
      <c r="M1108" s="9"/>
      <c r="N1108" s="21">
        <v>2.6276000000000002</v>
      </c>
      <c r="O1108" s="10"/>
      <c r="P1108" s="39">
        <v>0.3246</v>
      </c>
      <c r="Q1108" s="7"/>
      <c r="R1108" s="158">
        <v>58.294600000000003</v>
      </c>
      <c r="S1108" s="1"/>
      <c r="T1108" s="23">
        <v>7.2020999999999997</v>
      </c>
      <c r="V1108" s="20">
        <v>8.0942000000000007</v>
      </c>
      <c r="X1108" s="20">
        <v>0</v>
      </c>
      <c r="AA1108" s="25">
        <v>123537</v>
      </c>
      <c r="AB1108" s="9"/>
      <c r="AC1108" s="25">
        <v>380547</v>
      </c>
      <c r="AD1108" s="9"/>
      <c r="AE1108" s="27">
        <v>47015</v>
      </c>
      <c r="AF1108" s="9"/>
      <c r="AG1108" s="26">
        <v>6528</v>
      </c>
      <c r="AI1108" s="26">
        <v>0</v>
      </c>
      <c r="AK1108" s="26">
        <v>156228</v>
      </c>
      <c r="AM1108" s="2" t="str">
        <f t="shared" si="17"/>
        <v>No</v>
      </c>
    </row>
    <row r="1109" spans="1:39">
      <c r="A1109" s="6" t="s">
        <v>6040</v>
      </c>
      <c r="B1109" s="6" t="s">
        <v>2355</v>
      </c>
      <c r="C1109" s="4" t="s">
        <v>113</v>
      </c>
      <c r="D1109" s="213">
        <v>5096</v>
      </c>
      <c r="E1109" s="210">
        <v>50096</v>
      </c>
      <c r="F1109" s="17" t="s">
        <v>272</v>
      </c>
      <c r="G1109" s="36" t="s">
        <v>218</v>
      </c>
      <c r="H1109" s="157">
        <v>1376476</v>
      </c>
      <c r="I1109" s="19">
        <v>41</v>
      </c>
      <c r="J1109" s="150" t="s">
        <v>13</v>
      </c>
      <c r="K1109" s="150" t="s">
        <v>12</v>
      </c>
      <c r="L1109" s="9">
        <v>5</v>
      </c>
      <c r="M1109" s="9"/>
      <c r="N1109" s="21">
        <v>3.2793999999999999</v>
      </c>
      <c r="O1109" s="10"/>
      <c r="P1109" s="39">
        <v>7.1999999999999995E-2</v>
      </c>
      <c r="Q1109" s="7"/>
      <c r="R1109" s="158">
        <v>100.55800000000001</v>
      </c>
      <c r="S1109" s="1"/>
      <c r="T1109" s="23">
        <v>2.2078000000000002</v>
      </c>
      <c r="V1109" s="20">
        <v>45.547600000000003</v>
      </c>
      <c r="X1109" s="20">
        <v>8.3299000000000003</v>
      </c>
      <c r="AA1109" s="25">
        <v>39031</v>
      </c>
      <c r="AB1109" s="9"/>
      <c r="AC1109" s="25">
        <v>542108</v>
      </c>
      <c r="AD1109" s="9"/>
      <c r="AE1109" s="27">
        <v>11902</v>
      </c>
      <c r="AF1109" s="9"/>
      <c r="AG1109" s="26">
        <v>5391</v>
      </c>
      <c r="AI1109" s="26">
        <v>65080</v>
      </c>
      <c r="AK1109" s="26">
        <v>63424</v>
      </c>
      <c r="AM1109" s="2" t="str">
        <f t="shared" si="17"/>
        <v>No</v>
      </c>
    </row>
    <row r="1110" spans="1:39">
      <c r="A1110" s="6" t="s">
        <v>6041</v>
      </c>
      <c r="B1110" s="6" t="s">
        <v>2393</v>
      </c>
      <c r="C1110" s="4" t="s">
        <v>82</v>
      </c>
      <c r="D1110" s="213">
        <v>5165</v>
      </c>
      <c r="E1110" s="210">
        <v>50165</v>
      </c>
      <c r="F1110" s="17" t="s">
        <v>272</v>
      </c>
      <c r="G1110" s="36" t="s">
        <v>218</v>
      </c>
      <c r="H1110" s="157">
        <v>724091</v>
      </c>
      <c r="I1110" s="19">
        <v>41</v>
      </c>
      <c r="J1110" s="150" t="s">
        <v>13</v>
      </c>
      <c r="K1110" s="150" t="s">
        <v>15</v>
      </c>
      <c r="L1110" s="9">
        <v>41</v>
      </c>
      <c r="M1110" s="9"/>
      <c r="N1110" s="21">
        <v>7.6261999999999999</v>
      </c>
      <c r="O1110" s="10"/>
      <c r="P1110" s="39">
        <v>0.33710000000000001</v>
      </c>
      <c r="Q1110" s="7"/>
      <c r="R1110" s="158">
        <v>59.170200000000001</v>
      </c>
      <c r="S1110" s="1"/>
      <c r="T1110" s="23">
        <v>2.6156000000000001</v>
      </c>
      <c r="V1110" s="20">
        <v>22.621700000000001</v>
      </c>
      <c r="X1110" s="20">
        <v>2.2437</v>
      </c>
      <c r="AA1110" s="25">
        <v>1378981</v>
      </c>
      <c r="AB1110" s="9"/>
      <c r="AC1110" s="25">
        <v>4090495</v>
      </c>
      <c r="AD1110" s="9"/>
      <c r="AE1110" s="27">
        <v>180822</v>
      </c>
      <c r="AF1110" s="9"/>
      <c r="AG1110" s="26">
        <v>69131</v>
      </c>
      <c r="AI1110" s="26">
        <v>1823104</v>
      </c>
      <c r="AK1110" s="26">
        <v>1137989</v>
      </c>
      <c r="AM1110" s="2" t="str">
        <f t="shared" si="17"/>
        <v>No</v>
      </c>
    </row>
    <row r="1111" spans="1:39">
      <c r="A1111" s="6" t="s">
        <v>863</v>
      </c>
      <c r="B1111" s="6" t="s">
        <v>862</v>
      </c>
      <c r="C1111" s="4" t="s">
        <v>68</v>
      </c>
      <c r="D1111" s="213">
        <v>2166</v>
      </c>
      <c r="E1111" s="210">
        <v>20166</v>
      </c>
      <c r="F1111" s="17" t="s">
        <v>715</v>
      </c>
      <c r="G1111" s="36" t="s">
        <v>218</v>
      </c>
      <c r="H1111" s="157">
        <v>18351295</v>
      </c>
      <c r="I1111" s="19">
        <v>41</v>
      </c>
      <c r="J1111" s="150" t="s">
        <v>14</v>
      </c>
      <c r="K1111" s="150" t="s">
        <v>12</v>
      </c>
      <c r="L1111" s="9">
        <v>41</v>
      </c>
      <c r="M1111" s="9"/>
      <c r="N1111" s="21">
        <v>1.8052999999999999</v>
      </c>
      <c r="O1111" s="10"/>
      <c r="P1111" s="39">
        <v>0.99990000000000001</v>
      </c>
      <c r="Q1111" s="7"/>
      <c r="R1111" s="158">
        <v>77.247200000000007</v>
      </c>
      <c r="S1111" s="1"/>
      <c r="T1111" s="23">
        <v>42.787599999999998</v>
      </c>
      <c r="V1111" s="20">
        <v>1.8053999999999999</v>
      </c>
      <c r="X1111" s="20">
        <v>0.73270000000000002</v>
      </c>
      <c r="AA1111" s="25">
        <v>12294675</v>
      </c>
      <c r="AB1111" s="9"/>
      <c r="AC1111" s="25">
        <v>12295363</v>
      </c>
      <c r="AD1111" s="9"/>
      <c r="AE1111" s="27">
        <v>6810464</v>
      </c>
      <c r="AF1111" s="9"/>
      <c r="AG1111" s="26">
        <v>159169</v>
      </c>
      <c r="AI1111" s="26">
        <v>16781260</v>
      </c>
      <c r="AK1111" s="26">
        <v>1375845</v>
      </c>
      <c r="AM1111" s="2" t="str">
        <f t="shared" si="17"/>
        <v>No</v>
      </c>
    </row>
    <row r="1112" spans="1:39">
      <c r="A1112" s="6" t="s">
        <v>2552</v>
      </c>
      <c r="B1112" s="6" t="s">
        <v>1307</v>
      </c>
      <c r="C1112" s="4" t="s">
        <v>45</v>
      </c>
      <c r="D1112" s="213" t="s">
        <v>2553</v>
      </c>
      <c r="E1112" s="210" t="s">
        <v>2554</v>
      </c>
      <c r="F1112" s="17" t="s">
        <v>275</v>
      </c>
      <c r="G1112" s="36" t="s">
        <v>400</v>
      </c>
      <c r="H1112" s="157">
        <v>0</v>
      </c>
      <c r="I1112" s="19">
        <v>41</v>
      </c>
      <c r="J1112" s="150" t="s">
        <v>13</v>
      </c>
      <c r="K1112" s="150" t="s">
        <v>12</v>
      </c>
      <c r="L1112" s="9">
        <v>41</v>
      </c>
      <c r="M1112" s="9"/>
      <c r="N1112" s="21">
        <v>0.85160000000000002</v>
      </c>
      <c r="O1112" s="10"/>
      <c r="P1112" s="39">
        <v>5.4100000000000002E-2</v>
      </c>
      <c r="Q1112" s="7"/>
      <c r="R1112" s="158">
        <v>43.372999999999998</v>
      </c>
      <c r="S1112" s="1"/>
      <c r="T1112" s="23">
        <v>2.7549999999999999</v>
      </c>
      <c r="V1112" s="20">
        <v>15.743399999999999</v>
      </c>
      <c r="X1112" s="20">
        <v>0</v>
      </c>
      <c r="AA1112" s="25">
        <v>88762</v>
      </c>
      <c r="AB1112" s="9"/>
      <c r="AC1112" s="25">
        <v>1640845</v>
      </c>
      <c r="AD1112" s="9"/>
      <c r="AE1112" s="27">
        <v>104224</v>
      </c>
      <c r="AF1112" s="9"/>
      <c r="AG1112" s="26">
        <v>37831</v>
      </c>
      <c r="AI1112" s="26">
        <v>0</v>
      </c>
      <c r="AK1112" s="26">
        <v>571282</v>
      </c>
      <c r="AM1112" s="2" t="str">
        <f t="shared" si="17"/>
        <v>No</v>
      </c>
    </row>
    <row r="1113" spans="1:39">
      <c r="A1113" s="6" t="s">
        <v>6042</v>
      </c>
      <c r="B1113" s="6" t="s">
        <v>1364</v>
      </c>
      <c r="C1113" s="4" t="s">
        <v>39</v>
      </c>
      <c r="D1113" s="213" t="s">
        <v>6043</v>
      </c>
      <c r="E1113" s="210" t="s">
        <v>6044</v>
      </c>
      <c r="F1113" s="17" t="s">
        <v>405</v>
      </c>
      <c r="G1113" s="36" t="s">
        <v>400</v>
      </c>
      <c r="H1113" s="157">
        <v>0</v>
      </c>
      <c r="I1113" s="19">
        <v>41</v>
      </c>
      <c r="J1113" s="150" t="s">
        <v>13</v>
      </c>
      <c r="K1113" s="150" t="s">
        <v>12</v>
      </c>
      <c r="L1113" s="9">
        <v>41</v>
      </c>
      <c r="M1113" s="9"/>
      <c r="N1113" s="21">
        <v>0.82779999999999998</v>
      </c>
      <c r="O1113" s="10"/>
      <c r="P1113" s="39">
        <v>3.0599999999999999E-2</v>
      </c>
      <c r="Q1113" s="7"/>
      <c r="R1113" s="158">
        <v>46.755499999999998</v>
      </c>
      <c r="S1113" s="1"/>
      <c r="T1113" s="23">
        <v>1.7267999999999999</v>
      </c>
      <c r="V1113" s="20">
        <v>27.0763</v>
      </c>
      <c r="X1113" s="20">
        <v>0</v>
      </c>
      <c r="AA1113" s="25">
        <v>87771</v>
      </c>
      <c r="AB1113" s="9"/>
      <c r="AC1113" s="25">
        <v>2870740</v>
      </c>
      <c r="AD1113" s="9"/>
      <c r="AE1113" s="27">
        <v>106024</v>
      </c>
      <c r="AF1113" s="9"/>
      <c r="AG1113" s="26">
        <v>61399</v>
      </c>
      <c r="AI1113" s="26">
        <v>0</v>
      </c>
      <c r="AK1113" s="26">
        <v>952694</v>
      </c>
      <c r="AM1113" s="2" t="str">
        <f t="shared" si="17"/>
        <v>No</v>
      </c>
    </row>
    <row r="1114" spans="1:39">
      <c r="A1114" s="6" t="s">
        <v>6045</v>
      </c>
      <c r="B1114" s="6" t="s">
        <v>5772</v>
      </c>
      <c r="C1114" s="4" t="s">
        <v>103</v>
      </c>
      <c r="D1114" s="213" t="s">
        <v>3667</v>
      </c>
      <c r="E1114" s="210" t="s">
        <v>3668</v>
      </c>
      <c r="F1114" s="17" t="s">
        <v>344</v>
      </c>
      <c r="G1114" s="36" t="s">
        <v>400</v>
      </c>
      <c r="H1114" s="157">
        <v>0</v>
      </c>
      <c r="I1114" s="19">
        <v>41</v>
      </c>
      <c r="J1114" s="150" t="s">
        <v>13</v>
      </c>
      <c r="K1114" s="150" t="s">
        <v>12</v>
      </c>
      <c r="L1114" s="9">
        <v>40</v>
      </c>
      <c r="M1114" s="9"/>
      <c r="N1114" s="21">
        <v>1.9914000000000001</v>
      </c>
      <c r="O1114" s="10"/>
      <c r="P1114" s="39">
        <v>5.6300000000000003E-2</v>
      </c>
      <c r="Q1114" s="7"/>
      <c r="R1114" s="158">
        <v>54.977800000000002</v>
      </c>
      <c r="S1114" s="1"/>
      <c r="T1114" s="23">
        <v>1.5546</v>
      </c>
      <c r="V1114" s="20">
        <v>35.3643</v>
      </c>
      <c r="X1114" s="20">
        <v>0</v>
      </c>
      <c r="AA1114" s="25">
        <v>176981</v>
      </c>
      <c r="AB1114" s="9"/>
      <c r="AC1114" s="25">
        <v>3142863</v>
      </c>
      <c r="AD1114" s="9"/>
      <c r="AE1114" s="27">
        <v>88871</v>
      </c>
      <c r="AF1114" s="9"/>
      <c r="AG1114" s="26">
        <v>57166</v>
      </c>
      <c r="AI1114" s="26">
        <v>0</v>
      </c>
      <c r="AK1114" s="26">
        <v>1054992</v>
      </c>
      <c r="AM1114" s="2" t="str">
        <f t="shared" si="17"/>
        <v>No</v>
      </c>
    </row>
    <row r="1115" spans="1:39">
      <c r="A1115" s="6" t="s">
        <v>6038</v>
      </c>
      <c r="B1115" s="6" t="s">
        <v>1065</v>
      </c>
      <c r="C1115" s="4" t="s">
        <v>54</v>
      </c>
      <c r="D1115" s="213" t="s">
        <v>5532</v>
      </c>
      <c r="E1115" s="210">
        <v>30129</v>
      </c>
      <c r="F1115" s="17" t="s">
        <v>272</v>
      </c>
      <c r="G1115" s="36" t="s">
        <v>218</v>
      </c>
      <c r="H1115" s="157">
        <v>2203663</v>
      </c>
      <c r="I1115" s="19">
        <v>41</v>
      </c>
      <c r="J1115" s="150" t="s">
        <v>13</v>
      </c>
      <c r="K1115" s="150" t="s">
        <v>15</v>
      </c>
      <c r="L1115" s="9">
        <v>36</v>
      </c>
      <c r="M1115" s="9"/>
      <c r="N1115" s="21">
        <v>0</v>
      </c>
      <c r="O1115" s="10"/>
      <c r="P1115" s="39">
        <v>0</v>
      </c>
      <c r="Q1115" s="7"/>
      <c r="R1115" s="158">
        <v>39.687100000000001</v>
      </c>
      <c r="S1115" s="1"/>
      <c r="T1115" s="23">
        <v>2.0552000000000001</v>
      </c>
      <c r="V1115" s="20">
        <v>19.3109</v>
      </c>
      <c r="X1115" s="20">
        <v>2.5274000000000001</v>
      </c>
      <c r="AA1115" s="25">
        <v>0</v>
      </c>
      <c r="AB1115" s="9"/>
      <c r="AC1115" s="25">
        <v>2104883</v>
      </c>
      <c r="AD1115" s="9"/>
      <c r="AE1115" s="27">
        <v>109000</v>
      </c>
      <c r="AF1115" s="9"/>
      <c r="AG1115" s="26">
        <v>53037</v>
      </c>
      <c r="AI1115" s="26">
        <v>832840</v>
      </c>
      <c r="AK1115" s="26">
        <v>701200</v>
      </c>
      <c r="AM1115" s="2" t="str">
        <f t="shared" si="17"/>
        <v>No</v>
      </c>
    </row>
    <row r="1116" spans="1:39">
      <c r="A1116" s="6" t="s">
        <v>6039</v>
      </c>
      <c r="B1116" s="6" t="s">
        <v>759</v>
      </c>
      <c r="C1116" s="4" t="s">
        <v>56</v>
      </c>
      <c r="D1116" s="213" t="s">
        <v>776</v>
      </c>
      <c r="E1116" s="210" t="s">
        <v>777</v>
      </c>
      <c r="F1116" s="17" t="s">
        <v>405</v>
      </c>
      <c r="G1116" s="36" t="s">
        <v>400</v>
      </c>
      <c r="H1116" s="157">
        <v>0</v>
      </c>
      <c r="I1116" s="19">
        <v>41</v>
      </c>
      <c r="J1116" s="150" t="s">
        <v>14</v>
      </c>
      <c r="K1116" s="150" t="s">
        <v>12</v>
      </c>
      <c r="L1116" s="9">
        <v>36</v>
      </c>
      <c r="M1116" s="9"/>
      <c r="N1116" s="21">
        <v>8.3400000000000002E-2</v>
      </c>
      <c r="O1116" s="10"/>
      <c r="P1116" s="39">
        <v>2.1299999999999999E-2</v>
      </c>
      <c r="Q1116" s="7"/>
      <c r="R1116" s="158">
        <v>63.305599999999998</v>
      </c>
      <c r="S1116" s="1"/>
      <c r="T1116" s="23">
        <v>16.164100000000001</v>
      </c>
      <c r="V1116" s="20">
        <v>3.9163999999999999</v>
      </c>
      <c r="X1116" s="20">
        <v>0</v>
      </c>
      <c r="AA1116" s="25">
        <v>49310</v>
      </c>
      <c r="AB1116" s="9"/>
      <c r="AC1116" s="25">
        <v>2315465</v>
      </c>
      <c r="AD1116" s="9"/>
      <c r="AE1116" s="27">
        <v>591217</v>
      </c>
      <c r="AF1116" s="9"/>
      <c r="AG1116" s="26">
        <v>36576</v>
      </c>
      <c r="AI1116" s="26">
        <v>0</v>
      </c>
      <c r="AK1116" s="26">
        <v>519673</v>
      </c>
      <c r="AM1116" s="2" t="str">
        <f t="shared" si="17"/>
        <v>No</v>
      </c>
    </row>
    <row r="1117" spans="1:39">
      <c r="A1117" s="6" t="s">
        <v>2425</v>
      </c>
      <c r="B1117" s="6" t="s">
        <v>2426</v>
      </c>
      <c r="C1117" s="4" t="s">
        <v>113</v>
      </c>
      <c r="D1117" s="213" t="s">
        <v>2427</v>
      </c>
      <c r="E1117" s="210">
        <v>55228</v>
      </c>
      <c r="F1117" s="17" t="s">
        <v>132</v>
      </c>
      <c r="G1117" s="36" t="s">
        <v>220</v>
      </c>
      <c r="H1117" s="157">
        <v>0</v>
      </c>
      <c r="I1117" s="19">
        <v>41</v>
      </c>
      <c r="J1117" s="150" t="s">
        <v>13</v>
      </c>
      <c r="K1117" s="150" t="s">
        <v>12</v>
      </c>
      <c r="L1117" s="9">
        <v>33</v>
      </c>
      <c r="M1117" s="9"/>
      <c r="N1117" s="21">
        <v>0.64500000000000002</v>
      </c>
      <c r="O1117" s="10"/>
      <c r="P1117" s="39">
        <v>2.4400000000000002E-2</v>
      </c>
      <c r="Q1117" s="7"/>
      <c r="R1117" s="158">
        <v>70.117800000000003</v>
      </c>
      <c r="S1117" s="1"/>
      <c r="T1117" s="23">
        <v>2.6577000000000002</v>
      </c>
      <c r="V1117" s="20">
        <v>26.383299999999998</v>
      </c>
      <c r="X1117" s="20">
        <v>0</v>
      </c>
      <c r="AA1117" s="25">
        <v>82034</v>
      </c>
      <c r="AB1117" s="9"/>
      <c r="AC1117" s="25">
        <v>3355696</v>
      </c>
      <c r="AD1117" s="9"/>
      <c r="AE1117" s="27">
        <v>127190</v>
      </c>
      <c r="AF1117" s="9"/>
      <c r="AG1117" s="26">
        <v>47858</v>
      </c>
      <c r="AI1117" s="26">
        <v>0</v>
      </c>
      <c r="AK1117" s="26">
        <v>1091346</v>
      </c>
      <c r="AM1117" s="2" t="str">
        <f t="shared" si="17"/>
        <v>No</v>
      </c>
    </row>
    <row r="1118" spans="1:39">
      <c r="A1118" s="6" t="s">
        <v>6040</v>
      </c>
      <c r="B1118" s="6" t="s">
        <v>2355</v>
      </c>
      <c r="C1118" s="4" t="s">
        <v>113</v>
      </c>
      <c r="D1118" s="213">
        <v>5096</v>
      </c>
      <c r="E1118" s="210">
        <v>50096</v>
      </c>
      <c r="F1118" s="17" t="s">
        <v>272</v>
      </c>
      <c r="G1118" s="36" t="s">
        <v>218</v>
      </c>
      <c r="H1118" s="157">
        <v>1376476</v>
      </c>
      <c r="I1118" s="19">
        <v>41</v>
      </c>
      <c r="J1118" s="150" t="s">
        <v>13</v>
      </c>
      <c r="K1118" s="150" t="s">
        <v>15</v>
      </c>
      <c r="L1118" s="9">
        <v>3</v>
      </c>
      <c r="M1118" s="9"/>
      <c r="N1118" s="21">
        <v>8.5906000000000002</v>
      </c>
      <c r="O1118" s="10"/>
      <c r="P1118" s="39">
        <v>0.16470000000000001</v>
      </c>
      <c r="Q1118" s="7"/>
      <c r="R1118" s="158">
        <v>101.1857</v>
      </c>
      <c r="S1118" s="1"/>
      <c r="T1118" s="23">
        <v>1.9403999999999999</v>
      </c>
      <c r="V1118" s="20">
        <v>52.1477</v>
      </c>
      <c r="X1118" s="20">
        <v>7.5839999999999996</v>
      </c>
      <c r="AA1118" s="25">
        <v>24320</v>
      </c>
      <c r="AB1118" s="9"/>
      <c r="AC1118" s="25">
        <v>147630</v>
      </c>
      <c r="AD1118" s="9"/>
      <c r="AE1118" s="27">
        <v>2831</v>
      </c>
      <c r="AF1118" s="9"/>
      <c r="AG1118" s="26">
        <v>1459</v>
      </c>
      <c r="AI1118" s="26">
        <v>19466</v>
      </c>
      <c r="AK1118" s="26">
        <v>17440</v>
      </c>
      <c r="AM1118" s="2" t="str">
        <f t="shared" si="17"/>
        <v>No</v>
      </c>
    </row>
    <row r="1119" spans="1:39">
      <c r="A1119" s="6" t="s">
        <v>566</v>
      </c>
      <c r="B1119" s="6" t="s">
        <v>361</v>
      </c>
      <c r="C1119" s="4" t="s">
        <v>109</v>
      </c>
      <c r="D1119" s="213" t="s">
        <v>567</v>
      </c>
      <c r="E1119" s="210" t="s">
        <v>568</v>
      </c>
      <c r="F1119" s="17" t="s">
        <v>275</v>
      </c>
      <c r="G1119" s="36" t="s">
        <v>400</v>
      </c>
      <c r="H1119" s="157">
        <v>0</v>
      </c>
      <c r="I1119" s="19">
        <v>41</v>
      </c>
      <c r="J1119" s="150" t="s">
        <v>24</v>
      </c>
      <c r="K1119" s="150" t="s">
        <v>12</v>
      </c>
      <c r="L1119" s="9">
        <v>3</v>
      </c>
      <c r="M1119" s="9"/>
      <c r="N1119" s="21">
        <v>0.66479999999999995</v>
      </c>
      <c r="O1119" s="10"/>
      <c r="P1119" s="39">
        <v>2.92E-2</v>
      </c>
      <c r="Q1119" s="7"/>
      <c r="R1119" s="158">
        <v>155.02760000000001</v>
      </c>
      <c r="S1119" s="1"/>
      <c r="T1119" s="23">
        <v>6.7992999999999997</v>
      </c>
      <c r="V1119" s="20">
        <v>22.8005</v>
      </c>
      <c r="X1119" s="20">
        <v>0</v>
      </c>
      <c r="AA1119" s="25">
        <v>17996</v>
      </c>
      <c r="AB1119" s="9"/>
      <c r="AC1119" s="25">
        <v>617165</v>
      </c>
      <c r="AD1119" s="9"/>
      <c r="AE1119" s="27">
        <v>27068</v>
      </c>
      <c r="AF1119" s="9"/>
      <c r="AG1119" s="26">
        <v>3981</v>
      </c>
      <c r="AI1119" s="26">
        <v>0</v>
      </c>
      <c r="AK1119" s="26">
        <v>90523</v>
      </c>
      <c r="AM1119" s="2" t="str">
        <f t="shared" si="17"/>
        <v>No</v>
      </c>
    </row>
    <row r="1120" spans="1:39">
      <c r="A1120" s="6" t="s">
        <v>5496</v>
      </c>
      <c r="B1120" s="6" t="s">
        <v>4828</v>
      </c>
      <c r="C1120" s="4" t="s">
        <v>22</v>
      </c>
      <c r="D1120" s="213">
        <v>9088</v>
      </c>
      <c r="E1120" s="210">
        <v>90088</v>
      </c>
      <c r="F1120" s="17" t="s">
        <v>275</v>
      </c>
      <c r="G1120" s="36" t="s">
        <v>218</v>
      </c>
      <c r="H1120" s="157">
        <v>83913</v>
      </c>
      <c r="I1120" s="19">
        <v>41</v>
      </c>
      <c r="J1120" s="150" t="s">
        <v>14</v>
      </c>
      <c r="K1120" s="150" t="s">
        <v>15</v>
      </c>
      <c r="L1120" s="9">
        <v>24</v>
      </c>
      <c r="M1120" s="9"/>
      <c r="N1120" s="21">
        <v>0.85880000000000001</v>
      </c>
      <c r="O1120" s="10"/>
      <c r="P1120" s="39">
        <v>0.11749999999999999</v>
      </c>
      <c r="Q1120" s="7"/>
      <c r="R1120" s="158">
        <v>97.046599999999998</v>
      </c>
      <c r="S1120" s="1"/>
      <c r="T1120" s="23">
        <v>13.283300000000001</v>
      </c>
      <c r="V1120" s="20">
        <v>7.3059000000000003</v>
      </c>
      <c r="X1120" s="20">
        <v>1.0146999999999999</v>
      </c>
      <c r="AA1120" s="25">
        <v>774638</v>
      </c>
      <c r="AB1120" s="9"/>
      <c r="AC1120" s="25">
        <v>6589949</v>
      </c>
      <c r="AD1120" s="9"/>
      <c r="AE1120" s="27">
        <v>902000</v>
      </c>
      <c r="AF1120" s="9"/>
      <c r="AG1120" s="26">
        <v>67905</v>
      </c>
      <c r="AI1120" s="26">
        <v>6494400</v>
      </c>
      <c r="AK1120" s="26">
        <v>1081022</v>
      </c>
      <c r="AM1120" s="2" t="str">
        <f t="shared" si="17"/>
        <v>No</v>
      </c>
    </row>
    <row r="1121" spans="1:39">
      <c r="A1121" s="6" t="s">
        <v>6040</v>
      </c>
      <c r="B1121" s="6" t="s">
        <v>2355</v>
      </c>
      <c r="C1121" s="4" t="s">
        <v>113</v>
      </c>
      <c r="D1121" s="213">
        <v>5096</v>
      </c>
      <c r="E1121" s="210">
        <v>50096</v>
      </c>
      <c r="F1121" s="17" t="s">
        <v>272</v>
      </c>
      <c r="G1121" s="36" t="s">
        <v>218</v>
      </c>
      <c r="H1121" s="157">
        <v>1376476</v>
      </c>
      <c r="I1121" s="19">
        <v>41</v>
      </c>
      <c r="J1121" s="150" t="s">
        <v>14</v>
      </c>
      <c r="K1121" s="150" t="s">
        <v>12</v>
      </c>
      <c r="L1121" s="9">
        <v>21</v>
      </c>
      <c r="M1121" s="9"/>
      <c r="N1121" s="21">
        <v>1.0089999999999999</v>
      </c>
      <c r="O1121" s="10"/>
      <c r="P1121" s="39">
        <v>0.1588</v>
      </c>
      <c r="Q1121" s="7"/>
      <c r="R1121" s="158">
        <v>91.124200000000002</v>
      </c>
      <c r="S1121" s="1"/>
      <c r="T1121" s="23">
        <v>14.3409</v>
      </c>
      <c r="V1121" s="20">
        <v>6.3541999999999996</v>
      </c>
      <c r="X1121" s="20">
        <v>1.7846</v>
      </c>
      <c r="AA1121" s="25">
        <v>878027</v>
      </c>
      <c r="AB1121" s="9"/>
      <c r="AC1121" s="25">
        <v>5529415</v>
      </c>
      <c r="AD1121" s="9"/>
      <c r="AE1121" s="27">
        <v>870203</v>
      </c>
      <c r="AF1121" s="9"/>
      <c r="AG1121" s="26">
        <v>60680</v>
      </c>
      <c r="AI1121" s="26">
        <v>3098462</v>
      </c>
      <c r="AK1121" s="26">
        <v>835478</v>
      </c>
      <c r="AM1121" s="2" t="str">
        <f t="shared" si="17"/>
        <v>No</v>
      </c>
    </row>
    <row r="1122" spans="1:39">
      <c r="A1122" s="6" t="s">
        <v>321</v>
      </c>
      <c r="B1122" s="6" t="s">
        <v>322</v>
      </c>
      <c r="C1122" s="4" t="s">
        <v>86</v>
      </c>
      <c r="D1122" s="213">
        <v>34</v>
      </c>
      <c r="E1122" s="210">
        <v>34</v>
      </c>
      <c r="F1122" s="17" t="s">
        <v>275</v>
      </c>
      <c r="G1122" s="36" t="s">
        <v>218</v>
      </c>
      <c r="H1122" s="157">
        <v>154081</v>
      </c>
      <c r="I1122" s="19">
        <v>41</v>
      </c>
      <c r="J1122" s="150" t="s">
        <v>13</v>
      </c>
      <c r="K1122" s="150" t="s">
        <v>15</v>
      </c>
      <c r="L1122" s="9">
        <v>21</v>
      </c>
      <c r="M1122" s="9"/>
      <c r="N1122" s="21">
        <v>2.3496999999999999</v>
      </c>
      <c r="O1122" s="10"/>
      <c r="P1122" s="39">
        <v>5.3800000000000001E-2</v>
      </c>
      <c r="Q1122" s="7"/>
      <c r="R1122" s="158">
        <v>73.041499999999999</v>
      </c>
      <c r="S1122" s="1"/>
      <c r="T1122" s="23">
        <v>1.6732</v>
      </c>
      <c r="V1122" s="20">
        <v>43.6526</v>
      </c>
      <c r="X1122" s="20">
        <v>5.5712999999999999</v>
      </c>
      <c r="AA1122" s="25">
        <v>120935</v>
      </c>
      <c r="AB1122" s="9"/>
      <c r="AC1122" s="25">
        <v>2246758</v>
      </c>
      <c r="AD1122" s="9"/>
      <c r="AE1122" s="27">
        <v>51469</v>
      </c>
      <c r="AF1122" s="9"/>
      <c r="AG1122" s="26">
        <v>30760</v>
      </c>
      <c r="AI1122" s="26">
        <v>403270</v>
      </c>
      <c r="AK1122" s="26">
        <v>445893</v>
      </c>
      <c r="AM1122" s="2" t="str">
        <f t="shared" si="17"/>
        <v>No</v>
      </c>
    </row>
    <row r="1123" spans="1:39">
      <c r="A1123" s="6" t="s">
        <v>4901</v>
      </c>
      <c r="B1123" s="6" t="s">
        <v>4902</v>
      </c>
      <c r="C1123" s="4" t="s">
        <v>22</v>
      </c>
      <c r="D1123" s="213">
        <v>9232</v>
      </c>
      <c r="E1123" s="210">
        <v>90232</v>
      </c>
      <c r="F1123" s="17" t="s">
        <v>275</v>
      </c>
      <c r="G1123" s="36" t="s">
        <v>218</v>
      </c>
      <c r="H1123" s="157">
        <v>165074</v>
      </c>
      <c r="I1123" s="19">
        <v>41</v>
      </c>
      <c r="J1123" s="150" t="s">
        <v>14</v>
      </c>
      <c r="K1123" s="150" t="s">
        <v>15</v>
      </c>
      <c r="L1123" s="9">
        <v>21</v>
      </c>
      <c r="M1123" s="9"/>
      <c r="N1123" s="21">
        <v>1.1581999999999999</v>
      </c>
      <c r="O1123" s="10"/>
      <c r="P1123" s="39">
        <v>0.1265</v>
      </c>
      <c r="Q1123" s="7"/>
      <c r="R1123" s="158">
        <v>105.18380000000001</v>
      </c>
      <c r="S1123" s="1"/>
      <c r="T1123" s="23">
        <v>11.487</v>
      </c>
      <c r="V1123" s="20">
        <v>9.1568000000000005</v>
      </c>
      <c r="X1123" s="20">
        <v>3.2473000000000001</v>
      </c>
      <c r="AA1123" s="25">
        <v>789222</v>
      </c>
      <c r="AB1123" s="9"/>
      <c r="AC1123" s="25">
        <v>6239608</v>
      </c>
      <c r="AD1123" s="9"/>
      <c r="AE1123" s="27">
        <v>681420</v>
      </c>
      <c r="AF1123" s="9"/>
      <c r="AG1123" s="26">
        <v>59321</v>
      </c>
      <c r="AI1123" s="26">
        <v>1921459</v>
      </c>
      <c r="AK1123" s="26">
        <v>640186</v>
      </c>
      <c r="AM1123" s="2" t="str">
        <f t="shared" si="17"/>
        <v>No</v>
      </c>
    </row>
    <row r="1124" spans="1:39">
      <c r="A1124" s="6" t="s">
        <v>321</v>
      </c>
      <c r="B1124" s="6" t="s">
        <v>322</v>
      </c>
      <c r="C1124" s="4" t="s">
        <v>86</v>
      </c>
      <c r="D1124" s="213">
        <v>34</v>
      </c>
      <c r="E1124" s="210">
        <v>34</v>
      </c>
      <c r="F1124" s="17" t="s">
        <v>275</v>
      </c>
      <c r="G1124" s="36" t="s">
        <v>218</v>
      </c>
      <c r="H1124" s="157">
        <v>154081</v>
      </c>
      <c r="I1124" s="19">
        <v>41</v>
      </c>
      <c r="J1124" s="150" t="s">
        <v>14</v>
      </c>
      <c r="K1124" s="150" t="s">
        <v>12</v>
      </c>
      <c r="L1124" s="9">
        <v>20</v>
      </c>
      <c r="M1124" s="9"/>
      <c r="N1124" s="21">
        <v>1.0201</v>
      </c>
      <c r="O1124" s="10"/>
      <c r="P1124" s="39">
        <v>0.13200000000000001</v>
      </c>
      <c r="Q1124" s="7"/>
      <c r="R1124" s="158">
        <v>143.06180000000001</v>
      </c>
      <c r="S1124" s="1"/>
      <c r="T1124" s="23">
        <v>18.506799999999998</v>
      </c>
      <c r="V1124" s="20">
        <v>7.7302</v>
      </c>
      <c r="X1124" s="20">
        <v>1.3853</v>
      </c>
      <c r="AA1124" s="25">
        <v>1181882</v>
      </c>
      <c r="AB1124" s="9"/>
      <c r="AC1124" s="25">
        <v>8956241</v>
      </c>
      <c r="AD1124" s="9"/>
      <c r="AE1124" s="27">
        <v>1158601</v>
      </c>
      <c r="AF1124" s="9"/>
      <c r="AG1124" s="26">
        <v>62604</v>
      </c>
      <c r="AI1124" s="26">
        <v>6464994</v>
      </c>
      <c r="AK1124" s="26">
        <v>919043</v>
      </c>
      <c r="AM1124" s="2" t="str">
        <f t="shared" si="17"/>
        <v>No</v>
      </c>
    </row>
    <row r="1125" spans="1:39">
      <c r="A1125" s="6" t="s">
        <v>566</v>
      </c>
      <c r="B1125" s="6" t="s">
        <v>361</v>
      </c>
      <c r="C1125" s="4" t="s">
        <v>109</v>
      </c>
      <c r="D1125" s="213" t="s">
        <v>567</v>
      </c>
      <c r="E1125" s="210" t="s">
        <v>568</v>
      </c>
      <c r="F1125" s="17" t="s">
        <v>275</v>
      </c>
      <c r="G1125" s="36" t="s">
        <v>400</v>
      </c>
      <c r="H1125" s="157">
        <v>0</v>
      </c>
      <c r="I1125" s="19">
        <v>41</v>
      </c>
      <c r="J1125" s="150" t="s">
        <v>13</v>
      </c>
      <c r="K1125" s="150" t="s">
        <v>12</v>
      </c>
      <c r="L1125" s="9">
        <v>18</v>
      </c>
      <c r="M1125" s="9"/>
      <c r="N1125" s="21">
        <v>0</v>
      </c>
      <c r="O1125" s="10"/>
      <c r="P1125" s="39">
        <v>0</v>
      </c>
      <c r="Q1125" s="7"/>
      <c r="R1125" s="158">
        <v>105.2483</v>
      </c>
      <c r="S1125" s="1"/>
      <c r="T1125" s="23">
        <v>1.9019999999999999</v>
      </c>
      <c r="V1125" s="20">
        <v>55.3367</v>
      </c>
      <c r="X1125" s="20">
        <v>0</v>
      </c>
      <c r="AA1125" s="25">
        <v>0</v>
      </c>
      <c r="AB1125" s="9"/>
      <c r="AC1125" s="25">
        <v>2344616</v>
      </c>
      <c r="AD1125" s="9"/>
      <c r="AE1125" s="27">
        <v>42370</v>
      </c>
      <c r="AF1125" s="9"/>
      <c r="AG1125" s="26">
        <v>22277</v>
      </c>
      <c r="AI1125" s="26">
        <v>0</v>
      </c>
      <c r="AK1125" s="26">
        <v>343898</v>
      </c>
      <c r="AM1125" s="2" t="str">
        <f t="shared" si="17"/>
        <v>No</v>
      </c>
    </row>
    <row r="1126" spans="1:39">
      <c r="A1126" s="6" t="s">
        <v>4901</v>
      </c>
      <c r="B1126" s="6" t="s">
        <v>4902</v>
      </c>
      <c r="C1126" s="4" t="s">
        <v>22</v>
      </c>
      <c r="D1126" s="213">
        <v>9232</v>
      </c>
      <c r="E1126" s="210">
        <v>90232</v>
      </c>
      <c r="F1126" s="17" t="s">
        <v>275</v>
      </c>
      <c r="G1126" s="36" t="s">
        <v>218</v>
      </c>
      <c r="H1126" s="157">
        <v>165074</v>
      </c>
      <c r="I1126" s="19">
        <v>41</v>
      </c>
      <c r="J1126" s="150" t="s">
        <v>24</v>
      </c>
      <c r="K1126" s="150" t="s">
        <v>15</v>
      </c>
      <c r="L1126" s="9">
        <v>12</v>
      </c>
      <c r="M1126" s="9"/>
      <c r="N1126" s="21">
        <v>3.7052999999999998</v>
      </c>
      <c r="O1126" s="10"/>
      <c r="P1126" s="39">
        <v>0.4355</v>
      </c>
      <c r="Q1126" s="7"/>
      <c r="R1126" s="158">
        <v>139.05289999999999</v>
      </c>
      <c r="S1126" s="1"/>
      <c r="T1126" s="23">
        <v>16.3443</v>
      </c>
      <c r="V1126" s="20">
        <v>8.5076999999999998</v>
      </c>
      <c r="X1126" s="20">
        <v>0.61709999999999998</v>
      </c>
      <c r="AA1126" s="25">
        <v>2468990</v>
      </c>
      <c r="AB1126" s="9"/>
      <c r="AC1126" s="25">
        <v>5669046</v>
      </c>
      <c r="AD1126" s="9"/>
      <c r="AE1126" s="27">
        <v>666340</v>
      </c>
      <c r="AF1126" s="9"/>
      <c r="AG1126" s="26">
        <v>40769</v>
      </c>
      <c r="AI1126" s="26">
        <v>9186794</v>
      </c>
      <c r="AK1126" s="26">
        <v>938329</v>
      </c>
      <c r="AM1126" s="2" t="str">
        <f t="shared" si="17"/>
        <v>No</v>
      </c>
    </row>
    <row r="1127" spans="1:39">
      <c r="A1127" s="6" t="s">
        <v>6040</v>
      </c>
      <c r="B1127" s="6" t="s">
        <v>2355</v>
      </c>
      <c r="C1127" s="4" t="s">
        <v>113</v>
      </c>
      <c r="D1127" s="213">
        <v>5096</v>
      </c>
      <c r="E1127" s="210">
        <v>50096</v>
      </c>
      <c r="F1127" s="17" t="s">
        <v>272</v>
      </c>
      <c r="G1127" s="36" t="s">
        <v>218</v>
      </c>
      <c r="H1127" s="157">
        <v>1376476</v>
      </c>
      <c r="I1127" s="19">
        <v>41</v>
      </c>
      <c r="J1127" s="150" t="s">
        <v>24</v>
      </c>
      <c r="K1127" s="150" t="s">
        <v>15</v>
      </c>
      <c r="L1127" s="9">
        <v>12</v>
      </c>
      <c r="M1127" s="9"/>
      <c r="N1127" s="21">
        <v>3.2393000000000001</v>
      </c>
      <c r="O1127" s="10"/>
      <c r="P1127" s="39">
        <v>0.1719</v>
      </c>
      <c r="Q1127" s="7"/>
      <c r="R1127" s="158">
        <v>160.72319999999999</v>
      </c>
      <c r="S1127" s="1"/>
      <c r="T1127" s="23">
        <v>8.5299999999999994</v>
      </c>
      <c r="V1127" s="20">
        <v>18.842099999999999</v>
      </c>
      <c r="X1127" s="20">
        <v>0.88049999999999995</v>
      </c>
      <c r="AA1127" s="25">
        <v>361917</v>
      </c>
      <c r="AB1127" s="9"/>
      <c r="AC1127" s="25">
        <v>2105153</v>
      </c>
      <c r="AD1127" s="9"/>
      <c r="AE1127" s="27">
        <v>111726</v>
      </c>
      <c r="AF1127" s="9"/>
      <c r="AG1127" s="26">
        <v>13098</v>
      </c>
      <c r="AI1127" s="26">
        <v>2390880</v>
      </c>
      <c r="AK1127" s="26">
        <v>315044</v>
      </c>
      <c r="AM1127" s="2" t="str">
        <f t="shared" si="17"/>
        <v>No</v>
      </c>
    </row>
    <row r="1128" spans="1:39">
      <c r="A1128" s="6" t="s">
        <v>566</v>
      </c>
      <c r="B1128" s="6" t="s">
        <v>361</v>
      </c>
      <c r="C1128" s="4" t="s">
        <v>109</v>
      </c>
      <c r="D1128" s="213" t="s">
        <v>567</v>
      </c>
      <c r="E1128" s="210" t="s">
        <v>568</v>
      </c>
      <c r="F1128" s="17" t="s">
        <v>275</v>
      </c>
      <c r="G1128" s="36" t="s">
        <v>400</v>
      </c>
      <c r="H1128" s="157">
        <v>0</v>
      </c>
      <c r="I1128" s="19">
        <v>41</v>
      </c>
      <c r="J1128" s="150" t="s">
        <v>14</v>
      </c>
      <c r="K1128" s="150" t="s">
        <v>12</v>
      </c>
      <c r="L1128" s="9">
        <v>11</v>
      </c>
      <c r="M1128" s="9"/>
      <c r="N1128" s="21">
        <v>0.75749999999999995</v>
      </c>
      <c r="O1128" s="10"/>
      <c r="P1128" s="39">
        <v>6.6699999999999995E-2</v>
      </c>
      <c r="Q1128" s="7"/>
      <c r="R1128" s="158">
        <v>122.76139999999999</v>
      </c>
      <c r="S1128" s="1"/>
      <c r="T1128" s="23">
        <v>10.815099999999999</v>
      </c>
      <c r="V1128" s="20">
        <v>11.350899999999999</v>
      </c>
      <c r="X1128" s="20">
        <v>0</v>
      </c>
      <c r="AA1128" s="25">
        <v>279374</v>
      </c>
      <c r="AB1128" s="9"/>
      <c r="AC1128" s="25">
        <v>4186532</v>
      </c>
      <c r="AD1128" s="9"/>
      <c r="AE1128" s="27">
        <v>368829</v>
      </c>
      <c r="AF1128" s="9"/>
      <c r="AG1128" s="26">
        <v>34103</v>
      </c>
      <c r="AI1128" s="26">
        <v>0</v>
      </c>
      <c r="AK1128" s="26">
        <v>614062</v>
      </c>
      <c r="AM1128" s="2" t="str">
        <f t="shared" si="17"/>
        <v>No</v>
      </c>
    </row>
    <row r="1129" spans="1:39">
      <c r="A1129" s="6" t="s">
        <v>5496</v>
      </c>
      <c r="B1129" s="6" t="s">
        <v>4828</v>
      </c>
      <c r="C1129" s="4" t="s">
        <v>22</v>
      </c>
      <c r="D1129" s="213">
        <v>9088</v>
      </c>
      <c r="E1129" s="210">
        <v>90088</v>
      </c>
      <c r="F1129" s="17" t="s">
        <v>275</v>
      </c>
      <c r="G1129" s="36" t="s">
        <v>218</v>
      </c>
      <c r="H1129" s="157">
        <v>83913</v>
      </c>
      <c r="I1129" s="19">
        <v>41</v>
      </c>
      <c r="J1129" s="150" t="s">
        <v>13</v>
      </c>
      <c r="K1129" s="150" t="s">
        <v>15</v>
      </c>
      <c r="L1129" s="9">
        <v>10</v>
      </c>
      <c r="M1129" s="9"/>
      <c r="N1129" s="21">
        <v>2.7827000000000002</v>
      </c>
      <c r="O1129" s="10"/>
      <c r="P1129" s="39">
        <v>9.8699999999999996E-2</v>
      </c>
      <c r="Q1129" s="7"/>
      <c r="R1129" s="158">
        <v>100.3951</v>
      </c>
      <c r="S1129" s="1"/>
      <c r="T1129" s="23">
        <v>3.5596000000000001</v>
      </c>
      <c r="V1129" s="20">
        <v>28.2044</v>
      </c>
      <c r="X1129" s="20">
        <v>3.9723999999999999</v>
      </c>
      <c r="AA1129" s="25">
        <v>277092</v>
      </c>
      <c r="AB1129" s="9"/>
      <c r="AC1129" s="25">
        <v>2808453</v>
      </c>
      <c r="AD1129" s="9"/>
      <c r="AE1129" s="27">
        <v>99575</v>
      </c>
      <c r="AF1129" s="9"/>
      <c r="AG1129" s="26">
        <v>27974</v>
      </c>
      <c r="AI1129" s="26">
        <v>706983</v>
      </c>
      <c r="AK1129" s="26">
        <v>241589</v>
      </c>
      <c r="AM1129" s="2" t="str">
        <f t="shared" si="17"/>
        <v>No</v>
      </c>
    </row>
    <row r="1130" spans="1:39">
      <c r="A1130" s="6" t="s">
        <v>6045</v>
      </c>
      <c r="B1130" s="6" t="s">
        <v>5772</v>
      </c>
      <c r="C1130" s="4" t="s">
        <v>103</v>
      </c>
      <c r="D1130" s="213" t="s">
        <v>3667</v>
      </c>
      <c r="E1130" s="210" t="s">
        <v>3668</v>
      </c>
      <c r="F1130" s="17" t="s">
        <v>344</v>
      </c>
      <c r="G1130" s="36" t="s">
        <v>400</v>
      </c>
      <c r="H1130" s="157">
        <v>0</v>
      </c>
      <c r="I1130" s="19">
        <v>41</v>
      </c>
      <c r="J1130" s="150" t="s">
        <v>14</v>
      </c>
      <c r="K1130" s="150" t="s">
        <v>12</v>
      </c>
      <c r="L1130" s="9">
        <v>1</v>
      </c>
      <c r="M1130" s="9"/>
      <c r="N1130" s="21">
        <v>1.0959000000000001</v>
      </c>
      <c r="O1130" s="10"/>
      <c r="P1130" s="39">
        <v>6.1600000000000002E-2</v>
      </c>
      <c r="Q1130" s="7"/>
      <c r="R1130" s="158">
        <v>20.078800000000001</v>
      </c>
      <c r="S1130" s="1"/>
      <c r="T1130" s="23">
        <v>1.1278999999999999</v>
      </c>
      <c r="V1130" s="20">
        <v>17.801400000000001</v>
      </c>
      <c r="X1130" s="20">
        <v>0</v>
      </c>
      <c r="AA1130" s="25">
        <v>3372</v>
      </c>
      <c r="AB1130" s="9"/>
      <c r="AC1130" s="25">
        <v>54775</v>
      </c>
      <c r="AD1130" s="9"/>
      <c r="AE1130" s="27">
        <v>3077</v>
      </c>
      <c r="AF1130" s="9"/>
      <c r="AG1130" s="26">
        <v>2728</v>
      </c>
      <c r="AI1130" s="26">
        <v>0</v>
      </c>
      <c r="AK1130" s="26">
        <v>47676</v>
      </c>
      <c r="AM1130" s="2" t="str">
        <f t="shared" si="17"/>
        <v>No</v>
      </c>
    </row>
    <row r="1131" spans="1:39">
      <c r="A1131" s="6" t="s">
        <v>1104</v>
      </c>
      <c r="B1131" s="6" t="s">
        <v>1105</v>
      </c>
      <c r="C1131" s="4" t="s">
        <v>105</v>
      </c>
      <c r="D1131" s="213">
        <v>3094</v>
      </c>
      <c r="E1131" s="210">
        <v>30094</v>
      </c>
      <c r="F1131" s="17" t="s">
        <v>272</v>
      </c>
      <c r="G1131" s="36" t="s">
        <v>218</v>
      </c>
      <c r="H1131" s="157">
        <v>66784</v>
      </c>
      <c r="I1131" s="19">
        <v>40</v>
      </c>
      <c r="J1131" s="150" t="s">
        <v>13</v>
      </c>
      <c r="K1131" s="150" t="s">
        <v>12</v>
      </c>
      <c r="L1131" s="9">
        <v>8</v>
      </c>
      <c r="M1131" s="9"/>
      <c r="N1131" s="21">
        <v>4.2927999999999997</v>
      </c>
      <c r="O1131" s="10"/>
      <c r="P1131" s="39">
        <v>0.2049</v>
      </c>
      <c r="Q1131" s="7"/>
      <c r="R1131" s="158">
        <v>50.022399999999998</v>
      </c>
      <c r="S1131" s="1"/>
      <c r="T1131" s="23">
        <v>2.3879999999999999</v>
      </c>
      <c r="V1131" s="20">
        <v>20.947700000000001</v>
      </c>
      <c r="X1131" s="20">
        <v>6.2815000000000003</v>
      </c>
      <c r="AA1131" s="25">
        <v>140408</v>
      </c>
      <c r="AB1131" s="9"/>
      <c r="AC1131" s="25">
        <v>685157</v>
      </c>
      <c r="AD1131" s="9"/>
      <c r="AE1131" s="27">
        <v>32708</v>
      </c>
      <c r="AF1131" s="9"/>
      <c r="AG1131" s="26">
        <v>13697</v>
      </c>
      <c r="AI1131" s="26">
        <v>109076</v>
      </c>
      <c r="AK1131" s="26">
        <v>142410</v>
      </c>
      <c r="AM1131" s="2" t="str">
        <f t="shared" si="17"/>
        <v>No</v>
      </c>
    </row>
    <row r="1132" spans="1:39">
      <c r="A1132" s="6" t="s">
        <v>1544</v>
      </c>
      <c r="B1132" s="6" t="s">
        <v>5773</v>
      </c>
      <c r="C1132" s="4" t="s">
        <v>17</v>
      </c>
      <c r="D1132" s="213"/>
      <c r="E1132" s="210" t="s">
        <v>1545</v>
      </c>
      <c r="F1132" s="17" t="s">
        <v>405</v>
      </c>
      <c r="G1132" s="36" t="s">
        <v>400</v>
      </c>
      <c r="H1132" s="157">
        <v>0</v>
      </c>
      <c r="I1132" s="19">
        <v>40</v>
      </c>
      <c r="J1132" s="150" t="s">
        <v>13</v>
      </c>
      <c r="K1132" s="150" t="s">
        <v>12</v>
      </c>
      <c r="L1132" s="9">
        <v>40</v>
      </c>
      <c r="M1132" s="9"/>
      <c r="N1132" s="21">
        <v>0.19289999999999999</v>
      </c>
      <c r="O1132" s="10"/>
      <c r="P1132" s="39">
        <v>0.05</v>
      </c>
      <c r="Q1132" s="7"/>
      <c r="R1132" s="158">
        <v>49.453899999999997</v>
      </c>
      <c r="S1132" s="1"/>
      <c r="T1132" s="23">
        <v>12.8165</v>
      </c>
      <c r="V1132" s="20">
        <v>3.8586</v>
      </c>
      <c r="X1132" s="20">
        <v>0</v>
      </c>
      <c r="AA1132" s="25">
        <v>109909</v>
      </c>
      <c r="AB1132" s="9"/>
      <c r="AC1132" s="25">
        <v>2198176</v>
      </c>
      <c r="AD1132" s="9"/>
      <c r="AE1132" s="27">
        <v>569681</v>
      </c>
      <c r="AF1132" s="9"/>
      <c r="AG1132" s="26">
        <v>44449</v>
      </c>
      <c r="AI1132" s="26">
        <v>0</v>
      </c>
      <c r="AK1132" s="26">
        <v>1052092</v>
      </c>
      <c r="AM1132" s="2" t="str">
        <f t="shared" si="17"/>
        <v>No</v>
      </c>
    </row>
    <row r="1133" spans="1:39">
      <c r="A1133" s="6" t="s">
        <v>5394</v>
      </c>
      <c r="B1133" s="6" t="s">
        <v>5774</v>
      </c>
      <c r="C1133" s="4" t="s">
        <v>39</v>
      </c>
      <c r="D1133" s="213" t="s">
        <v>5395</v>
      </c>
      <c r="E1133" s="210" t="s">
        <v>5396</v>
      </c>
      <c r="F1133" s="17" t="s">
        <v>405</v>
      </c>
      <c r="G1133" s="36" t="s">
        <v>400</v>
      </c>
      <c r="H1133" s="157">
        <v>0</v>
      </c>
      <c r="I1133" s="19">
        <v>40</v>
      </c>
      <c r="J1133" s="150" t="s">
        <v>13</v>
      </c>
      <c r="K1133" s="150" t="s">
        <v>12</v>
      </c>
      <c r="L1133" s="9">
        <v>40</v>
      </c>
      <c r="M1133" s="9"/>
      <c r="N1133" s="21">
        <v>0.63880000000000003</v>
      </c>
      <c r="O1133" s="10"/>
      <c r="P1133" s="39">
        <v>2.3599999999999999E-2</v>
      </c>
      <c r="Q1133" s="7"/>
      <c r="R1133" s="158">
        <v>60.8322</v>
      </c>
      <c r="S1133" s="1"/>
      <c r="T1133" s="23">
        <v>2.2519999999999998</v>
      </c>
      <c r="V1133" s="20">
        <v>27.0121</v>
      </c>
      <c r="X1133" s="20">
        <v>0</v>
      </c>
      <c r="AA1133" s="25">
        <v>76215</v>
      </c>
      <c r="AB1133" s="9"/>
      <c r="AC1133" s="25">
        <v>3222707</v>
      </c>
      <c r="AD1133" s="9"/>
      <c r="AE1133" s="27">
        <v>119306</v>
      </c>
      <c r="AF1133" s="9"/>
      <c r="AG1133" s="26">
        <v>52977</v>
      </c>
      <c r="AI1133" s="26">
        <v>0</v>
      </c>
      <c r="AK1133" s="26">
        <v>1238065</v>
      </c>
      <c r="AM1133" s="2" t="str">
        <f t="shared" si="17"/>
        <v>No</v>
      </c>
    </row>
    <row r="1134" spans="1:39">
      <c r="A1134" s="6" t="s">
        <v>1929</v>
      </c>
      <c r="B1134" s="6" t="s">
        <v>1930</v>
      </c>
      <c r="C1134" s="4" t="s">
        <v>51</v>
      </c>
      <c r="D1134" s="213" t="s">
        <v>1931</v>
      </c>
      <c r="E1134" s="210" t="s">
        <v>1932</v>
      </c>
      <c r="F1134" s="17" t="s">
        <v>405</v>
      </c>
      <c r="G1134" s="36" t="s">
        <v>400</v>
      </c>
      <c r="H1134" s="157">
        <v>0</v>
      </c>
      <c r="I1134" s="19">
        <v>40</v>
      </c>
      <c r="J1134" s="150" t="s">
        <v>13</v>
      </c>
      <c r="K1134" s="150" t="s">
        <v>12</v>
      </c>
      <c r="L1134" s="9">
        <v>40</v>
      </c>
      <c r="M1134" s="9"/>
      <c r="N1134" s="21">
        <v>1.4836</v>
      </c>
      <c r="O1134" s="10"/>
      <c r="P1134" s="39">
        <v>3.2300000000000002E-2</v>
      </c>
      <c r="Q1134" s="7"/>
      <c r="R1134" s="158">
        <v>33.158700000000003</v>
      </c>
      <c r="S1134" s="1"/>
      <c r="T1134" s="23">
        <v>0.72170000000000001</v>
      </c>
      <c r="V1134" s="20">
        <v>45.944400000000002</v>
      </c>
      <c r="X1134" s="20">
        <v>0</v>
      </c>
      <c r="AA1134" s="25">
        <v>41995</v>
      </c>
      <c r="AB1134" s="9"/>
      <c r="AC1134" s="25">
        <v>1300549</v>
      </c>
      <c r="AD1134" s="9"/>
      <c r="AE1134" s="27">
        <v>28307</v>
      </c>
      <c r="AF1134" s="9"/>
      <c r="AG1134" s="26">
        <v>39222</v>
      </c>
      <c r="AI1134" s="26">
        <v>0</v>
      </c>
      <c r="AK1134" s="26">
        <v>817755</v>
      </c>
      <c r="AM1134" s="2" t="str">
        <f t="shared" si="17"/>
        <v>No</v>
      </c>
    </row>
    <row r="1135" spans="1:39">
      <c r="A1135" s="6" t="s">
        <v>1075</v>
      </c>
      <c r="B1135" s="6" t="s">
        <v>1046</v>
      </c>
      <c r="C1135" s="4" t="s">
        <v>88</v>
      </c>
      <c r="D1135" s="213">
        <v>3057</v>
      </c>
      <c r="E1135" s="210">
        <v>30057</v>
      </c>
      <c r="F1135" s="17" t="s">
        <v>324</v>
      </c>
      <c r="G1135" s="36" t="s">
        <v>218</v>
      </c>
      <c r="H1135" s="157">
        <v>5441567</v>
      </c>
      <c r="I1135" s="19">
        <v>40</v>
      </c>
      <c r="J1135" s="150" t="s">
        <v>23</v>
      </c>
      <c r="K1135" s="150" t="s">
        <v>15</v>
      </c>
      <c r="L1135" s="9">
        <v>40</v>
      </c>
      <c r="M1135" s="9"/>
      <c r="N1135" s="21">
        <v>25.243600000000001</v>
      </c>
      <c r="O1135" s="10"/>
      <c r="P1135" s="39">
        <v>0.77880000000000005</v>
      </c>
      <c r="Q1135" s="7"/>
      <c r="R1135" s="158">
        <v>656.60239999999999</v>
      </c>
      <c r="S1135" s="1"/>
      <c r="T1135" s="23">
        <v>20.2575</v>
      </c>
      <c r="V1135" s="20">
        <v>32.412700000000001</v>
      </c>
      <c r="X1135" s="20">
        <v>0.37380000000000002</v>
      </c>
      <c r="AA1135" s="25">
        <v>37812447</v>
      </c>
      <c r="AB1135" s="9"/>
      <c r="AC1135" s="25">
        <v>48551148</v>
      </c>
      <c r="AD1135" s="9"/>
      <c r="AE1135" s="27">
        <v>1497904</v>
      </c>
      <c r="AF1135" s="9"/>
      <c r="AG1135" s="26">
        <v>73943</v>
      </c>
      <c r="AI1135" s="26">
        <v>129876440</v>
      </c>
      <c r="AK1135" s="26">
        <v>4194472</v>
      </c>
      <c r="AM1135" s="2" t="str">
        <f t="shared" si="17"/>
        <v>No</v>
      </c>
    </row>
    <row r="1136" spans="1:39">
      <c r="A1136" s="6" t="s">
        <v>1253</v>
      </c>
      <c r="B1136" s="6" t="s">
        <v>5776</v>
      </c>
      <c r="C1136" s="4" t="s">
        <v>105</v>
      </c>
      <c r="D1136" s="213" t="s">
        <v>1254</v>
      </c>
      <c r="E1136" s="210" t="s">
        <v>1255</v>
      </c>
      <c r="F1136" s="17" t="s">
        <v>405</v>
      </c>
      <c r="G1136" s="36" t="s">
        <v>400</v>
      </c>
      <c r="H1136" s="157">
        <v>0</v>
      </c>
      <c r="I1136" s="19">
        <v>40</v>
      </c>
      <c r="J1136" s="150" t="s">
        <v>14</v>
      </c>
      <c r="K1136" s="150" t="s">
        <v>12</v>
      </c>
      <c r="L1136" s="9">
        <v>40</v>
      </c>
      <c r="M1136" s="9"/>
      <c r="N1136" s="21">
        <v>9.3899999999999997E-2</v>
      </c>
      <c r="O1136" s="10"/>
      <c r="P1136" s="39">
        <v>8.6999999999999994E-3</v>
      </c>
      <c r="Q1136" s="7"/>
      <c r="R1136" s="158">
        <v>45.917000000000002</v>
      </c>
      <c r="S1136" s="1"/>
      <c r="T1136" s="23">
        <v>4.2340999999999998</v>
      </c>
      <c r="V1136" s="20">
        <v>10.8447</v>
      </c>
      <c r="X1136" s="20">
        <v>0</v>
      </c>
      <c r="AA1136" s="25">
        <v>14088</v>
      </c>
      <c r="AB1136" s="9"/>
      <c r="AC1136" s="25">
        <v>1626746</v>
      </c>
      <c r="AD1136" s="9"/>
      <c r="AE1136" s="27">
        <v>150004</v>
      </c>
      <c r="AF1136" s="9"/>
      <c r="AG1136" s="26">
        <v>35428</v>
      </c>
      <c r="AI1136" s="26">
        <v>0</v>
      </c>
      <c r="AK1136" s="26">
        <v>751233</v>
      </c>
      <c r="AM1136" s="2" t="str">
        <f t="shared" si="17"/>
        <v>No</v>
      </c>
    </row>
    <row r="1137" spans="1:39">
      <c r="A1137" s="6" t="s">
        <v>687</v>
      </c>
      <c r="B1137" s="6" t="s">
        <v>673</v>
      </c>
      <c r="C1137" s="4" t="s">
        <v>34</v>
      </c>
      <c r="D1137" s="213">
        <v>1056</v>
      </c>
      <c r="E1137" s="210">
        <v>10056</v>
      </c>
      <c r="F1137" s="17" t="s">
        <v>324</v>
      </c>
      <c r="G1137" s="36" t="s">
        <v>218</v>
      </c>
      <c r="H1137" s="157">
        <v>923311</v>
      </c>
      <c r="I1137" s="19">
        <v>40</v>
      </c>
      <c r="J1137" s="150" t="s">
        <v>14</v>
      </c>
      <c r="K1137" s="150" t="s">
        <v>12</v>
      </c>
      <c r="L1137" s="9">
        <v>40</v>
      </c>
      <c r="M1137" s="9"/>
      <c r="N1137" s="21">
        <v>1.2596000000000001</v>
      </c>
      <c r="O1137" s="10"/>
      <c r="P1137" s="39">
        <v>0.2213</v>
      </c>
      <c r="Q1137" s="7"/>
      <c r="R1137" s="158">
        <v>118.4071</v>
      </c>
      <c r="S1137" s="1"/>
      <c r="T1137" s="23">
        <v>20.8005</v>
      </c>
      <c r="V1137" s="20">
        <v>5.6924999999999999</v>
      </c>
      <c r="X1137" s="20">
        <v>1.6460999999999999</v>
      </c>
      <c r="AA1137" s="25">
        <v>3576872</v>
      </c>
      <c r="AB1137" s="9"/>
      <c r="AC1137" s="25">
        <v>16164469</v>
      </c>
      <c r="AD1137" s="9"/>
      <c r="AE1137" s="27">
        <v>2839604</v>
      </c>
      <c r="AF1137" s="9"/>
      <c r="AG1137" s="26">
        <v>136516</v>
      </c>
      <c r="AI1137" s="26">
        <v>9819844</v>
      </c>
      <c r="AK1137" s="26">
        <v>1479832</v>
      </c>
      <c r="AM1137" s="2" t="str">
        <f t="shared" si="17"/>
        <v>No</v>
      </c>
    </row>
    <row r="1138" spans="1:39">
      <c r="A1138" s="6" t="s">
        <v>2510</v>
      </c>
      <c r="B1138" s="6" t="s">
        <v>1630</v>
      </c>
      <c r="C1138" s="4" t="s">
        <v>45</v>
      </c>
      <c r="D1138" s="213" t="s">
        <v>2511</v>
      </c>
      <c r="E1138" s="210" t="s">
        <v>2512</v>
      </c>
      <c r="F1138" s="17" t="s">
        <v>275</v>
      </c>
      <c r="G1138" s="36" t="s">
        <v>400</v>
      </c>
      <c r="H1138" s="157">
        <v>0</v>
      </c>
      <c r="I1138" s="19">
        <v>40</v>
      </c>
      <c r="J1138" s="150" t="s">
        <v>13</v>
      </c>
      <c r="K1138" s="150" t="s">
        <v>12</v>
      </c>
      <c r="L1138" s="9">
        <v>37</v>
      </c>
      <c r="M1138" s="9"/>
      <c r="N1138" s="21">
        <v>0.82430000000000003</v>
      </c>
      <c r="O1138" s="10"/>
      <c r="P1138" s="39">
        <v>3.4599999999999999E-2</v>
      </c>
      <c r="Q1138" s="7"/>
      <c r="R1138" s="158">
        <v>69.858900000000006</v>
      </c>
      <c r="S1138" s="1"/>
      <c r="T1138" s="23">
        <v>2.9291</v>
      </c>
      <c r="V1138" s="20">
        <v>23.849900000000002</v>
      </c>
      <c r="X1138" s="20">
        <v>0</v>
      </c>
      <c r="AA1138" s="25">
        <v>122206</v>
      </c>
      <c r="AB1138" s="9"/>
      <c r="AC1138" s="25">
        <v>3535701</v>
      </c>
      <c r="AD1138" s="9"/>
      <c r="AE1138" s="27">
        <v>148248</v>
      </c>
      <c r="AF1138" s="9"/>
      <c r="AG1138" s="26">
        <v>50612</v>
      </c>
      <c r="AI1138" s="26">
        <v>0</v>
      </c>
      <c r="AK1138" s="26">
        <v>1540218</v>
      </c>
      <c r="AM1138" s="2" t="str">
        <f t="shared" si="17"/>
        <v>No</v>
      </c>
    </row>
    <row r="1139" spans="1:39">
      <c r="A1139" s="6" t="s">
        <v>1104</v>
      </c>
      <c r="B1139" s="6" t="s">
        <v>1105</v>
      </c>
      <c r="C1139" s="4" t="s">
        <v>105</v>
      </c>
      <c r="D1139" s="213">
        <v>3094</v>
      </c>
      <c r="E1139" s="210">
        <v>30094</v>
      </c>
      <c r="F1139" s="17" t="s">
        <v>272</v>
      </c>
      <c r="G1139" s="36" t="s">
        <v>218</v>
      </c>
      <c r="H1139" s="157">
        <v>66784</v>
      </c>
      <c r="I1139" s="19">
        <v>40</v>
      </c>
      <c r="J1139" s="150" t="s">
        <v>14</v>
      </c>
      <c r="K1139" s="150" t="s">
        <v>12</v>
      </c>
      <c r="L1139" s="9">
        <v>32</v>
      </c>
      <c r="M1139" s="9"/>
      <c r="N1139" s="21">
        <v>0.87319999999999998</v>
      </c>
      <c r="O1139" s="10"/>
      <c r="P1139" s="39">
        <v>0.44409999999999999</v>
      </c>
      <c r="Q1139" s="7"/>
      <c r="R1139" s="158">
        <v>64.325500000000005</v>
      </c>
      <c r="S1139" s="1"/>
      <c r="T1139" s="23">
        <v>32.718600000000002</v>
      </c>
      <c r="V1139" s="20">
        <v>1.966</v>
      </c>
      <c r="X1139" s="20">
        <v>0.92710000000000004</v>
      </c>
      <c r="AA1139" s="25">
        <v>1819779</v>
      </c>
      <c r="AB1139" s="9"/>
      <c r="AC1139" s="25">
        <v>4097341</v>
      </c>
      <c r="AD1139" s="9"/>
      <c r="AE1139" s="27">
        <v>2084077</v>
      </c>
      <c r="AF1139" s="9"/>
      <c r="AG1139" s="26">
        <v>63697</v>
      </c>
      <c r="AI1139" s="26">
        <v>4419339</v>
      </c>
      <c r="AK1139" s="26">
        <v>618286</v>
      </c>
      <c r="AM1139" s="2" t="str">
        <f t="shared" si="17"/>
        <v>No</v>
      </c>
    </row>
    <row r="1140" spans="1:39">
      <c r="A1140" s="6" t="s">
        <v>2318</v>
      </c>
      <c r="B1140" s="6" t="s">
        <v>2319</v>
      </c>
      <c r="C1140" s="4" t="s">
        <v>57</v>
      </c>
      <c r="D1140" s="213">
        <v>5039</v>
      </c>
      <c r="E1140" s="210">
        <v>50039</v>
      </c>
      <c r="F1140" s="17" t="s">
        <v>275</v>
      </c>
      <c r="G1140" s="36" t="s">
        <v>218</v>
      </c>
      <c r="H1140" s="157">
        <v>126265</v>
      </c>
      <c r="I1140" s="19">
        <v>40</v>
      </c>
      <c r="J1140" s="150" t="s">
        <v>14</v>
      </c>
      <c r="K1140" s="150" t="s">
        <v>12</v>
      </c>
      <c r="L1140" s="9">
        <v>30</v>
      </c>
      <c r="M1140" s="9"/>
      <c r="N1140" s="21">
        <v>2.0709</v>
      </c>
      <c r="O1140" s="10"/>
      <c r="P1140" s="39">
        <v>0.19489999999999999</v>
      </c>
      <c r="Q1140" s="7"/>
      <c r="R1140" s="158">
        <v>86.020899999999997</v>
      </c>
      <c r="S1140" s="1"/>
      <c r="T1140" s="23">
        <v>8.0946999999999996</v>
      </c>
      <c r="V1140" s="20">
        <v>10.626799999999999</v>
      </c>
      <c r="X1140" s="20">
        <v>1.5885</v>
      </c>
      <c r="AA1140" s="25">
        <v>1045734</v>
      </c>
      <c r="AB1140" s="9"/>
      <c r="AC1140" s="25">
        <v>5366243</v>
      </c>
      <c r="AD1140" s="9"/>
      <c r="AE1140" s="27">
        <v>504974</v>
      </c>
      <c r="AF1140" s="9"/>
      <c r="AG1140" s="26">
        <v>62383</v>
      </c>
      <c r="AI1140" s="26">
        <v>3378276</v>
      </c>
      <c r="AK1140" s="26">
        <v>947165</v>
      </c>
      <c r="AM1140" s="2" t="str">
        <f t="shared" si="17"/>
        <v>No</v>
      </c>
    </row>
    <row r="1141" spans="1:39">
      <c r="A1141" s="6" t="s">
        <v>2510</v>
      </c>
      <c r="B1141" s="6" t="s">
        <v>1630</v>
      </c>
      <c r="C1141" s="4" t="s">
        <v>45</v>
      </c>
      <c r="D1141" s="213" t="s">
        <v>2511</v>
      </c>
      <c r="E1141" s="210" t="s">
        <v>2512</v>
      </c>
      <c r="F1141" s="17" t="s">
        <v>275</v>
      </c>
      <c r="G1141" s="36" t="s">
        <v>400</v>
      </c>
      <c r="H1141" s="157">
        <v>0</v>
      </c>
      <c r="I1141" s="19">
        <v>40</v>
      </c>
      <c r="J1141" s="150" t="s">
        <v>14</v>
      </c>
      <c r="K1141" s="150" t="s">
        <v>12</v>
      </c>
      <c r="L1141" s="9">
        <v>3</v>
      </c>
      <c r="M1141" s="9"/>
      <c r="N1141" s="21">
        <v>3.8936999999999999</v>
      </c>
      <c r="O1141" s="10"/>
      <c r="P1141" s="39">
        <v>4.5699999999999998E-2</v>
      </c>
      <c r="Q1141" s="7"/>
      <c r="R1141" s="158">
        <v>21.223800000000001</v>
      </c>
      <c r="S1141" s="1"/>
      <c r="T1141" s="23">
        <v>0.24890000000000001</v>
      </c>
      <c r="V1141" s="20">
        <v>85.284099999999995</v>
      </c>
      <c r="X1141" s="20">
        <v>0</v>
      </c>
      <c r="AA1141" s="25">
        <v>8496</v>
      </c>
      <c r="AB1141" s="9"/>
      <c r="AC1141" s="25">
        <v>186090</v>
      </c>
      <c r="AD1141" s="9"/>
      <c r="AE1141" s="27">
        <v>2182</v>
      </c>
      <c r="AF1141" s="9"/>
      <c r="AG1141" s="26">
        <v>8768</v>
      </c>
      <c r="AI1141" s="26">
        <v>0</v>
      </c>
      <c r="AK1141" s="26">
        <v>198638</v>
      </c>
      <c r="AM1141" s="2" t="str">
        <f t="shared" si="17"/>
        <v>No</v>
      </c>
    </row>
    <row r="1142" spans="1:39">
      <c r="A1142" s="6" t="s">
        <v>6046</v>
      </c>
      <c r="B1142" s="6" t="s">
        <v>1272</v>
      </c>
      <c r="C1142" s="4" t="s">
        <v>64</v>
      </c>
      <c r="D1142" s="213">
        <v>4009</v>
      </c>
      <c r="E1142" s="210">
        <v>40009</v>
      </c>
      <c r="F1142" s="17" t="s">
        <v>272</v>
      </c>
      <c r="G1142" s="36" t="s">
        <v>218</v>
      </c>
      <c r="H1142" s="157">
        <v>310282</v>
      </c>
      <c r="I1142" s="19">
        <v>40</v>
      </c>
      <c r="J1142" s="150" t="s">
        <v>14</v>
      </c>
      <c r="K1142" s="150" t="s">
        <v>12</v>
      </c>
      <c r="L1142" s="9">
        <v>23</v>
      </c>
      <c r="M1142" s="9"/>
      <c r="N1142" s="21">
        <v>0.76619999999999999</v>
      </c>
      <c r="O1142" s="10"/>
      <c r="P1142" s="39">
        <v>0.15</v>
      </c>
      <c r="Q1142" s="7"/>
      <c r="R1142" s="158">
        <v>73.661500000000004</v>
      </c>
      <c r="S1142" s="1"/>
      <c r="T1142" s="23">
        <v>14.4215</v>
      </c>
      <c r="V1142" s="20">
        <v>5.1078000000000001</v>
      </c>
      <c r="X1142" s="20">
        <v>1.2471000000000001</v>
      </c>
      <c r="AA1142" s="25">
        <v>1056113</v>
      </c>
      <c r="AB1142" s="9"/>
      <c r="AC1142" s="25">
        <v>7039974</v>
      </c>
      <c r="AD1142" s="9"/>
      <c r="AE1142" s="27">
        <v>1378291</v>
      </c>
      <c r="AF1142" s="9"/>
      <c r="AG1142" s="26">
        <v>95572</v>
      </c>
      <c r="AI1142" s="26">
        <v>5644860</v>
      </c>
      <c r="AK1142" s="26">
        <v>1290188</v>
      </c>
      <c r="AM1142" s="2" t="str">
        <f t="shared" si="17"/>
        <v>No</v>
      </c>
    </row>
    <row r="1143" spans="1:39">
      <c r="A1143" s="6" t="s">
        <v>6046</v>
      </c>
      <c r="B1143" s="6" t="s">
        <v>1272</v>
      </c>
      <c r="C1143" s="4" t="s">
        <v>64</v>
      </c>
      <c r="D1143" s="213">
        <v>4009</v>
      </c>
      <c r="E1143" s="210">
        <v>40009</v>
      </c>
      <c r="F1143" s="17" t="s">
        <v>272</v>
      </c>
      <c r="G1143" s="36" t="s">
        <v>218</v>
      </c>
      <c r="H1143" s="157">
        <v>310282</v>
      </c>
      <c r="I1143" s="19">
        <v>40</v>
      </c>
      <c r="J1143" s="150" t="s">
        <v>13</v>
      </c>
      <c r="K1143" s="150" t="s">
        <v>12</v>
      </c>
      <c r="L1143" s="9">
        <v>17</v>
      </c>
      <c r="M1143" s="9"/>
      <c r="N1143" s="21">
        <v>1.6661999999999999</v>
      </c>
      <c r="O1143" s="10"/>
      <c r="P1143" s="39">
        <v>4.3900000000000002E-2</v>
      </c>
      <c r="Q1143" s="7"/>
      <c r="R1143" s="158">
        <v>76.979500000000002</v>
      </c>
      <c r="S1143" s="1"/>
      <c r="T1143" s="23">
        <v>2.0295000000000001</v>
      </c>
      <c r="V1143" s="20">
        <v>37.93</v>
      </c>
      <c r="X1143" s="20">
        <v>4.3620999999999999</v>
      </c>
      <c r="AA1143" s="25">
        <v>106675</v>
      </c>
      <c r="AB1143" s="9"/>
      <c r="AC1143" s="25">
        <v>2428395</v>
      </c>
      <c r="AD1143" s="9"/>
      <c r="AE1143" s="27">
        <v>64023</v>
      </c>
      <c r="AF1143" s="9"/>
      <c r="AG1143" s="26">
        <v>31546</v>
      </c>
      <c r="AI1143" s="26">
        <v>556709</v>
      </c>
      <c r="AK1143" s="26">
        <v>501124</v>
      </c>
      <c r="AM1143" s="2" t="str">
        <f t="shared" si="17"/>
        <v>No</v>
      </c>
    </row>
    <row r="1144" spans="1:39">
      <c r="A1144" s="6" t="s">
        <v>2318</v>
      </c>
      <c r="B1144" s="6" t="s">
        <v>2319</v>
      </c>
      <c r="C1144" s="4" t="s">
        <v>57</v>
      </c>
      <c r="D1144" s="213">
        <v>5039</v>
      </c>
      <c r="E1144" s="210">
        <v>50039</v>
      </c>
      <c r="F1144" s="17" t="s">
        <v>275</v>
      </c>
      <c r="G1144" s="36" t="s">
        <v>218</v>
      </c>
      <c r="H1144" s="157">
        <v>126265</v>
      </c>
      <c r="I1144" s="19">
        <v>40</v>
      </c>
      <c r="J1144" s="150" t="s">
        <v>13</v>
      </c>
      <c r="K1144" s="150" t="s">
        <v>12</v>
      </c>
      <c r="L1144" s="9">
        <v>10</v>
      </c>
      <c r="M1144" s="9"/>
      <c r="N1144" s="21">
        <v>4.1079999999999997</v>
      </c>
      <c r="O1144" s="10"/>
      <c r="P1144" s="39">
        <v>6.3700000000000007E-2</v>
      </c>
      <c r="Q1144" s="7"/>
      <c r="R1144" s="158">
        <v>109.71250000000001</v>
      </c>
      <c r="S1144" s="1"/>
      <c r="T1144" s="23">
        <v>1.7020999999999999</v>
      </c>
      <c r="V1144" s="20">
        <v>64.457300000000004</v>
      </c>
      <c r="X1144" s="20">
        <v>8.4038000000000004</v>
      </c>
      <c r="AA1144" s="25">
        <v>131111</v>
      </c>
      <c r="AB1144" s="9"/>
      <c r="AC1144" s="25">
        <v>2057219</v>
      </c>
      <c r="AD1144" s="9"/>
      <c r="AE1144" s="27">
        <v>31916</v>
      </c>
      <c r="AF1144" s="9"/>
      <c r="AG1144" s="26">
        <v>18751</v>
      </c>
      <c r="AI1144" s="26">
        <v>244796</v>
      </c>
      <c r="AK1144" s="26">
        <v>248582</v>
      </c>
      <c r="AM1144" s="2" t="str">
        <f t="shared" si="17"/>
        <v>No</v>
      </c>
    </row>
    <row r="1145" spans="1:39">
      <c r="A1145" s="6" t="s">
        <v>6047</v>
      </c>
      <c r="B1145" s="6" t="s">
        <v>4831</v>
      </c>
      <c r="C1145" s="4" t="s">
        <v>22</v>
      </c>
      <c r="D1145" s="213">
        <v>9091</v>
      </c>
      <c r="E1145" s="210">
        <v>90091</v>
      </c>
      <c r="F1145" s="17" t="s">
        <v>272</v>
      </c>
      <c r="G1145" s="36" t="s">
        <v>218</v>
      </c>
      <c r="H1145" s="157">
        <v>219454</v>
      </c>
      <c r="I1145" s="19">
        <v>39</v>
      </c>
      <c r="J1145" s="150" t="s">
        <v>13</v>
      </c>
      <c r="K1145" s="150" t="s">
        <v>15</v>
      </c>
      <c r="L1145" s="9">
        <v>8</v>
      </c>
      <c r="M1145" s="9"/>
      <c r="N1145" s="21">
        <v>2.0627</v>
      </c>
      <c r="O1145" s="10"/>
      <c r="P1145" s="39">
        <v>8.2699999999999996E-2</v>
      </c>
      <c r="Q1145" s="7"/>
      <c r="R1145" s="158">
        <v>73.205100000000002</v>
      </c>
      <c r="S1145" s="1"/>
      <c r="T1145" s="23">
        <v>2.9357000000000002</v>
      </c>
      <c r="V1145" s="20">
        <v>24.936399999999999</v>
      </c>
      <c r="X1145" s="20">
        <v>3.5011999999999999</v>
      </c>
      <c r="AA1145" s="25">
        <v>80672</v>
      </c>
      <c r="AB1145" s="9"/>
      <c r="AC1145" s="25">
        <v>975239</v>
      </c>
      <c r="AD1145" s="9"/>
      <c r="AE1145" s="27">
        <v>39109</v>
      </c>
      <c r="AF1145" s="9"/>
      <c r="AG1145" s="26">
        <v>13322</v>
      </c>
      <c r="AI1145" s="26">
        <v>278541</v>
      </c>
      <c r="AK1145" s="26">
        <v>176746</v>
      </c>
      <c r="AM1145" s="2" t="str">
        <f t="shared" si="17"/>
        <v>No</v>
      </c>
    </row>
    <row r="1146" spans="1:39">
      <c r="A1146" s="6" t="s">
        <v>6048</v>
      </c>
      <c r="B1146" s="6" t="s">
        <v>2280</v>
      </c>
      <c r="C1146" s="4" t="s">
        <v>113</v>
      </c>
      <c r="D1146" s="213">
        <v>5006</v>
      </c>
      <c r="E1146" s="210">
        <v>50006</v>
      </c>
      <c r="F1146" s="17" t="s">
        <v>272</v>
      </c>
      <c r="G1146" s="36" t="s">
        <v>218</v>
      </c>
      <c r="H1146" s="157">
        <v>133700</v>
      </c>
      <c r="I1146" s="19">
        <v>39</v>
      </c>
      <c r="J1146" s="150" t="s">
        <v>13</v>
      </c>
      <c r="K1146" s="150" t="s">
        <v>12</v>
      </c>
      <c r="L1146" s="9">
        <v>7</v>
      </c>
      <c r="M1146" s="9"/>
      <c r="N1146" s="21">
        <v>2.9517000000000002</v>
      </c>
      <c r="O1146" s="10"/>
      <c r="P1146" s="39">
        <v>0.12909999999999999</v>
      </c>
      <c r="Q1146" s="7"/>
      <c r="R1146" s="158">
        <v>82.609099999999998</v>
      </c>
      <c r="S1146" s="1"/>
      <c r="T1146" s="23">
        <v>3.6135999999999999</v>
      </c>
      <c r="V1146" s="20">
        <v>22.860399999999998</v>
      </c>
      <c r="X1146" s="20">
        <v>5.4273999999999996</v>
      </c>
      <c r="AA1146" s="25">
        <v>108190</v>
      </c>
      <c r="AB1146" s="9"/>
      <c r="AC1146" s="25">
        <v>837904</v>
      </c>
      <c r="AD1146" s="9"/>
      <c r="AE1146" s="27">
        <v>36653</v>
      </c>
      <c r="AF1146" s="9"/>
      <c r="AG1146" s="26">
        <v>10143</v>
      </c>
      <c r="AI1146" s="26">
        <v>154383</v>
      </c>
      <c r="AK1146" s="26">
        <v>121397</v>
      </c>
      <c r="AM1146" s="2" t="str">
        <f t="shared" si="17"/>
        <v>No</v>
      </c>
    </row>
    <row r="1147" spans="1:39">
      <c r="A1147" s="6" t="s">
        <v>4762</v>
      </c>
      <c r="B1147" s="6" t="s">
        <v>4763</v>
      </c>
      <c r="C1147" s="4" t="s">
        <v>104</v>
      </c>
      <c r="D1147" s="213" t="s">
        <v>4764</v>
      </c>
      <c r="E1147" s="210" t="s">
        <v>4765</v>
      </c>
      <c r="F1147" s="17" t="s">
        <v>272</v>
      </c>
      <c r="G1147" s="36" t="s">
        <v>400</v>
      </c>
      <c r="H1147" s="157">
        <v>0</v>
      </c>
      <c r="I1147" s="19">
        <v>39</v>
      </c>
      <c r="J1147" s="150" t="s">
        <v>13</v>
      </c>
      <c r="K1147" s="150" t="s">
        <v>12</v>
      </c>
      <c r="L1147" s="9">
        <v>6</v>
      </c>
      <c r="M1147" s="9"/>
      <c r="N1147" s="21">
        <v>2.0497000000000001</v>
      </c>
      <c r="O1147" s="10"/>
      <c r="P1147" s="39">
        <v>4.58E-2</v>
      </c>
      <c r="Q1147" s="7"/>
      <c r="R1147" s="158">
        <v>112.0941</v>
      </c>
      <c r="S1147" s="1"/>
      <c r="T1147" s="23">
        <v>2.5072000000000001</v>
      </c>
      <c r="V1147" s="20">
        <v>44.709400000000002</v>
      </c>
      <c r="X1147" s="20">
        <v>0</v>
      </c>
      <c r="AA1147" s="25">
        <v>36194</v>
      </c>
      <c r="AB1147" s="9"/>
      <c r="AC1147" s="25">
        <v>789479</v>
      </c>
      <c r="AD1147" s="9"/>
      <c r="AE1147" s="27">
        <v>17658</v>
      </c>
      <c r="AF1147" s="9"/>
      <c r="AG1147" s="26">
        <v>7043</v>
      </c>
      <c r="AI1147" s="26">
        <v>0</v>
      </c>
      <c r="AK1147" s="26">
        <v>90126</v>
      </c>
      <c r="AM1147" s="2" t="str">
        <f t="shared" si="17"/>
        <v>No</v>
      </c>
    </row>
    <row r="1148" spans="1:39">
      <c r="A1148" s="6" t="s">
        <v>2729</v>
      </c>
      <c r="B1148" s="6" t="s">
        <v>2242</v>
      </c>
      <c r="C1148" s="4" t="s">
        <v>57</v>
      </c>
      <c r="D1148" s="213" t="s">
        <v>2730</v>
      </c>
      <c r="E1148" s="210" t="s">
        <v>2731</v>
      </c>
      <c r="F1148" s="17" t="s">
        <v>275</v>
      </c>
      <c r="G1148" s="36" t="s">
        <v>400</v>
      </c>
      <c r="H1148" s="157">
        <v>0</v>
      </c>
      <c r="I1148" s="19">
        <v>39</v>
      </c>
      <c r="J1148" s="150" t="s">
        <v>14</v>
      </c>
      <c r="K1148" s="150" t="s">
        <v>12</v>
      </c>
      <c r="L1148" s="9">
        <v>5</v>
      </c>
      <c r="M1148" s="9"/>
      <c r="N1148" s="21">
        <v>0.13389999999999999</v>
      </c>
      <c r="O1148" s="10"/>
      <c r="P1148" s="39">
        <v>3.5200000000000002E-2</v>
      </c>
      <c r="Q1148" s="7"/>
      <c r="R1148" s="158">
        <v>51.446300000000001</v>
      </c>
      <c r="S1148" s="1"/>
      <c r="T1148" s="23">
        <v>13.5199</v>
      </c>
      <c r="V1148" s="20">
        <v>3.8052000000000001</v>
      </c>
      <c r="X1148" s="20">
        <v>0</v>
      </c>
      <c r="AA1148" s="25">
        <v>20689</v>
      </c>
      <c r="AB1148" s="9"/>
      <c r="AC1148" s="25">
        <v>588083</v>
      </c>
      <c r="AD1148" s="9"/>
      <c r="AE1148" s="27">
        <v>154546</v>
      </c>
      <c r="AF1148" s="9"/>
      <c r="AG1148" s="26">
        <v>11431</v>
      </c>
      <c r="AI1148" s="26">
        <v>0</v>
      </c>
      <c r="AK1148" s="26">
        <v>135503</v>
      </c>
      <c r="AM1148" s="2" t="str">
        <f t="shared" si="17"/>
        <v>No</v>
      </c>
    </row>
    <row r="1149" spans="1:39">
      <c r="A1149" s="6" t="s">
        <v>3598</v>
      </c>
      <c r="B1149" s="6" t="s">
        <v>3599</v>
      </c>
      <c r="C1149" s="4" t="s">
        <v>85</v>
      </c>
      <c r="D1149" s="213" t="s">
        <v>3600</v>
      </c>
      <c r="E1149" s="210" t="s">
        <v>3601</v>
      </c>
      <c r="F1149" s="17" t="s">
        <v>275</v>
      </c>
      <c r="G1149" s="36" t="s">
        <v>400</v>
      </c>
      <c r="H1149" s="157">
        <v>0</v>
      </c>
      <c r="I1149" s="19">
        <v>39</v>
      </c>
      <c r="J1149" s="150" t="s">
        <v>14</v>
      </c>
      <c r="K1149" s="150" t="s">
        <v>12</v>
      </c>
      <c r="L1149" s="9">
        <v>5</v>
      </c>
      <c r="M1149" s="9"/>
      <c r="N1149" s="21">
        <v>0.26169999999999999</v>
      </c>
      <c r="O1149" s="10"/>
      <c r="P1149" s="39">
        <v>3.5499999999999997E-2</v>
      </c>
      <c r="Q1149" s="7"/>
      <c r="R1149" s="158">
        <v>30.0242</v>
      </c>
      <c r="S1149" s="1"/>
      <c r="T1149" s="23">
        <v>4.0732999999999997</v>
      </c>
      <c r="V1149" s="20">
        <v>7.3710000000000004</v>
      </c>
      <c r="X1149" s="20">
        <v>0</v>
      </c>
      <c r="AA1149" s="25">
        <v>9732</v>
      </c>
      <c r="AB1149" s="9"/>
      <c r="AC1149" s="25">
        <v>274121</v>
      </c>
      <c r="AD1149" s="9"/>
      <c r="AE1149" s="27">
        <v>37189</v>
      </c>
      <c r="AF1149" s="9"/>
      <c r="AG1149" s="26">
        <v>9130</v>
      </c>
      <c r="AI1149" s="26">
        <v>0</v>
      </c>
      <c r="AK1149" s="26">
        <v>128947</v>
      </c>
      <c r="AM1149" s="2" t="str">
        <f t="shared" si="17"/>
        <v>No</v>
      </c>
    </row>
    <row r="1150" spans="1:39">
      <c r="A1150" s="6" t="s">
        <v>6049</v>
      </c>
      <c r="B1150" s="6" t="s">
        <v>6050</v>
      </c>
      <c r="C1150" s="4" t="s">
        <v>103</v>
      </c>
      <c r="D1150" s="213"/>
      <c r="E1150" s="210">
        <v>60269</v>
      </c>
      <c r="F1150" s="17" t="s">
        <v>120</v>
      </c>
      <c r="G1150" s="36" t="s">
        <v>218</v>
      </c>
      <c r="H1150" s="157">
        <v>52826</v>
      </c>
      <c r="I1150" s="19">
        <v>39</v>
      </c>
      <c r="J1150" s="150" t="s">
        <v>14</v>
      </c>
      <c r="K1150" s="150" t="s">
        <v>15</v>
      </c>
      <c r="L1150" s="9">
        <v>39</v>
      </c>
      <c r="M1150" s="9"/>
      <c r="N1150" s="21">
        <v>2.5629</v>
      </c>
      <c r="O1150" s="10"/>
      <c r="P1150" s="39">
        <v>1.7218</v>
      </c>
      <c r="Q1150" s="7"/>
      <c r="R1150" s="158">
        <v>61.865499999999997</v>
      </c>
      <c r="S1150" s="1"/>
      <c r="T1150" s="23">
        <v>41.563899999999997</v>
      </c>
      <c r="V1150" s="20">
        <v>1.4883999999999999</v>
      </c>
      <c r="X1150" s="20">
        <v>0.71360000000000001</v>
      </c>
      <c r="AA1150" s="25">
        <v>6945365</v>
      </c>
      <c r="AB1150" s="9"/>
      <c r="AC1150" s="25">
        <v>4033695</v>
      </c>
      <c r="AD1150" s="9"/>
      <c r="AE1150" s="27">
        <v>2710009</v>
      </c>
      <c r="AF1150" s="9"/>
      <c r="AG1150" s="26">
        <v>65201</v>
      </c>
      <c r="AI1150" s="26">
        <v>5652555</v>
      </c>
      <c r="AK1150" s="26">
        <v>805926</v>
      </c>
      <c r="AM1150" s="2" t="str">
        <f t="shared" si="17"/>
        <v>No</v>
      </c>
    </row>
    <row r="1151" spans="1:39">
      <c r="A1151" s="6" t="s">
        <v>5391</v>
      </c>
      <c r="B1151" s="6" t="s">
        <v>1341</v>
      </c>
      <c r="C1151" s="4" t="s">
        <v>100</v>
      </c>
      <c r="D1151" s="213"/>
      <c r="E1151" s="210">
        <v>40244</v>
      </c>
      <c r="F1151" s="17" t="s">
        <v>324</v>
      </c>
      <c r="G1151" s="36" t="s">
        <v>218</v>
      </c>
      <c r="H1151" s="157">
        <v>180786</v>
      </c>
      <c r="I1151" s="19">
        <v>39</v>
      </c>
      <c r="J1151" s="150" t="s">
        <v>13</v>
      </c>
      <c r="K1151" s="150" t="s">
        <v>12</v>
      </c>
      <c r="L1151" s="9">
        <v>39</v>
      </c>
      <c r="M1151" s="9"/>
      <c r="N1151" s="21">
        <v>3.7717999999999998</v>
      </c>
      <c r="O1151" s="10"/>
      <c r="P1151" s="39">
        <v>0.12429999999999999</v>
      </c>
      <c r="Q1151" s="7"/>
      <c r="R1151" s="158">
        <v>52.055999999999997</v>
      </c>
      <c r="S1151" s="1"/>
      <c r="T1151" s="23">
        <v>1.7156</v>
      </c>
      <c r="V1151" s="20">
        <v>30.342400000000001</v>
      </c>
      <c r="X1151" s="20">
        <v>1.746</v>
      </c>
      <c r="AA1151" s="25">
        <v>526929</v>
      </c>
      <c r="AB1151" s="9"/>
      <c r="AC1151" s="25">
        <v>4238867</v>
      </c>
      <c r="AD1151" s="9"/>
      <c r="AE1151" s="27">
        <v>139701</v>
      </c>
      <c r="AF1151" s="9"/>
      <c r="AG1151" s="26">
        <v>81429</v>
      </c>
      <c r="AI1151" s="26">
        <v>2427722</v>
      </c>
      <c r="AK1151" s="26">
        <v>1668506</v>
      </c>
      <c r="AM1151" s="2" t="str">
        <f t="shared" si="17"/>
        <v>No</v>
      </c>
    </row>
    <row r="1152" spans="1:39">
      <c r="A1152" s="6" t="s">
        <v>6051</v>
      </c>
      <c r="B1152" s="6" t="s">
        <v>6052</v>
      </c>
      <c r="C1152" s="4" t="s">
        <v>17</v>
      </c>
      <c r="D1152" s="213" t="s">
        <v>1481</v>
      </c>
      <c r="E1152" s="210">
        <v>40928</v>
      </c>
      <c r="F1152" s="17" t="s">
        <v>272</v>
      </c>
      <c r="G1152" s="36" t="s">
        <v>218</v>
      </c>
      <c r="H1152" s="157">
        <v>57383</v>
      </c>
      <c r="I1152" s="19">
        <v>39</v>
      </c>
      <c r="J1152" s="150" t="s">
        <v>13</v>
      </c>
      <c r="K1152" s="150" t="s">
        <v>12</v>
      </c>
      <c r="L1152" s="9">
        <v>39</v>
      </c>
      <c r="M1152" s="9"/>
      <c r="N1152" s="21">
        <v>2.7338</v>
      </c>
      <c r="O1152" s="10"/>
      <c r="P1152" s="39">
        <v>0.2868</v>
      </c>
      <c r="Q1152" s="7"/>
      <c r="R1152" s="158">
        <v>77.396000000000001</v>
      </c>
      <c r="S1152" s="1"/>
      <c r="T1152" s="23">
        <v>8.1183999999999994</v>
      </c>
      <c r="V1152" s="20">
        <v>9.5334000000000003</v>
      </c>
      <c r="X1152" s="20">
        <v>0.92849999999999999</v>
      </c>
      <c r="AA1152" s="25">
        <v>871326</v>
      </c>
      <c r="AB1152" s="9"/>
      <c r="AC1152" s="25">
        <v>3038488</v>
      </c>
      <c r="AD1152" s="9"/>
      <c r="AE1152" s="27">
        <v>318721</v>
      </c>
      <c r="AF1152" s="9"/>
      <c r="AG1152" s="26">
        <v>39259</v>
      </c>
      <c r="AI1152" s="26">
        <v>3272549</v>
      </c>
      <c r="AK1152" s="26">
        <v>721956</v>
      </c>
      <c r="AM1152" s="2" t="str">
        <f t="shared" si="17"/>
        <v>No</v>
      </c>
    </row>
    <row r="1153" spans="1:39">
      <c r="A1153" s="6" t="s">
        <v>3775</v>
      </c>
      <c r="B1153" s="6" t="s">
        <v>3776</v>
      </c>
      <c r="C1153" s="4" t="s">
        <v>44</v>
      </c>
      <c r="D1153" s="213" t="s">
        <v>3777</v>
      </c>
      <c r="E1153" s="210" t="s">
        <v>3778</v>
      </c>
      <c r="F1153" s="17" t="s">
        <v>405</v>
      </c>
      <c r="G1153" s="36" t="s">
        <v>400</v>
      </c>
      <c r="H1153" s="157">
        <v>0</v>
      </c>
      <c r="I1153" s="19">
        <v>39</v>
      </c>
      <c r="J1153" s="150" t="s">
        <v>13</v>
      </c>
      <c r="K1153" s="150" t="s">
        <v>12</v>
      </c>
      <c r="L1153" s="9">
        <v>39</v>
      </c>
      <c r="M1153" s="9"/>
      <c r="N1153" s="21">
        <v>4.4234</v>
      </c>
      <c r="O1153" s="10"/>
      <c r="P1153" s="39">
        <v>0.20050000000000001</v>
      </c>
      <c r="Q1153" s="7"/>
      <c r="R1153" s="158">
        <v>38.3414</v>
      </c>
      <c r="S1153" s="1"/>
      <c r="T1153" s="23">
        <v>1.7376</v>
      </c>
      <c r="V1153" s="20">
        <v>22.066099999999999</v>
      </c>
      <c r="X1153" s="20">
        <v>0</v>
      </c>
      <c r="AA1153" s="25">
        <v>659169</v>
      </c>
      <c r="AB1153" s="9"/>
      <c r="AC1153" s="25">
        <v>3288275</v>
      </c>
      <c r="AD1153" s="9"/>
      <c r="AE1153" s="27">
        <v>149019</v>
      </c>
      <c r="AF1153" s="9"/>
      <c r="AG1153" s="26">
        <v>85763</v>
      </c>
      <c r="AI1153" s="26">
        <v>0</v>
      </c>
      <c r="AK1153" s="26">
        <v>926250</v>
      </c>
      <c r="AM1153" s="2" t="str">
        <f t="shared" si="17"/>
        <v>No</v>
      </c>
    </row>
    <row r="1154" spans="1:39">
      <c r="A1154" s="6" t="s">
        <v>3598</v>
      </c>
      <c r="B1154" s="6" t="s">
        <v>3599</v>
      </c>
      <c r="C1154" s="4" t="s">
        <v>85</v>
      </c>
      <c r="D1154" s="213" t="s">
        <v>3600</v>
      </c>
      <c r="E1154" s="210" t="s">
        <v>3601</v>
      </c>
      <c r="F1154" s="17" t="s">
        <v>275</v>
      </c>
      <c r="G1154" s="36" t="s">
        <v>400</v>
      </c>
      <c r="H1154" s="157">
        <v>0</v>
      </c>
      <c r="I1154" s="19">
        <v>39</v>
      </c>
      <c r="J1154" s="150" t="s">
        <v>13</v>
      </c>
      <c r="K1154" s="150" t="s">
        <v>12</v>
      </c>
      <c r="L1154" s="9">
        <v>34</v>
      </c>
      <c r="M1154" s="9"/>
      <c r="N1154" s="21">
        <v>0.73629999999999995</v>
      </c>
      <c r="O1154" s="10"/>
      <c r="P1154" s="39">
        <v>3.5499999999999997E-2</v>
      </c>
      <c r="Q1154" s="7"/>
      <c r="R1154" s="158">
        <v>28.566099999999999</v>
      </c>
      <c r="S1154" s="1"/>
      <c r="T1154" s="23">
        <v>1.3773</v>
      </c>
      <c r="V1154" s="20">
        <v>20.74</v>
      </c>
      <c r="X1154" s="20">
        <v>0</v>
      </c>
      <c r="AA1154" s="25">
        <v>38928</v>
      </c>
      <c r="AB1154" s="9"/>
      <c r="AC1154" s="25">
        <v>1096482</v>
      </c>
      <c r="AD1154" s="9"/>
      <c r="AE1154" s="27">
        <v>52868</v>
      </c>
      <c r="AF1154" s="9"/>
      <c r="AG1154" s="26">
        <v>38384</v>
      </c>
      <c r="AI1154" s="26">
        <v>0</v>
      </c>
      <c r="AK1154" s="26">
        <v>521084</v>
      </c>
      <c r="AM1154" s="2" t="str">
        <f t="shared" ref="AM1154:AM1217" si="18">IF(AL1154&amp;AJ1154&amp;AH1154&amp;AF1154&amp;AD1154&amp;AB1154&amp;Y1154&amp;W1154&amp;U1154&amp;S1154&amp;S1154&amp;Q1154&amp;O1154&lt;&gt;"","Yes","No")</f>
        <v>No</v>
      </c>
    </row>
    <row r="1155" spans="1:39">
      <c r="A1155" s="6" t="s">
        <v>2729</v>
      </c>
      <c r="B1155" s="6" t="s">
        <v>2242</v>
      </c>
      <c r="C1155" s="4" t="s">
        <v>57</v>
      </c>
      <c r="D1155" s="213" t="s">
        <v>2730</v>
      </c>
      <c r="E1155" s="210" t="s">
        <v>2731</v>
      </c>
      <c r="F1155" s="17" t="s">
        <v>275</v>
      </c>
      <c r="G1155" s="36" t="s">
        <v>400</v>
      </c>
      <c r="H1155" s="157">
        <v>0</v>
      </c>
      <c r="I1155" s="19">
        <v>39</v>
      </c>
      <c r="J1155" s="150" t="s">
        <v>13</v>
      </c>
      <c r="K1155" s="150" t="s">
        <v>12</v>
      </c>
      <c r="L1155" s="9">
        <v>34</v>
      </c>
      <c r="M1155" s="9"/>
      <c r="N1155" s="21">
        <v>1.0323</v>
      </c>
      <c r="O1155" s="10"/>
      <c r="P1155" s="39">
        <v>7.4200000000000002E-2</v>
      </c>
      <c r="Q1155" s="7"/>
      <c r="R1155" s="158">
        <v>62.383299999999998</v>
      </c>
      <c r="S1155" s="1"/>
      <c r="T1155" s="23">
        <v>4.4809999999999999</v>
      </c>
      <c r="V1155" s="20">
        <v>13.9217</v>
      </c>
      <c r="X1155" s="20">
        <v>0</v>
      </c>
      <c r="AA1155" s="25">
        <v>383192</v>
      </c>
      <c r="AB1155" s="9"/>
      <c r="AC1155" s="25">
        <v>5167584</v>
      </c>
      <c r="AD1155" s="9"/>
      <c r="AE1155" s="27">
        <v>371190</v>
      </c>
      <c r="AF1155" s="9"/>
      <c r="AG1155" s="26">
        <v>82836</v>
      </c>
      <c r="AI1155" s="26">
        <v>0</v>
      </c>
      <c r="AK1155" s="26">
        <v>1185573</v>
      </c>
      <c r="AM1155" s="2" t="str">
        <f t="shared" si="18"/>
        <v>No</v>
      </c>
    </row>
    <row r="1156" spans="1:39">
      <c r="A1156" s="6" t="s">
        <v>4762</v>
      </c>
      <c r="B1156" s="6" t="s">
        <v>4763</v>
      </c>
      <c r="C1156" s="4" t="s">
        <v>104</v>
      </c>
      <c r="D1156" s="213" t="s">
        <v>4764</v>
      </c>
      <c r="E1156" s="210" t="s">
        <v>4765</v>
      </c>
      <c r="F1156" s="17" t="s">
        <v>272</v>
      </c>
      <c r="G1156" s="36" t="s">
        <v>400</v>
      </c>
      <c r="H1156" s="157">
        <v>0</v>
      </c>
      <c r="I1156" s="19">
        <v>39</v>
      </c>
      <c r="J1156" s="150" t="s">
        <v>14</v>
      </c>
      <c r="K1156" s="150" t="s">
        <v>12</v>
      </c>
      <c r="L1156" s="9">
        <v>33</v>
      </c>
      <c r="M1156" s="9"/>
      <c r="N1156" s="21">
        <v>0</v>
      </c>
      <c r="O1156" s="10"/>
      <c r="P1156" s="39">
        <v>0</v>
      </c>
      <c r="Q1156" s="7"/>
      <c r="R1156" s="158">
        <v>112.12520000000001</v>
      </c>
      <c r="S1156" s="1"/>
      <c r="T1156" s="23">
        <v>20.789100000000001</v>
      </c>
      <c r="V1156" s="20">
        <v>5.3935000000000004</v>
      </c>
      <c r="X1156" s="20">
        <v>0</v>
      </c>
      <c r="AA1156" s="25">
        <v>0</v>
      </c>
      <c r="AB1156" s="9"/>
      <c r="AC1156" s="25">
        <v>12479083</v>
      </c>
      <c r="AD1156" s="9"/>
      <c r="AE1156" s="27">
        <v>2313740</v>
      </c>
      <c r="AF1156" s="9"/>
      <c r="AG1156" s="26">
        <v>111296</v>
      </c>
      <c r="AI1156" s="26">
        <v>0</v>
      </c>
      <c r="AK1156" s="26">
        <v>1928053</v>
      </c>
      <c r="AM1156" s="2" t="str">
        <f t="shared" si="18"/>
        <v>No</v>
      </c>
    </row>
    <row r="1157" spans="1:39">
      <c r="A1157" s="6" t="s">
        <v>6047</v>
      </c>
      <c r="B1157" s="6" t="s">
        <v>4831</v>
      </c>
      <c r="C1157" s="4" t="s">
        <v>22</v>
      </c>
      <c r="D1157" s="213">
        <v>9091</v>
      </c>
      <c r="E1157" s="210">
        <v>90091</v>
      </c>
      <c r="F1157" s="17" t="s">
        <v>272</v>
      </c>
      <c r="G1157" s="36" t="s">
        <v>218</v>
      </c>
      <c r="H1157" s="157">
        <v>219454</v>
      </c>
      <c r="I1157" s="19">
        <v>39</v>
      </c>
      <c r="J1157" s="150" t="s">
        <v>24</v>
      </c>
      <c r="K1157" s="150" t="s">
        <v>15</v>
      </c>
      <c r="L1157" s="9">
        <v>3</v>
      </c>
      <c r="M1157" s="9"/>
      <c r="N1157" s="21">
        <v>6.5978000000000003</v>
      </c>
      <c r="O1157" s="10"/>
      <c r="P1157" s="39">
        <v>0.43709999999999999</v>
      </c>
      <c r="Q1157" s="7"/>
      <c r="R1157" s="158">
        <v>65.835599999999999</v>
      </c>
      <c r="S1157" s="1"/>
      <c r="T1157" s="23">
        <v>4.3613999999999997</v>
      </c>
      <c r="V1157" s="20">
        <v>15.094900000000001</v>
      </c>
      <c r="X1157" s="20">
        <v>0.33629999999999999</v>
      </c>
      <c r="AA1157" s="25">
        <v>176425</v>
      </c>
      <c r="AB1157" s="9"/>
      <c r="AC1157" s="25">
        <v>403638</v>
      </c>
      <c r="AD1157" s="9"/>
      <c r="AE1157" s="27">
        <v>26740</v>
      </c>
      <c r="AF1157" s="9"/>
      <c r="AG1157" s="26">
        <v>6131</v>
      </c>
      <c r="AI1157" s="26">
        <v>1200361</v>
      </c>
      <c r="AK1157" s="26">
        <v>231064</v>
      </c>
      <c r="AM1157" s="2" t="str">
        <f t="shared" si="18"/>
        <v>No</v>
      </c>
    </row>
    <row r="1158" spans="1:39">
      <c r="A1158" s="6" t="s">
        <v>6048</v>
      </c>
      <c r="B1158" s="6" t="s">
        <v>2280</v>
      </c>
      <c r="C1158" s="4" t="s">
        <v>113</v>
      </c>
      <c r="D1158" s="213">
        <v>5006</v>
      </c>
      <c r="E1158" s="210">
        <v>50006</v>
      </c>
      <c r="F1158" s="17" t="s">
        <v>272</v>
      </c>
      <c r="G1158" s="36" t="s">
        <v>218</v>
      </c>
      <c r="H1158" s="157">
        <v>133700</v>
      </c>
      <c r="I1158" s="19">
        <v>39</v>
      </c>
      <c r="J1158" s="150" t="s">
        <v>24</v>
      </c>
      <c r="K1158" s="150" t="s">
        <v>15</v>
      </c>
      <c r="L1158" s="9">
        <v>3</v>
      </c>
      <c r="M1158" s="9"/>
      <c r="N1158" s="21">
        <v>3.0482</v>
      </c>
      <c r="O1158" s="10"/>
      <c r="P1158" s="39">
        <v>0.14580000000000001</v>
      </c>
      <c r="Q1158" s="7"/>
      <c r="R1158" s="158">
        <v>117.3374</v>
      </c>
      <c r="S1158" s="1"/>
      <c r="T1158" s="23">
        <v>5.6125999999999996</v>
      </c>
      <c r="V1158" s="20">
        <v>20.906199999999998</v>
      </c>
      <c r="X1158" s="20">
        <v>0.84209999999999996</v>
      </c>
      <c r="AA1158" s="25">
        <v>151237</v>
      </c>
      <c r="AB1158" s="9"/>
      <c r="AC1158" s="25">
        <v>1037263</v>
      </c>
      <c r="AD1158" s="9"/>
      <c r="AE1158" s="27">
        <v>49615</v>
      </c>
      <c r="AF1158" s="9"/>
      <c r="AG1158" s="26">
        <v>8840</v>
      </c>
      <c r="AI1158" s="26">
        <v>1231745</v>
      </c>
      <c r="AK1158" s="26">
        <v>194102</v>
      </c>
      <c r="AM1158" s="2" t="str">
        <f t="shared" si="18"/>
        <v>No</v>
      </c>
    </row>
    <row r="1159" spans="1:39">
      <c r="A1159" s="6" t="s">
        <v>6053</v>
      </c>
      <c r="B1159" s="6" t="s">
        <v>1395</v>
      </c>
      <c r="C1159" s="4" t="s">
        <v>39</v>
      </c>
      <c r="D1159" s="213">
        <v>4158</v>
      </c>
      <c r="E1159" s="210">
        <v>40158</v>
      </c>
      <c r="F1159" s="17" t="s">
        <v>272</v>
      </c>
      <c r="G1159" s="36" t="s">
        <v>218</v>
      </c>
      <c r="H1159" s="157">
        <v>131337</v>
      </c>
      <c r="I1159" s="19">
        <v>39</v>
      </c>
      <c r="J1159" s="150" t="s">
        <v>13</v>
      </c>
      <c r="K1159" s="150" t="s">
        <v>15</v>
      </c>
      <c r="L1159" s="9">
        <v>29</v>
      </c>
      <c r="M1159" s="9"/>
      <c r="N1159" s="21">
        <v>0.92459999999999998</v>
      </c>
      <c r="O1159" s="10"/>
      <c r="P1159" s="39">
        <v>2.4899999999999999E-2</v>
      </c>
      <c r="Q1159" s="7"/>
      <c r="R1159" s="158">
        <v>63.676900000000003</v>
      </c>
      <c r="S1159" s="1"/>
      <c r="T1159" s="23">
        <v>1.7161</v>
      </c>
      <c r="V1159" s="20">
        <v>37.1053</v>
      </c>
      <c r="X1159" s="20">
        <v>3.0663</v>
      </c>
      <c r="AA1159" s="25">
        <v>99219</v>
      </c>
      <c r="AB1159" s="9"/>
      <c r="AC1159" s="25">
        <v>3981841</v>
      </c>
      <c r="AD1159" s="9"/>
      <c r="AE1159" s="27">
        <v>107312</v>
      </c>
      <c r="AF1159" s="9"/>
      <c r="AG1159" s="26">
        <v>62532</v>
      </c>
      <c r="AI1159" s="26">
        <v>1298564</v>
      </c>
      <c r="AK1159" s="26">
        <v>976113</v>
      </c>
      <c r="AM1159" s="2" t="str">
        <f t="shared" si="18"/>
        <v>No</v>
      </c>
    </row>
    <row r="1160" spans="1:39">
      <c r="A1160" s="6" t="s">
        <v>6048</v>
      </c>
      <c r="B1160" s="6" t="s">
        <v>2280</v>
      </c>
      <c r="C1160" s="4" t="s">
        <v>113</v>
      </c>
      <c r="D1160" s="213">
        <v>5006</v>
      </c>
      <c r="E1160" s="210">
        <v>50006</v>
      </c>
      <c r="F1160" s="17" t="s">
        <v>272</v>
      </c>
      <c r="G1160" s="36" t="s">
        <v>218</v>
      </c>
      <c r="H1160" s="157">
        <v>133700</v>
      </c>
      <c r="I1160" s="19">
        <v>39</v>
      </c>
      <c r="J1160" s="150" t="s">
        <v>14</v>
      </c>
      <c r="K1160" s="150" t="s">
        <v>12</v>
      </c>
      <c r="L1160" s="9">
        <v>29</v>
      </c>
      <c r="M1160" s="9"/>
      <c r="N1160" s="21">
        <v>0.91959999999999997</v>
      </c>
      <c r="O1160" s="10"/>
      <c r="P1160" s="39">
        <v>0.15160000000000001</v>
      </c>
      <c r="Q1160" s="7"/>
      <c r="R1160" s="158">
        <v>85.048299999999998</v>
      </c>
      <c r="S1160" s="1"/>
      <c r="T1160" s="23">
        <v>14.0177</v>
      </c>
      <c r="V1160" s="20">
        <v>6.0671999999999997</v>
      </c>
      <c r="X1160" s="20">
        <v>1.9801</v>
      </c>
      <c r="AA1160" s="25">
        <v>988222</v>
      </c>
      <c r="AB1160" s="9"/>
      <c r="AC1160" s="25">
        <v>6519800</v>
      </c>
      <c r="AD1160" s="9"/>
      <c r="AE1160" s="27">
        <v>1074596</v>
      </c>
      <c r="AF1160" s="9"/>
      <c r="AG1160" s="26">
        <v>76660</v>
      </c>
      <c r="AI1160" s="26">
        <v>3292739</v>
      </c>
      <c r="AK1160" s="26">
        <v>953388</v>
      </c>
      <c r="AM1160" s="2" t="str">
        <f t="shared" si="18"/>
        <v>No</v>
      </c>
    </row>
    <row r="1161" spans="1:39">
      <c r="A1161" s="6" t="s">
        <v>6047</v>
      </c>
      <c r="B1161" s="6" t="s">
        <v>4831</v>
      </c>
      <c r="C1161" s="4" t="s">
        <v>22</v>
      </c>
      <c r="D1161" s="213">
        <v>9091</v>
      </c>
      <c r="E1161" s="210">
        <v>90091</v>
      </c>
      <c r="F1161" s="17" t="s">
        <v>272</v>
      </c>
      <c r="G1161" s="36" t="s">
        <v>218</v>
      </c>
      <c r="H1161" s="157">
        <v>219454</v>
      </c>
      <c r="I1161" s="19">
        <v>39</v>
      </c>
      <c r="J1161" s="150" t="s">
        <v>14</v>
      </c>
      <c r="K1161" s="150" t="s">
        <v>15</v>
      </c>
      <c r="L1161" s="9">
        <v>28</v>
      </c>
      <c r="M1161" s="9"/>
      <c r="N1161" s="21">
        <v>0.93620000000000003</v>
      </c>
      <c r="O1161" s="10"/>
      <c r="P1161" s="39">
        <v>0.15040000000000001</v>
      </c>
      <c r="Q1161" s="7"/>
      <c r="R1161" s="158">
        <v>67.974100000000007</v>
      </c>
      <c r="S1161" s="1"/>
      <c r="T1161" s="23">
        <v>10.9215</v>
      </c>
      <c r="V1161" s="20">
        <v>6.2239000000000004</v>
      </c>
      <c r="X1161" s="20">
        <v>1.0207999999999999</v>
      </c>
      <c r="AA1161" s="25">
        <v>1320282</v>
      </c>
      <c r="AB1161" s="9"/>
      <c r="AC1161" s="25">
        <v>8777150</v>
      </c>
      <c r="AD1161" s="9"/>
      <c r="AE1161" s="27">
        <v>1410244</v>
      </c>
      <c r="AF1161" s="9"/>
      <c r="AG1161" s="26">
        <v>129125</v>
      </c>
      <c r="AI1161" s="26">
        <v>8598378</v>
      </c>
      <c r="AK1161" s="26">
        <v>1793627</v>
      </c>
      <c r="AM1161" s="2" t="str">
        <f t="shared" si="18"/>
        <v>No</v>
      </c>
    </row>
    <row r="1162" spans="1:39">
      <c r="A1162" s="6" t="s">
        <v>6054</v>
      </c>
      <c r="B1162" s="6" t="s">
        <v>3316</v>
      </c>
      <c r="C1162" s="4" t="s">
        <v>73</v>
      </c>
      <c r="D1162" s="213">
        <v>6077</v>
      </c>
      <c r="E1162" s="210">
        <v>60077</v>
      </c>
      <c r="F1162" s="17" t="s">
        <v>272</v>
      </c>
      <c r="G1162" s="36" t="s">
        <v>218</v>
      </c>
      <c r="H1162" s="157">
        <v>89284</v>
      </c>
      <c r="I1162" s="19">
        <v>39</v>
      </c>
      <c r="J1162" s="150" t="s">
        <v>14</v>
      </c>
      <c r="K1162" s="150" t="s">
        <v>12</v>
      </c>
      <c r="L1162" s="9">
        <v>26</v>
      </c>
      <c r="M1162" s="9"/>
      <c r="N1162" s="21">
        <v>0.31080000000000002</v>
      </c>
      <c r="O1162" s="10"/>
      <c r="P1162" s="39">
        <v>3.9399999999999998E-2</v>
      </c>
      <c r="Q1162" s="7"/>
      <c r="R1162" s="158">
        <v>90.9084</v>
      </c>
      <c r="S1162" s="1"/>
      <c r="T1162" s="23">
        <v>11.5246</v>
      </c>
      <c r="V1162" s="20">
        <v>7.8882000000000003</v>
      </c>
      <c r="X1162" s="20">
        <v>2.3927</v>
      </c>
      <c r="AA1162" s="25">
        <v>289126</v>
      </c>
      <c r="AB1162" s="9"/>
      <c r="AC1162" s="25">
        <v>7338035</v>
      </c>
      <c r="AD1162" s="9"/>
      <c r="AE1162" s="27">
        <v>930253</v>
      </c>
      <c r="AF1162" s="9"/>
      <c r="AG1162" s="26">
        <v>80719</v>
      </c>
      <c r="AI1162" s="26">
        <v>3066904</v>
      </c>
      <c r="AK1162" s="26">
        <v>870557</v>
      </c>
      <c r="AM1162" s="2" t="str">
        <f t="shared" si="18"/>
        <v>No</v>
      </c>
    </row>
    <row r="1163" spans="1:39">
      <c r="A1163" s="6" t="s">
        <v>4322</v>
      </c>
      <c r="B1163" s="6" t="s">
        <v>4323</v>
      </c>
      <c r="C1163" s="4" t="s">
        <v>101</v>
      </c>
      <c r="D1163" s="213">
        <v>8002</v>
      </c>
      <c r="E1163" s="210">
        <v>80002</v>
      </c>
      <c r="F1163" s="17" t="s">
        <v>338</v>
      </c>
      <c r="G1163" s="36" t="s">
        <v>218</v>
      </c>
      <c r="H1163" s="157">
        <v>156777</v>
      </c>
      <c r="I1163" s="19">
        <v>39</v>
      </c>
      <c r="J1163" s="150" t="s">
        <v>13</v>
      </c>
      <c r="K1163" s="150" t="s">
        <v>12</v>
      </c>
      <c r="L1163" s="9">
        <v>20</v>
      </c>
      <c r="M1163" s="9"/>
      <c r="N1163" s="21">
        <v>2.1585000000000001</v>
      </c>
      <c r="O1163" s="10"/>
      <c r="P1163" s="39">
        <v>5.4699999999999999E-2</v>
      </c>
      <c r="Q1163" s="7"/>
      <c r="R1163" s="158">
        <v>84.008499999999998</v>
      </c>
      <c r="S1163" s="1"/>
      <c r="T1163" s="23">
        <v>2.1297999999999999</v>
      </c>
      <c r="V1163" s="20">
        <v>39.444200000000002</v>
      </c>
      <c r="X1163" s="20">
        <v>5.4256000000000002</v>
      </c>
      <c r="AA1163" s="25">
        <v>197303</v>
      </c>
      <c r="AB1163" s="9"/>
      <c r="AC1163" s="25">
        <v>3605478</v>
      </c>
      <c r="AD1163" s="9"/>
      <c r="AE1163" s="27">
        <v>91407</v>
      </c>
      <c r="AF1163" s="9"/>
      <c r="AG1163" s="26">
        <v>42918</v>
      </c>
      <c r="AI1163" s="26">
        <v>664529</v>
      </c>
      <c r="AK1163" s="26">
        <v>486357</v>
      </c>
      <c r="AM1163" s="2" t="str">
        <f t="shared" si="18"/>
        <v>No</v>
      </c>
    </row>
    <row r="1164" spans="1:39">
      <c r="A1164" s="6" t="s">
        <v>4322</v>
      </c>
      <c r="B1164" s="6" t="s">
        <v>4323</v>
      </c>
      <c r="C1164" s="4" t="s">
        <v>101</v>
      </c>
      <c r="D1164" s="213">
        <v>8002</v>
      </c>
      <c r="E1164" s="210">
        <v>80002</v>
      </c>
      <c r="F1164" s="17" t="s">
        <v>338</v>
      </c>
      <c r="G1164" s="36" t="s">
        <v>218</v>
      </c>
      <c r="H1164" s="157">
        <v>156777</v>
      </c>
      <c r="I1164" s="19">
        <v>39</v>
      </c>
      <c r="J1164" s="150" t="s">
        <v>14</v>
      </c>
      <c r="K1164" s="150" t="s">
        <v>12</v>
      </c>
      <c r="L1164" s="9">
        <v>19</v>
      </c>
      <c r="M1164" s="9"/>
      <c r="N1164" s="21">
        <v>0.55530000000000002</v>
      </c>
      <c r="O1164" s="10"/>
      <c r="P1164" s="39">
        <v>9.06E-2</v>
      </c>
      <c r="Q1164" s="7"/>
      <c r="R1164" s="158">
        <v>77.411100000000005</v>
      </c>
      <c r="S1164" s="1"/>
      <c r="T1164" s="23">
        <v>12.6282</v>
      </c>
      <c r="V1164" s="20">
        <v>6.13</v>
      </c>
      <c r="X1164" s="20">
        <v>1.466</v>
      </c>
      <c r="AA1164" s="25">
        <v>434313</v>
      </c>
      <c r="AB1164" s="9"/>
      <c r="AC1164" s="25">
        <v>4794455</v>
      </c>
      <c r="AD1164" s="9"/>
      <c r="AE1164" s="27">
        <v>782129</v>
      </c>
      <c r="AF1164" s="9"/>
      <c r="AG1164" s="26">
        <v>61935</v>
      </c>
      <c r="AI1164" s="26">
        <v>3270399</v>
      </c>
      <c r="AK1164" s="26">
        <v>736227</v>
      </c>
      <c r="AM1164" s="2" t="str">
        <f t="shared" si="18"/>
        <v>No</v>
      </c>
    </row>
    <row r="1165" spans="1:39">
      <c r="A1165" s="6" t="s">
        <v>6054</v>
      </c>
      <c r="B1165" s="6" t="s">
        <v>3316</v>
      </c>
      <c r="C1165" s="4" t="s">
        <v>73</v>
      </c>
      <c r="D1165" s="213">
        <v>6077</v>
      </c>
      <c r="E1165" s="210">
        <v>60077</v>
      </c>
      <c r="F1165" s="17" t="s">
        <v>272</v>
      </c>
      <c r="G1165" s="36" t="s">
        <v>218</v>
      </c>
      <c r="H1165" s="157">
        <v>89284</v>
      </c>
      <c r="I1165" s="19">
        <v>39</v>
      </c>
      <c r="J1165" s="150" t="s">
        <v>13</v>
      </c>
      <c r="K1165" s="150" t="s">
        <v>12</v>
      </c>
      <c r="L1165" s="9">
        <v>13</v>
      </c>
      <c r="M1165" s="9"/>
      <c r="N1165" s="21">
        <v>1.7868999999999999</v>
      </c>
      <c r="O1165" s="10"/>
      <c r="P1165" s="39">
        <v>4.0800000000000003E-2</v>
      </c>
      <c r="Q1165" s="7"/>
      <c r="R1165" s="158">
        <v>94.685599999999994</v>
      </c>
      <c r="S1165" s="1"/>
      <c r="T1165" s="23">
        <v>2.1646000000000001</v>
      </c>
      <c r="V1165" s="20">
        <v>43.742699999999999</v>
      </c>
      <c r="X1165" s="20">
        <v>10.5379</v>
      </c>
      <c r="AA1165" s="25">
        <v>69014</v>
      </c>
      <c r="AB1165" s="9"/>
      <c r="AC1165" s="25">
        <v>1689475</v>
      </c>
      <c r="AD1165" s="9"/>
      <c r="AE1165" s="27">
        <v>38623</v>
      </c>
      <c r="AF1165" s="9"/>
      <c r="AG1165" s="26">
        <v>17843</v>
      </c>
      <c r="AI1165" s="26">
        <v>160323</v>
      </c>
      <c r="AK1165" s="26">
        <v>228922</v>
      </c>
      <c r="AM1165" s="2" t="str">
        <f t="shared" si="18"/>
        <v>No</v>
      </c>
    </row>
    <row r="1166" spans="1:39">
      <c r="A1166" s="6" t="s">
        <v>6053</v>
      </c>
      <c r="B1166" s="6" t="s">
        <v>1395</v>
      </c>
      <c r="C1166" s="4" t="s">
        <v>39</v>
      </c>
      <c r="D1166" s="213">
        <v>4158</v>
      </c>
      <c r="E1166" s="210">
        <v>40158</v>
      </c>
      <c r="F1166" s="17" t="s">
        <v>272</v>
      </c>
      <c r="G1166" s="36" t="s">
        <v>218</v>
      </c>
      <c r="H1166" s="157">
        <v>131337</v>
      </c>
      <c r="I1166" s="19">
        <v>39</v>
      </c>
      <c r="J1166" s="150" t="s">
        <v>14</v>
      </c>
      <c r="K1166" s="150" t="s">
        <v>15</v>
      </c>
      <c r="L1166" s="9">
        <v>10</v>
      </c>
      <c r="M1166" s="9"/>
      <c r="N1166" s="21">
        <v>0.46039999999999998</v>
      </c>
      <c r="O1166" s="10"/>
      <c r="P1166" s="39">
        <v>4.7800000000000002E-2</v>
      </c>
      <c r="Q1166" s="7"/>
      <c r="R1166" s="158">
        <v>96.941699999999997</v>
      </c>
      <c r="S1166" s="1"/>
      <c r="T1166" s="23">
        <v>10.0608</v>
      </c>
      <c r="V1166" s="20">
        <v>9.6355000000000004</v>
      </c>
      <c r="X1166" s="20">
        <v>1.5391999999999999</v>
      </c>
      <c r="AA1166" s="25">
        <v>156846</v>
      </c>
      <c r="AB1166" s="9"/>
      <c r="AC1166" s="25">
        <v>3282348</v>
      </c>
      <c r="AD1166" s="9"/>
      <c r="AE1166" s="27">
        <v>340650</v>
      </c>
      <c r="AF1166" s="9"/>
      <c r="AG1166" s="26">
        <v>33859</v>
      </c>
      <c r="AI1166" s="26">
        <v>2132469</v>
      </c>
      <c r="AK1166" s="26">
        <v>571150</v>
      </c>
      <c r="AM1166" s="2" t="str">
        <f t="shared" si="18"/>
        <v>No</v>
      </c>
    </row>
    <row r="1167" spans="1:39">
      <c r="A1167" s="6" t="s">
        <v>1169</v>
      </c>
      <c r="B1167" s="6" t="s">
        <v>1170</v>
      </c>
      <c r="C1167" s="4" t="s">
        <v>88</v>
      </c>
      <c r="D1167" s="213" t="s">
        <v>1171</v>
      </c>
      <c r="E1167" s="210" t="s">
        <v>1172</v>
      </c>
      <c r="F1167" s="17" t="s">
        <v>275</v>
      </c>
      <c r="G1167" s="36" t="s">
        <v>400</v>
      </c>
      <c r="H1167" s="157">
        <v>0</v>
      </c>
      <c r="I1167" s="19">
        <v>38</v>
      </c>
      <c r="J1167" s="150" t="s">
        <v>14</v>
      </c>
      <c r="K1167" s="150" t="s">
        <v>12</v>
      </c>
      <c r="L1167" s="9">
        <v>9</v>
      </c>
      <c r="M1167" s="9"/>
      <c r="N1167" s="21">
        <v>0.84819999999999995</v>
      </c>
      <c r="O1167" s="10"/>
      <c r="P1167" s="39">
        <v>0.15290000000000001</v>
      </c>
      <c r="Q1167" s="7"/>
      <c r="R1167" s="158">
        <v>60.788800000000002</v>
      </c>
      <c r="S1167" s="1"/>
      <c r="T1167" s="23">
        <v>10.955500000000001</v>
      </c>
      <c r="V1167" s="20">
        <v>5.5487000000000002</v>
      </c>
      <c r="X1167" s="20">
        <v>0</v>
      </c>
      <c r="AA1167" s="25">
        <v>244101</v>
      </c>
      <c r="AB1167" s="9"/>
      <c r="AC1167" s="25">
        <v>1596801</v>
      </c>
      <c r="AD1167" s="9"/>
      <c r="AE1167" s="27">
        <v>287778</v>
      </c>
      <c r="AF1167" s="9"/>
      <c r="AG1167" s="26">
        <v>26268</v>
      </c>
      <c r="AI1167" s="26">
        <v>0</v>
      </c>
      <c r="AK1167" s="26">
        <v>459768</v>
      </c>
      <c r="AM1167" s="2" t="str">
        <f t="shared" si="18"/>
        <v>No</v>
      </c>
    </row>
    <row r="1168" spans="1:39">
      <c r="A1168" s="6" t="s">
        <v>6055</v>
      </c>
      <c r="B1168" s="6" t="s">
        <v>670</v>
      </c>
      <c r="C1168" s="4" t="s">
        <v>22</v>
      </c>
      <c r="D1168" s="213">
        <v>9196</v>
      </c>
      <c r="E1168" s="210">
        <v>90196</v>
      </c>
      <c r="F1168" s="17" t="s">
        <v>272</v>
      </c>
      <c r="G1168" s="36" t="s">
        <v>218</v>
      </c>
      <c r="H1168" s="157">
        <v>1723634</v>
      </c>
      <c r="I1168" s="19">
        <v>38</v>
      </c>
      <c r="J1168" s="150" t="s">
        <v>16</v>
      </c>
      <c r="K1168" s="150" t="s">
        <v>15</v>
      </c>
      <c r="L1168" s="9">
        <v>9</v>
      </c>
      <c r="M1168" s="9"/>
      <c r="N1168" s="21">
        <v>3.2305999999999999</v>
      </c>
      <c r="O1168" s="10"/>
      <c r="P1168" s="39">
        <v>0.40810000000000002</v>
      </c>
      <c r="Q1168" s="7"/>
      <c r="R1168" s="158">
        <v>37.093600000000002</v>
      </c>
      <c r="S1168" s="1"/>
      <c r="T1168" s="23">
        <v>4.6858000000000004</v>
      </c>
      <c r="V1168" s="20">
        <v>7.9161999999999999</v>
      </c>
      <c r="X1168" s="20">
        <v>0.2334</v>
      </c>
      <c r="AA1168" s="25">
        <v>72753</v>
      </c>
      <c r="AB1168" s="9"/>
      <c r="AC1168" s="25">
        <v>178272</v>
      </c>
      <c r="AD1168" s="9"/>
      <c r="AE1168" s="27">
        <v>22520</v>
      </c>
      <c r="AF1168" s="9"/>
      <c r="AG1168" s="26">
        <v>4806</v>
      </c>
      <c r="AI1168" s="26">
        <v>763653</v>
      </c>
      <c r="AK1168" s="26">
        <v>211609</v>
      </c>
      <c r="AM1168" s="2" t="str">
        <f t="shared" si="18"/>
        <v>No</v>
      </c>
    </row>
    <row r="1169" spans="1:39">
      <c r="A1169" s="6" t="s">
        <v>5350</v>
      </c>
      <c r="B1169" s="6" t="s">
        <v>767</v>
      </c>
      <c r="C1169" s="4" t="s">
        <v>56</v>
      </c>
      <c r="D1169" s="213" t="s">
        <v>768</v>
      </c>
      <c r="E1169" s="210" t="s">
        <v>769</v>
      </c>
      <c r="F1169" s="17" t="s">
        <v>405</v>
      </c>
      <c r="G1169" s="36" t="s">
        <v>400</v>
      </c>
      <c r="H1169" s="157">
        <v>0</v>
      </c>
      <c r="I1169" s="19">
        <v>38</v>
      </c>
      <c r="J1169" s="150" t="s">
        <v>14</v>
      </c>
      <c r="K1169" s="150" t="s">
        <v>12</v>
      </c>
      <c r="L1169" s="9">
        <v>9</v>
      </c>
      <c r="M1169" s="9"/>
      <c r="N1169" s="21">
        <v>1.0028999999999999</v>
      </c>
      <c r="O1169" s="10"/>
      <c r="P1169" s="39">
        <v>8.7800000000000003E-2</v>
      </c>
      <c r="Q1169" s="7"/>
      <c r="R1169" s="158">
        <v>59.664400000000001</v>
      </c>
      <c r="S1169" s="1"/>
      <c r="T1169" s="23">
        <v>5.2237</v>
      </c>
      <c r="V1169" s="20">
        <v>11.421900000000001</v>
      </c>
      <c r="X1169" s="20">
        <v>0</v>
      </c>
      <c r="AA1169" s="25">
        <v>91100</v>
      </c>
      <c r="AB1169" s="9"/>
      <c r="AC1169" s="25">
        <v>1037505</v>
      </c>
      <c r="AD1169" s="9"/>
      <c r="AE1169" s="27">
        <v>90835</v>
      </c>
      <c r="AF1169" s="9"/>
      <c r="AG1169" s="26">
        <v>17389</v>
      </c>
      <c r="AI1169" s="26">
        <v>0</v>
      </c>
      <c r="AK1169" s="26">
        <v>263209</v>
      </c>
      <c r="AM1169" s="2" t="str">
        <f t="shared" si="18"/>
        <v>No</v>
      </c>
    </row>
    <row r="1170" spans="1:39">
      <c r="A1170" s="6" t="s">
        <v>2385</v>
      </c>
      <c r="B1170" s="6" t="s">
        <v>2386</v>
      </c>
      <c r="C1170" s="4" t="s">
        <v>82</v>
      </c>
      <c r="D1170" s="213">
        <v>5157</v>
      </c>
      <c r="E1170" s="210">
        <v>50157</v>
      </c>
      <c r="F1170" s="17" t="s">
        <v>275</v>
      </c>
      <c r="G1170" s="36" t="s">
        <v>218</v>
      </c>
      <c r="H1170" s="157">
        <v>1624827</v>
      </c>
      <c r="I1170" s="19">
        <v>38</v>
      </c>
      <c r="J1170" s="150" t="s">
        <v>24</v>
      </c>
      <c r="K1170" s="150" t="s">
        <v>12</v>
      </c>
      <c r="L1170" s="9">
        <v>8</v>
      </c>
      <c r="M1170" s="9"/>
      <c r="N1170" s="21">
        <v>0.78249999999999997</v>
      </c>
      <c r="O1170" s="10" t="s">
        <v>128</v>
      </c>
      <c r="P1170" s="39">
        <v>0.04</v>
      </c>
      <c r="Q1170" s="7"/>
      <c r="R1170" s="158">
        <v>61.3752</v>
      </c>
      <c r="S1170" s="1"/>
      <c r="T1170" s="23">
        <v>3.1398999999999999</v>
      </c>
      <c r="U1170" s="2" t="s">
        <v>128</v>
      </c>
      <c r="V1170" s="20">
        <v>19.546800000000001</v>
      </c>
      <c r="W1170" s="2" t="s">
        <v>128</v>
      </c>
      <c r="X1170" s="20">
        <v>1.9340999999999999</v>
      </c>
      <c r="Y1170" s="2" t="s">
        <v>128</v>
      </c>
      <c r="AA1170" s="25">
        <v>65622</v>
      </c>
      <c r="AB1170" s="9"/>
      <c r="AC1170" s="25">
        <v>1639269</v>
      </c>
      <c r="AD1170" s="9"/>
      <c r="AE1170" s="27">
        <v>83864</v>
      </c>
      <c r="AF1170" s="9" t="s">
        <v>128</v>
      </c>
      <c r="AG1170" s="26">
        <v>26709</v>
      </c>
      <c r="AI1170" s="26">
        <v>847567</v>
      </c>
      <c r="AJ1170" s="2" t="s">
        <v>128</v>
      </c>
      <c r="AK1170" s="26">
        <v>496516</v>
      </c>
      <c r="AL1170" s="2" t="s">
        <v>128</v>
      </c>
      <c r="AM1170" s="2" t="str">
        <f t="shared" si="18"/>
        <v>Yes</v>
      </c>
    </row>
    <row r="1171" spans="1:39">
      <c r="A1171" s="6" t="s">
        <v>6055</v>
      </c>
      <c r="B1171" s="6" t="s">
        <v>670</v>
      </c>
      <c r="C1171" s="4" t="s">
        <v>22</v>
      </c>
      <c r="D1171" s="213">
        <v>9196</v>
      </c>
      <c r="E1171" s="210">
        <v>90196</v>
      </c>
      <c r="F1171" s="17" t="s">
        <v>272</v>
      </c>
      <c r="G1171" s="36" t="s">
        <v>218</v>
      </c>
      <c r="H1171" s="157">
        <v>1723634</v>
      </c>
      <c r="I1171" s="19">
        <v>38</v>
      </c>
      <c r="J1171" s="150" t="s">
        <v>13</v>
      </c>
      <c r="K1171" s="150" t="s">
        <v>15</v>
      </c>
      <c r="L1171" s="9">
        <v>7</v>
      </c>
      <c r="M1171" s="9"/>
      <c r="N1171" s="21">
        <v>0.86739999999999995</v>
      </c>
      <c r="O1171" s="10"/>
      <c r="P1171" s="39">
        <v>2.7E-2</v>
      </c>
      <c r="Q1171" s="7"/>
      <c r="R1171" s="158">
        <v>62.402700000000003</v>
      </c>
      <c r="S1171" s="1"/>
      <c r="T1171" s="23">
        <v>1.9408000000000001</v>
      </c>
      <c r="V1171" s="20">
        <v>32.152299999999997</v>
      </c>
      <c r="X1171" s="20">
        <v>8.1257999999999999</v>
      </c>
      <c r="AA1171" s="25">
        <v>27150</v>
      </c>
      <c r="AB1171" s="9"/>
      <c r="AC1171" s="25">
        <v>1006368</v>
      </c>
      <c r="AD1171" s="9"/>
      <c r="AE1171" s="27">
        <v>31300</v>
      </c>
      <c r="AF1171" s="9"/>
      <c r="AG1171" s="26">
        <v>16127</v>
      </c>
      <c r="AI1171" s="26">
        <v>123848</v>
      </c>
      <c r="AK1171" s="26">
        <v>136433</v>
      </c>
      <c r="AM1171" s="2" t="str">
        <f t="shared" si="18"/>
        <v>No</v>
      </c>
    </row>
    <row r="1172" spans="1:39">
      <c r="A1172" s="6" t="s">
        <v>3318</v>
      </c>
      <c r="B1172" s="6" t="s">
        <v>3319</v>
      </c>
      <c r="C1172" s="4" t="s">
        <v>103</v>
      </c>
      <c r="D1172" s="213">
        <v>6082</v>
      </c>
      <c r="E1172" s="210">
        <v>60082</v>
      </c>
      <c r="F1172" s="17" t="s">
        <v>275</v>
      </c>
      <c r="G1172" s="36" t="s">
        <v>218</v>
      </c>
      <c r="H1172" s="157">
        <v>106383</v>
      </c>
      <c r="I1172" s="19">
        <v>38</v>
      </c>
      <c r="J1172" s="150" t="s">
        <v>24</v>
      </c>
      <c r="K1172" s="150" t="s">
        <v>12</v>
      </c>
      <c r="L1172" s="9">
        <v>4</v>
      </c>
      <c r="M1172" s="9"/>
      <c r="N1172" s="21">
        <v>8.4398</v>
      </c>
      <c r="O1172" s="10"/>
      <c r="P1172" s="39">
        <v>0.27060000000000001</v>
      </c>
      <c r="Q1172" s="7"/>
      <c r="R1172" s="158">
        <v>165.30189999999999</v>
      </c>
      <c r="S1172" s="1"/>
      <c r="T1172" s="23">
        <v>5.2994000000000003</v>
      </c>
      <c r="V1172" s="20">
        <v>31.192299999999999</v>
      </c>
      <c r="X1172" s="20">
        <v>1.3295999999999999</v>
      </c>
      <c r="Y1172" s="2" t="s">
        <v>128</v>
      </c>
      <c r="AA1172" s="25">
        <v>143393</v>
      </c>
      <c r="AB1172" s="9"/>
      <c r="AC1172" s="25">
        <v>529958</v>
      </c>
      <c r="AD1172" s="9"/>
      <c r="AE1172" s="27">
        <v>16990</v>
      </c>
      <c r="AF1172" s="9"/>
      <c r="AG1172" s="26">
        <v>3206</v>
      </c>
      <c r="AI1172" s="26">
        <v>398585</v>
      </c>
      <c r="AJ1172" s="2" t="s">
        <v>128</v>
      </c>
      <c r="AK1172" s="26">
        <v>74383</v>
      </c>
      <c r="AM1172" s="2" t="str">
        <f t="shared" si="18"/>
        <v>Yes</v>
      </c>
    </row>
    <row r="1173" spans="1:39">
      <c r="A1173" s="6" t="s">
        <v>6055</v>
      </c>
      <c r="B1173" s="6" t="s">
        <v>670</v>
      </c>
      <c r="C1173" s="4" t="s">
        <v>22</v>
      </c>
      <c r="D1173" s="213">
        <v>9196</v>
      </c>
      <c r="E1173" s="210">
        <v>90196</v>
      </c>
      <c r="F1173" s="17" t="s">
        <v>272</v>
      </c>
      <c r="G1173" s="36" t="s">
        <v>218</v>
      </c>
      <c r="H1173" s="157">
        <v>1723634</v>
      </c>
      <c r="I1173" s="19">
        <v>38</v>
      </c>
      <c r="J1173" s="150" t="s">
        <v>24</v>
      </c>
      <c r="K1173" s="150" t="s">
        <v>15</v>
      </c>
      <c r="L1173" s="9">
        <v>4</v>
      </c>
      <c r="M1173" s="9"/>
      <c r="N1173" s="21">
        <v>4.5726000000000004</v>
      </c>
      <c r="O1173" s="10"/>
      <c r="P1173" s="39">
        <v>0.39839999999999998</v>
      </c>
      <c r="Q1173" s="7"/>
      <c r="R1173" s="158">
        <v>289.95920000000001</v>
      </c>
      <c r="S1173" s="1"/>
      <c r="T1173" s="23">
        <v>25.263500000000001</v>
      </c>
      <c r="V1173" s="20">
        <v>11.477399999999999</v>
      </c>
      <c r="X1173" s="20">
        <v>0.43219999999999997</v>
      </c>
      <c r="AA1173" s="25">
        <v>350717</v>
      </c>
      <c r="AB1173" s="9"/>
      <c r="AC1173" s="25">
        <v>880316</v>
      </c>
      <c r="AD1173" s="9"/>
      <c r="AE1173" s="27">
        <v>76700</v>
      </c>
      <c r="AF1173" s="9"/>
      <c r="AG1173" s="26">
        <v>3036</v>
      </c>
      <c r="AI1173" s="26">
        <v>2036953</v>
      </c>
      <c r="AK1173" s="26">
        <v>101279</v>
      </c>
      <c r="AM1173" s="2" t="str">
        <f t="shared" si="18"/>
        <v>No</v>
      </c>
    </row>
    <row r="1174" spans="1:39">
      <c r="A1174" s="6" t="s">
        <v>6056</v>
      </c>
      <c r="B1174" s="6" t="s">
        <v>1358</v>
      </c>
      <c r="C1174" s="4" t="s">
        <v>17</v>
      </c>
      <c r="D1174" s="213"/>
      <c r="E1174" s="210">
        <v>40265</v>
      </c>
      <c r="F1174" s="17" t="s">
        <v>344</v>
      </c>
      <c r="G1174" s="36" t="s">
        <v>218</v>
      </c>
      <c r="H1174" s="157">
        <v>70436</v>
      </c>
      <c r="I1174" s="19">
        <v>38</v>
      </c>
      <c r="J1174" s="150" t="s">
        <v>13</v>
      </c>
      <c r="K1174" s="150" t="s">
        <v>12</v>
      </c>
      <c r="L1174" s="9">
        <v>38</v>
      </c>
      <c r="M1174" s="9"/>
      <c r="N1174" s="21">
        <v>0.71489999999999998</v>
      </c>
      <c r="O1174" s="10"/>
      <c r="P1174" s="39">
        <v>7.7600000000000002E-2</v>
      </c>
      <c r="Q1174" s="7"/>
      <c r="R1174" s="158">
        <v>40.743299999999998</v>
      </c>
      <c r="S1174" s="1"/>
      <c r="T1174" s="23">
        <v>4.4215</v>
      </c>
      <c r="V1174" s="20">
        <v>9.2149000000000001</v>
      </c>
      <c r="X1174" s="20">
        <v>1.7858000000000001</v>
      </c>
      <c r="AA1174" s="25">
        <v>112793</v>
      </c>
      <c r="AB1174" s="9"/>
      <c r="AC1174" s="25">
        <v>1453804</v>
      </c>
      <c r="AD1174" s="9"/>
      <c r="AE1174" s="27">
        <v>157767</v>
      </c>
      <c r="AF1174" s="9"/>
      <c r="AG1174" s="26">
        <v>35682</v>
      </c>
      <c r="AI1174" s="26">
        <v>814078</v>
      </c>
      <c r="AK1174" s="26">
        <v>608609</v>
      </c>
      <c r="AM1174" s="2" t="str">
        <f t="shared" si="18"/>
        <v>No</v>
      </c>
    </row>
    <row r="1175" spans="1:39">
      <c r="A1175" s="6" t="s">
        <v>1008</v>
      </c>
      <c r="B1175" s="6" t="s">
        <v>1009</v>
      </c>
      <c r="C1175" s="4" t="s">
        <v>75</v>
      </c>
      <c r="D1175" s="213" t="s">
        <v>1010</v>
      </c>
      <c r="E1175" s="210" t="s">
        <v>1011</v>
      </c>
      <c r="F1175" s="17" t="s">
        <v>275</v>
      </c>
      <c r="G1175" s="36" t="s">
        <v>400</v>
      </c>
      <c r="H1175" s="157">
        <v>0</v>
      </c>
      <c r="I1175" s="19">
        <v>38</v>
      </c>
      <c r="J1175" s="150" t="s">
        <v>14</v>
      </c>
      <c r="K1175" s="150" t="s">
        <v>12</v>
      </c>
      <c r="L1175" s="9">
        <v>38</v>
      </c>
      <c r="M1175" s="9"/>
      <c r="N1175" s="21">
        <v>0.21740000000000001</v>
      </c>
      <c r="O1175" s="10"/>
      <c r="P1175" s="39">
        <v>1.9E-2</v>
      </c>
      <c r="Q1175" s="7"/>
      <c r="R1175" s="158">
        <v>66.002700000000004</v>
      </c>
      <c r="S1175" s="1"/>
      <c r="T1175" s="23">
        <v>5.7596999999999996</v>
      </c>
      <c r="V1175" s="20">
        <v>11.4594</v>
      </c>
      <c r="X1175" s="20">
        <v>0</v>
      </c>
      <c r="AA1175" s="25">
        <v>50498</v>
      </c>
      <c r="AB1175" s="9"/>
      <c r="AC1175" s="25">
        <v>2661890</v>
      </c>
      <c r="AD1175" s="9"/>
      <c r="AE1175" s="27">
        <v>232288</v>
      </c>
      <c r="AF1175" s="9"/>
      <c r="AG1175" s="26">
        <v>40330</v>
      </c>
      <c r="AI1175" s="26">
        <v>0</v>
      </c>
      <c r="AK1175" s="26">
        <v>864553</v>
      </c>
      <c r="AM1175" s="2" t="str">
        <f t="shared" si="18"/>
        <v>No</v>
      </c>
    </row>
    <row r="1176" spans="1:39">
      <c r="A1176" s="6" t="s">
        <v>1250</v>
      </c>
      <c r="B1176" s="6" t="s">
        <v>5775</v>
      </c>
      <c r="C1176" s="4" t="s">
        <v>105</v>
      </c>
      <c r="D1176" s="213" t="s">
        <v>1251</v>
      </c>
      <c r="E1176" s="210" t="s">
        <v>1252</v>
      </c>
      <c r="F1176" s="17" t="s">
        <v>1012</v>
      </c>
      <c r="G1176" s="36" t="s">
        <v>400</v>
      </c>
      <c r="H1176" s="157">
        <v>0</v>
      </c>
      <c r="I1176" s="19">
        <v>38</v>
      </c>
      <c r="J1176" s="150" t="s">
        <v>13</v>
      </c>
      <c r="K1176" s="150" t="s">
        <v>12</v>
      </c>
      <c r="L1176" s="9">
        <v>38</v>
      </c>
      <c r="M1176" s="9"/>
      <c r="N1176" s="21">
        <v>1.0016</v>
      </c>
      <c r="O1176" s="10"/>
      <c r="P1176" s="39">
        <v>4.41E-2</v>
      </c>
      <c r="Q1176" s="7"/>
      <c r="R1176" s="158">
        <v>51.6053</v>
      </c>
      <c r="S1176" s="1"/>
      <c r="T1176" s="23">
        <v>2.2715999999999998</v>
      </c>
      <c r="V1176" s="20">
        <v>22.717199999999998</v>
      </c>
      <c r="X1176" s="20">
        <v>0</v>
      </c>
      <c r="AA1176" s="25">
        <v>138728</v>
      </c>
      <c r="AB1176" s="9"/>
      <c r="AC1176" s="25">
        <v>3146427</v>
      </c>
      <c r="AD1176" s="9"/>
      <c r="AE1176" s="27">
        <v>138504</v>
      </c>
      <c r="AF1176" s="9"/>
      <c r="AG1176" s="26">
        <v>60971</v>
      </c>
      <c r="AI1176" s="26">
        <v>0</v>
      </c>
      <c r="AK1176" s="26">
        <v>1408398</v>
      </c>
      <c r="AM1176" s="2" t="str">
        <f t="shared" si="18"/>
        <v>No</v>
      </c>
    </row>
    <row r="1177" spans="1:39">
      <c r="A1177" s="6" t="s">
        <v>4882</v>
      </c>
      <c r="B1177" s="6" t="s">
        <v>4807</v>
      </c>
      <c r="C1177" s="4" t="s">
        <v>20</v>
      </c>
      <c r="D1177" s="213">
        <v>9209</v>
      </c>
      <c r="E1177" s="210">
        <v>90209</v>
      </c>
      <c r="F1177" s="17" t="s">
        <v>637</v>
      </c>
      <c r="G1177" s="36" t="s">
        <v>218</v>
      </c>
      <c r="H1177" s="157">
        <v>3629114</v>
      </c>
      <c r="I1177" s="19">
        <v>38</v>
      </c>
      <c r="J1177" s="150" t="s">
        <v>21</v>
      </c>
      <c r="K1177" s="150" t="s">
        <v>15</v>
      </c>
      <c r="L1177" s="9">
        <v>38</v>
      </c>
      <c r="M1177" s="9"/>
      <c r="N1177" s="21">
        <v>0.75449999999999995</v>
      </c>
      <c r="O1177" s="10"/>
      <c r="P1177" s="39">
        <v>0.27689999999999998</v>
      </c>
      <c r="Q1177" s="7"/>
      <c r="R1177" s="158">
        <v>197.42599999999999</v>
      </c>
      <c r="S1177" s="1"/>
      <c r="T1177" s="23">
        <v>72.446299999999994</v>
      </c>
      <c r="V1177" s="20">
        <v>2.7250999999999999</v>
      </c>
      <c r="X1177" s="20">
        <v>0.38</v>
      </c>
      <c r="AA1177" s="25">
        <v>11911036</v>
      </c>
      <c r="AB1177" s="9"/>
      <c r="AC1177" s="25">
        <v>43021498</v>
      </c>
      <c r="AD1177" s="9"/>
      <c r="AE1177" s="27">
        <v>15786911</v>
      </c>
      <c r="AF1177" s="9"/>
      <c r="AG1177" s="26">
        <v>217912</v>
      </c>
      <c r="AI1177" s="26">
        <v>113208491</v>
      </c>
      <c r="AK1177" s="26">
        <v>3297498</v>
      </c>
      <c r="AM1177" s="2" t="str">
        <f t="shared" si="18"/>
        <v>No</v>
      </c>
    </row>
    <row r="1178" spans="1:39">
      <c r="A1178" s="6" t="s">
        <v>3785</v>
      </c>
      <c r="B1178" s="6" t="s">
        <v>3786</v>
      </c>
      <c r="C1178" s="4" t="s">
        <v>44</v>
      </c>
      <c r="D1178" s="213" t="s">
        <v>3787</v>
      </c>
      <c r="E1178" s="210" t="s">
        <v>3788</v>
      </c>
      <c r="F1178" s="17" t="s">
        <v>405</v>
      </c>
      <c r="G1178" s="36" t="s">
        <v>400</v>
      </c>
      <c r="H1178" s="157">
        <v>0</v>
      </c>
      <c r="I1178" s="19">
        <v>38</v>
      </c>
      <c r="J1178" s="150" t="s">
        <v>13</v>
      </c>
      <c r="K1178" s="150" t="s">
        <v>12</v>
      </c>
      <c r="L1178" s="9">
        <v>38</v>
      </c>
      <c r="M1178" s="9"/>
      <c r="N1178" s="21">
        <v>1.9220999999999999</v>
      </c>
      <c r="O1178" s="10"/>
      <c r="P1178" s="39">
        <v>0.1739</v>
      </c>
      <c r="Q1178" s="7"/>
      <c r="R1178" s="158">
        <v>29.775200000000002</v>
      </c>
      <c r="S1178" s="1"/>
      <c r="T1178" s="23">
        <v>2.6941999999999999</v>
      </c>
      <c r="V1178" s="20">
        <v>11.0517</v>
      </c>
      <c r="X1178" s="20">
        <v>0</v>
      </c>
      <c r="AA1178" s="25">
        <v>264616</v>
      </c>
      <c r="AB1178" s="9"/>
      <c r="AC1178" s="25">
        <v>1521483</v>
      </c>
      <c r="AD1178" s="9"/>
      <c r="AE1178" s="27">
        <v>137670</v>
      </c>
      <c r="AF1178" s="9"/>
      <c r="AG1178" s="26">
        <v>51099</v>
      </c>
      <c r="AI1178" s="26">
        <v>0</v>
      </c>
      <c r="AK1178" s="26">
        <v>559438</v>
      </c>
      <c r="AM1178" s="2" t="str">
        <f t="shared" si="18"/>
        <v>No</v>
      </c>
    </row>
    <row r="1179" spans="1:39">
      <c r="A1179" s="6" t="s">
        <v>881</v>
      </c>
      <c r="B1179" s="6" t="s">
        <v>882</v>
      </c>
      <c r="C1179" s="4" t="s">
        <v>68</v>
      </c>
      <c r="D1179" s="213">
        <v>2199</v>
      </c>
      <c r="E1179" s="210">
        <v>20199</v>
      </c>
      <c r="F1179" s="17" t="s">
        <v>272</v>
      </c>
      <c r="G1179" s="36" t="s">
        <v>218</v>
      </c>
      <c r="H1179" s="157">
        <v>248402</v>
      </c>
      <c r="I1179" s="19">
        <v>38</v>
      </c>
      <c r="J1179" s="150" t="s">
        <v>13</v>
      </c>
      <c r="K1179" s="150" t="s">
        <v>12</v>
      </c>
      <c r="L1179" s="9">
        <v>38</v>
      </c>
      <c r="M1179" s="9"/>
      <c r="N1179" s="21">
        <v>0</v>
      </c>
      <c r="O1179" s="10"/>
      <c r="P1179" s="39">
        <v>0</v>
      </c>
      <c r="Q1179" s="7"/>
      <c r="R1179" s="158">
        <v>117.6915</v>
      </c>
      <c r="S1179" s="1"/>
      <c r="T1179" s="23">
        <v>3.2829000000000002</v>
      </c>
      <c r="V1179" s="20">
        <v>35.849600000000002</v>
      </c>
      <c r="X1179" s="20">
        <v>4.6616999999999997</v>
      </c>
      <c r="AA1179" s="25">
        <v>0</v>
      </c>
      <c r="AB1179" s="9"/>
      <c r="AC1179" s="25">
        <v>4252195</v>
      </c>
      <c r="AD1179" s="9"/>
      <c r="AE1179" s="27">
        <v>118612</v>
      </c>
      <c r="AF1179" s="9"/>
      <c r="AG1179" s="26">
        <v>36130</v>
      </c>
      <c r="AI1179" s="26">
        <v>912150</v>
      </c>
      <c r="AK1179" s="26">
        <v>530690</v>
      </c>
      <c r="AM1179" s="2" t="str">
        <f t="shared" si="18"/>
        <v>No</v>
      </c>
    </row>
    <row r="1180" spans="1:39">
      <c r="A1180" s="6" t="s">
        <v>3762</v>
      </c>
      <c r="B1180" s="6" t="s">
        <v>3708</v>
      </c>
      <c r="C1180" s="4" t="s">
        <v>44</v>
      </c>
      <c r="D1180" s="213" t="s">
        <v>3763</v>
      </c>
      <c r="E1180" s="210" t="s">
        <v>3764</v>
      </c>
      <c r="F1180" s="17" t="s">
        <v>344</v>
      </c>
      <c r="G1180" s="36" t="s">
        <v>400</v>
      </c>
      <c r="H1180" s="157">
        <v>0</v>
      </c>
      <c r="I1180" s="19">
        <v>38</v>
      </c>
      <c r="J1180" s="150" t="s">
        <v>13</v>
      </c>
      <c r="K1180" s="150" t="s">
        <v>12</v>
      </c>
      <c r="L1180" s="9">
        <v>38</v>
      </c>
      <c r="M1180" s="9"/>
      <c r="N1180" s="21">
        <v>1.0920000000000001</v>
      </c>
      <c r="O1180" s="10"/>
      <c r="P1180" s="39">
        <v>5.3199999999999997E-2</v>
      </c>
      <c r="Q1180" s="7"/>
      <c r="R1180" s="158">
        <v>44.712000000000003</v>
      </c>
      <c r="S1180" s="1"/>
      <c r="T1180" s="23">
        <v>2.1800999999999999</v>
      </c>
      <c r="V1180" s="20">
        <v>20.509399999999999</v>
      </c>
      <c r="X1180" s="20">
        <v>0</v>
      </c>
      <c r="AA1180" s="25">
        <v>187971</v>
      </c>
      <c r="AB1180" s="9"/>
      <c r="AC1180" s="25">
        <v>3530283</v>
      </c>
      <c r="AD1180" s="9"/>
      <c r="AE1180" s="27">
        <v>172130</v>
      </c>
      <c r="AF1180" s="9"/>
      <c r="AG1180" s="26">
        <v>78956</v>
      </c>
      <c r="AI1180" s="26">
        <v>0</v>
      </c>
      <c r="AK1180" s="26">
        <v>953351</v>
      </c>
      <c r="AM1180" s="2" t="str">
        <f t="shared" si="18"/>
        <v>No</v>
      </c>
    </row>
    <row r="1181" spans="1:39">
      <c r="A1181" s="6" t="s">
        <v>2264</v>
      </c>
      <c r="B1181" s="6" t="s">
        <v>2265</v>
      </c>
      <c r="C1181" s="4" t="s">
        <v>102</v>
      </c>
      <c r="D1181" s="213" t="s">
        <v>2266</v>
      </c>
      <c r="E1181" s="210" t="s">
        <v>2267</v>
      </c>
      <c r="F1181" s="17" t="s">
        <v>272</v>
      </c>
      <c r="G1181" s="36" t="s">
        <v>400</v>
      </c>
      <c r="H1181" s="157">
        <v>0</v>
      </c>
      <c r="I1181" s="19">
        <v>38</v>
      </c>
      <c r="J1181" s="150" t="s">
        <v>14</v>
      </c>
      <c r="K1181" s="150" t="s">
        <v>12</v>
      </c>
      <c r="L1181" s="9">
        <v>37</v>
      </c>
      <c r="M1181" s="9"/>
      <c r="N1181" s="21">
        <v>0.14929999999999999</v>
      </c>
      <c r="O1181" s="10"/>
      <c r="P1181" s="39">
        <v>0.16589999999999999</v>
      </c>
      <c r="Q1181" s="7"/>
      <c r="R1181" s="158">
        <v>58.715899999999998</v>
      </c>
      <c r="S1181" s="1"/>
      <c r="T1181" s="23">
        <v>65.232200000000006</v>
      </c>
      <c r="V1181" s="20">
        <v>0.90010000000000001</v>
      </c>
      <c r="X1181" s="20">
        <v>0</v>
      </c>
      <c r="AA1181" s="25">
        <v>443187</v>
      </c>
      <c r="AB1181" s="9"/>
      <c r="AC1181" s="25">
        <v>2671280</v>
      </c>
      <c r="AD1181" s="9"/>
      <c r="AE1181" s="27">
        <v>2967737</v>
      </c>
      <c r="AF1181" s="9"/>
      <c r="AG1181" s="26">
        <v>45495</v>
      </c>
      <c r="AI1181" s="26">
        <v>0</v>
      </c>
      <c r="AK1181" s="26">
        <v>507930</v>
      </c>
      <c r="AM1181" s="2" t="str">
        <f t="shared" si="18"/>
        <v>No</v>
      </c>
    </row>
    <row r="1182" spans="1:39">
      <c r="A1182" s="6" t="s">
        <v>6057</v>
      </c>
      <c r="B1182" s="6" t="s">
        <v>3605</v>
      </c>
      <c r="C1182" s="4" t="s">
        <v>85</v>
      </c>
      <c r="D1182" s="213" t="s">
        <v>3606</v>
      </c>
      <c r="E1182" s="210" t="s">
        <v>3607</v>
      </c>
      <c r="F1182" s="17" t="s">
        <v>405</v>
      </c>
      <c r="G1182" s="36" t="s">
        <v>400</v>
      </c>
      <c r="H1182" s="157">
        <v>0</v>
      </c>
      <c r="I1182" s="19">
        <v>38</v>
      </c>
      <c r="J1182" s="150" t="s">
        <v>13</v>
      </c>
      <c r="K1182" s="150" t="s">
        <v>12</v>
      </c>
      <c r="L1182" s="9">
        <v>36</v>
      </c>
      <c r="M1182" s="9"/>
      <c r="N1182" s="21">
        <v>2.0295000000000001</v>
      </c>
      <c r="O1182" s="10"/>
      <c r="P1182" s="39">
        <v>0.11849999999999999</v>
      </c>
      <c r="Q1182" s="7"/>
      <c r="R1182" s="158">
        <v>32.6584</v>
      </c>
      <c r="S1182" s="1"/>
      <c r="T1182" s="23">
        <v>1.9075</v>
      </c>
      <c r="V1182" s="20">
        <v>17.1206</v>
      </c>
      <c r="X1182" s="20">
        <v>0</v>
      </c>
      <c r="AA1182" s="25">
        <v>252955</v>
      </c>
      <c r="AB1182" s="9"/>
      <c r="AC1182" s="25">
        <v>2133897</v>
      </c>
      <c r="AD1182" s="9"/>
      <c r="AE1182" s="27">
        <v>124639</v>
      </c>
      <c r="AF1182" s="9"/>
      <c r="AG1182" s="26">
        <v>65340</v>
      </c>
      <c r="AI1182" s="26">
        <v>0</v>
      </c>
      <c r="AK1182" s="26">
        <v>1489983</v>
      </c>
      <c r="AM1182" s="2" t="str">
        <f t="shared" si="18"/>
        <v>No</v>
      </c>
    </row>
    <row r="1183" spans="1:39">
      <c r="A1183" s="6" t="s">
        <v>5350</v>
      </c>
      <c r="B1183" s="6" t="s">
        <v>767</v>
      </c>
      <c r="C1183" s="4" t="s">
        <v>56</v>
      </c>
      <c r="D1183" s="213" t="s">
        <v>768</v>
      </c>
      <c r="E1183" s="210" t="s">
        <v>769</v>
      </c>
      <c r="F1183" s="17" t="s">
        <v>405</v>
      </c>
      <c r="G1183" s="36" t="s">
        <v>400</v>
      </c>
      <c r="H1183" s="157">
        <v>0</v>
      </c>
      <c r="I1183" s="19">
        <v>38</v>
      </c>
      <c r="J1183" s="150" t="s">
        <v>13</v>
      </c>
      <c r="K1183" s="150" t="s">
        <v>12</v>
      </c>
      <c r="L1183" s="9">
        <v>29</v>
      </c>
      <c r="M1183" s="9"/>
      <c r="N1183" s="21">
        <v>0.12529999999999999</v>
      </c>
      <c r="O1183" s="10"/>
      <c r="P1183" s="39">
        <v>5.5999999999999999E-3</v>
      </c>
      <c r="Q1183" s="7"/>
      <c r="R1183" s="158">
        <v>39.747900000000001</v>
      </c>
      <c r="S1183" s="1"/>
      <c r="T1183" s="23">
        <v>1.7635000000000001</v>
      </c>
      <c r="V1183" s="20">
        <v>22.5397</v>
      </c>
      <c r="X1183" s="20">
        <v>0</v>
      </c>
      <c r="AA1183" s="25">
        <v>12865</v>
      </c>
      <c r="AB1183" s="9"/>
      <c r="AC1183" s="25">
        <v>2314920</v>
      </c>
      <c r="AD1183" s="9"/>
      <c r="AE1183" s="27">
        <v>102704</v>
      </c>
      <c r="AF1183" s="9"/>
      <c r="AG1183" s="26">
        <v>58240</v>
      </c>
      <c r="AI1183" s="26">
        <v>0</v>
      </c>
      <c r="AK1183" s="26">
        <v>997209</v>
      </c>
      <c r="AM1183" s="2" t="str">
        <f t="shared" si="18"/>
        <v>No</v>
      </c>
    </row>
    <row r="1184" spans="1:39">
      <c r="A1184" s="6" t="s">
        <v>1169</v>
      </c>
      <c r="B1184" s="6" t="s">
        <v>1170</v>
      </c>
      <c r="C1184" s="4" t="s">
        <v>88</v>
      </c>
      <c r="D1184" s="213" t="s">
        <v>1171</v>
      </c>
      <c r="E1184" s="210" t="s">
        <v>1172</v>
      </c>
      <c r="F1184" s="17" t="s">
        <v>275</v>
      </c>
      <c r="G1184" s="36" t="s">
        <v>400</v>
      </c>
      <c r="H1184" s="157">
        <v>0</v>
      </c>
      <c r="I1184" s="19">
        <v>38</v>
      </c>
      <c r="J1184" s="150" t="s">
        <v>13</v>
      </c>
      <c r="K1184" s="150" t="s">
        <v>12</v>
      </c>
      <c r="L1184" s="9">
        <v>29</v>
      </c>
      <c r="M1184" s="9"/>
      <c r="N1184" s="21">
        <v>4.9311999999999996</v>
      </c>
      <c r="O1184" s="10"/>
      <c r="P1184" s="39">
        <v>0.21560000000000001</v>
      </c>
      <c r="Q1184" s="7"/>
      <c r="R1184" s="158">
        <v>73.222999999999999</v>
      </c>
      <c r="S1184" s="1"/>
      <c r="T1184" s="23">
        <v>3.202</v>
      </c>
      <c r="V1184" s="20">
        <v>22.867799999999999</v>
      </c>
      <c r="X1184" s="20">
        <v>0</v>
      </c>
      <c r="AA1184" s="25">
        <v>478367</v>
      </c>
      <c r="AB1184" s="9"/>
      <c r="AC1184" s="25">
        <v>2218364</v>
      </c>
      <c r="AD1184" s="9"/>
      <c r="AE1184" s="27">
        <v>97008</v>
      </c>
      <c r="AF1184" s="9"/>
      <c r="AG1184" s="26">
        <v>30296</v>
      </c>
      <c r="AI1184" s="26">
        <v>0</v>
      </c>
      <c r="AK1184" s="26">
        <v>434275</v>
      </c>
      <c r="AM1184" s="2" t="str">
        <f t="shared" si="18"/>
        <v>No</v>
      </c>
    </row>
    <row r="1185" spans="1:39">
      <c r="A1185" s="6" t="s">
        <v>2202</v>
      </c>
      <c r="B1185" s="6" t="s">
        <v>2203</v>
      </c>
      <c r="C1185" s="4" t="s">
        <v>100</v>
      </c>
      <c r="D1185" s="213" t="s">
        <v>2204</v>
      </c>
      <c r="E1185" s="210" t="s">
        <v>2205</v>
      </c>
      <c r="F1185" s="17" t="s">
        <v>272</v>
      </c>
      <c r="G1185" s="36" t="s">
        <v>400</v>
      </c>
      <c r="H1185" s="157">
        <v>0</v>
      </c>
      <c r="I1185" s="19">
        <v>38</v>
      </c>
      <c r="J1185" s="150" t="s">
        <v>13</v>
      </c>
      <c r="K1185" s="150" t="s">
        <v>12</v>
      </c>
      <c r="L1185" s="9">
        <v>28</v>
      </c>
      <c r="M1185" s="9"/>
      <c r="N1185" s="21">
        <v>0.19639999999999999</v>
      </c>
      <c r="O1185" s="10"/>
      <c r="P1185" s="39">
        <v>2.1299999999999999E-2</v>
      </c>
      <c r="Q1185" s="7"/>
      <c r="R1185" s="158">
        <v>19.907900000000001</v>
      </c>
      <c r="S1185" s="1"/>
      <c r="T1185" s="23">
        <v>2.1583000000000001</v>
      </c>
      <c r="V1185" s="20">
        <v>9.2239000000000004</v>
      </c>
      <c r="X1185" s="20">
        <v>0</v>
      </c>
      <c r="AA1185" s="25">
        <v>18372</v>
      </c>
      <c r="AB1185" s="9"/>
      <c r="AC1185" s="25">
        <v>862949</v>
      </c>
      <c r="AD1185" s="9"/>
      <c r="AE1185" s="27">
        <v>93556</v>
      </c>
      <c r="AF1185" s="9"/>
      <c r="AG1185" s="26">
        <v>43347</v>
      </c>
      <c r="AI1185" s="26">
        <v>0</v>
      </c>
      <c r="AK1185" s="26">
        <v>700390</v>
      </c>
      <c r="AM1185" s="2" t="str">
        <f t="shared" si="18"/>
        <v>No</v>
      </c>
    </row>
    <row r="1186" spans="1:39">
      <c r="A1186" s="6" t="s">
        <v>49</v>
      </c>
      <c r="B1186" s="6" t="s">
        <v>3723</v>
      </c>
      <c r="C1186" s="4" t="s">
        <v>48</v>
      </c>
      <c r="D1186" s="213">
        <v>7048</v>
      </c>
      <c r="E1186" s="210">
        <v>70048</v>
      </c>
      <c r="F1186" s="17" t="s">
        <v>272</v>
      </c>
      <c r="G1186" s="36" t="s">
        <v>218</v>
      </c>
      <c r="H1186" s="157">
        <v>88053</v>
      </c>
      <c r="I1186" s="19">
        <v>38</v>
      </c>
      <c r="J1186" s="150" t="s">
        <v>13</v>
      </c>
      <c r="K1186" s="150" t="s">
        <v>15</v>
      </c>
      <c r="L1186" s="9">
        <v>20</v>
      </c>
      <c r="M1186" s="9"/>
      <c r="N1186" s="21">
        <v>1.754</v>
      </c>
      <c r="O1186" s="10"/>
      <c r="P1186" s="39">
        <v>6.3899999999999998E-2</v>
      </c>
      <c r="Q1186" s="7"/>
      <c r="R1186" s="158">
        <v>56.2211</v>
      </c>
      <c r="S1186" s="1"/>
      <c r="T1186" s="23">
        <v>2.0468999999999999</v>
      </c>
      <c r="V1186" s="20">
        <v>27.467099999999999</v>
      </c>
      <c r="X1186" s="20">
        <v>5.8505000000000003</v>
      </c>
      <c r="AA1186" s="25">
        <v>147657</v>
      </c>
      <c r="AB1186" s="9"/>
      <c r="AC1186" s="25">
        <v>2312260</v>
      </c>
      <c r="AD1186" s="9"/>
      <c r="AE1186" s="27">
        <v>84183</v>
      </c>
      <c r="AF1186" s="9"/>
      <c r="AG1186" s="26">
        <v>41128</v>
      </c>
      <c r="AI1186" s="26">
        <v>395223</v>
      </c>
      <c r="AK1186" s="26">
        <v>438834</v>
      </c>
      <c r="AM1186" s="2" t="str">
        <f t="shared" si="18"/>
        <v>No</v>
      </c>
    </row>
    <row r="1187" spans="1:39">
      <c r="A1187" s="6" t="s">
        <v>6057</v>
      </c>
      <c r="B1187" s="6" t="s">
        <v>3605</v>
      </c>
      <c r="C1187" s="4" t="s">
        <v>85</v>
      </c>
      <c r="D1187" s="213" t="s">
        <v>3606</v>
      </c>
      <c r="E1187" s="210" t="s">
        <v>3607</v>
      </c>
      <c r="F1187" s="17" t="s">
        <v>405</v>
      </c>
      <c r="G1187" s="36" t="s">
        <v>400</v>
      </c>
      <c r="H1187" s="157">
        <v>0</v>
      </c>
      <c r="I1187" s="19">
        <v>38</v>
      </c>
      <c r="J1187" s="150" t="s">
        <v>14</v>
      </c>
      <c r="K1187" s="150" t="s">
        <v>12</v>
      </c>
      <c r="L1187" s="9">
        <v>2</v>
      </c>
      <c r="M1187" s="9"/>
      <c r="N1187" s="21">
        <v>0.59219999999999995</v>
      </c>
      <c r="O1187" s="10"/>
      <c r="P1187" s="39">
        <v>0.1182</v>
      </c>
      <c r="Q1187" s="7"/>
      <c r="R1187" s="158">
        <v>21.989699999999999</v>
      </c>
      <c r="S1187" s="1"/>
      <c r="T1187" s="23">
        <v>4.3886000000000003</v>
      </c>
      <c r="V1187" s="20">
        <v>5.0106999999999999</v>
      </c>
      <c r="X1187" s="20">
        <v>0</v>
      </c>
      <c r="AA1187" s="25">
        <v>3545</v>
      </c>
      <c r="AB1187" s="9"/>
      <c r="AC1187" s="25">
        <v>29994</v>
      </c>
      <c r="AD1187" s="9"/>
      <c r="AE1187" s="27">
        <v>5986</v>
      </c>
      <c r="AF1187" s="9"/>
      <c r="AG1187" s="26">
        <v>1364</v>
      </c>
      <c r="AI1187" s="26">
        <v>0</v>
      </c>
      <c r="AK1187" s="26">
        <v>20943</v>
      </c>
      <c r="AM1187" s="2" t="str">
        <f t="shared" si="18"/>
        <v>No</v>
      </c>
    </row>
    <row r="1188" spans="1:39">
      <c r="A1188" s="6" t="s">
        <v>49</v>
      </c>
      <c r="B1188" s="6" t="s">
        <v>3723</v>
      </c>
      <c r="C1188" s="4" t="s">
        <v>48</v>
      </c>
      <c r="D1188" s="213">
        <v>7048</v>
      </c>
      <c r="E1188" s="210">
        <v>70048</v>
      </c>
      <c r="F1188" s="17" t="s">
        <v>272</v>
      </c>
      <c r="G1188" s="36" t="s">
        <v>218</v>
      </c>
      <c r="H1188" s="157">
        <v>88053</v>
      </c>
      <c r="I1188" s="19">
        <v>38</v>
      </c>
      <c r="J1188" s="150" t="s">
        <v>14</v>
      </c>
      <c r="K1188" s="150" t="s">
        <v>15</v>
      </c>
      <c r="L1188" s="9">
        <v>18</v>
      </c>
      <c r="M1188" s="9"/>
      <c r="N1188" s="21">
        <v>0.2495</v>
      </c>
      <c r="O1188" s="10"/>
      <c r="P1188" s="39">
        <v>7.1999999999999995E-2</v>
      </c>
      <c r="Q1188" s="7"/>
      <c r="R1188" s="158">
        <v>57.018000000000001</v>
      </c>
      <c r="S1188" s="1"/>
      <c r="T1188" s="23">
        <v>16.4603</v>
      </c>
      <c r="V1188" s="20">
        <v>3.464</v>
      </c>
      <c r="X1188" s="20">
        <v>1.1959</v>
      </c>
      <c r="AA1188" s="25">
        <v>283616</v>
      </c>
      <c r="AB1188" s="9"/>
      <c r="AC1188" s="25">
        <v>3937092</v>
      </c>
      <c r="AD1188" s="9"/>
      <c r="AE1188" s="27">
        <v>1136585</v>
      </c>
      <c r="AF1188" s="9"/>
      <c r="AG1188" s="26">
        <v>69050</v>
      </c>
      <c r="AI1188" s="26">
        <v>3292113</v>
      </c>
      <c r="AK1188" s="26">
        <v>841439</v>
      </c>
      <c r="AM1188" s="2" t="str">
        <f t="shared" si="18"/>
        <v>No</v>
      </c>
    </row>
    <row r="1189" spans="1:39">
      <c r="A1189" s="6" t="s">
        <v>2385</v>
      </c>
      <c r="B1189" s="6" t="s">
        <v>2386</v>
      </c>
      <c r="C1189" s="4" t="s">
        <v>82</v>
      </c>
      <c r="D1189" s="213">
        <v>5157</v>
      </c>
      <c r="E1189" s="210">
        <v>50157</v>
      </c>
      <c r="F1189" s="17" t="s">
        <v>275</v>
      </c>
      <c r="G1189" s="36" t="s">
        <v>218</v>
      </c>
      <c r="H1189" s="157">
        <v>1624827</v>
      </c>
      <c r="I1189" s="19">
        <v>38</v>
      </c>
      <c r="J1189" s="150" t="s">
        <v>13</v>
      </c>
      <c r="K1189" s="150" t="s">
        <v>12</v>
      </c>
      <c r="L1189" s="9">
        <v>17</v>
      </c>
      <c r="M1189" s="9"/>
      <c r="N1189" s="21">
        <v>8.7133000000000003</v>
      </c>
      <c r="O1189" s="10"/>
      <c r="P1189" s="39">
        <v>0.1636</v>
      </c>
      <c r="Q1189" s="7"/>
      <c r="R1189" s="158">
        <v>91.601699999999994</v>
      </c>
      <c r="S1189" s="1"/>
      <c r="T1189" s="23">
        <v>1.7195</v>
      </c>
      <c r="V1189" s="20">
        <v>53.273499999999999</v>
      </c>
      <c r="X1189" s="20">
        <v>8.0905000000000005</v>
      </c>
      <c r="AA1189" s="25">
        <v>254366</v>
      </c>
      <c r="AB1189" s="9"/>
      <c r="AC1189" s="25">
        <v>1555214</v>
      </c>
      <c r="AD1189" s="9"/>
      <c r="AE1189" s="27">
        <v>29193</v>
      </c>
      <c r="AF1189" s="9"/>
      <c r="AG1189" s="26">
        <v>16978</v>
      </c>
      <c r="AI1189" s="26">
        <v>192228</v>
      </c>
      <c r="AK1189" s="26">
        <v>231907</v>
      </c>
      <c r="AM1189" s="2" t="str">
        <f t="shared" si="18"/>
        <v>No</v>
      </c>
    </row>
    <row r="1190" spans="1:39">
      <c r="A1190" s="6" t="s">
        <v>6055</v>
      </c>
      <c r="B1190" s="6" t="s">
        <v>670</v>
      </c>
      <c r="C1190" s="4" t="s">
        <v>22</v>
      </c>
      <c r="D1190" s="213">
        <v>9196</v>
      </c>
      <c r="E1190" s="210">
        <v>90196</v>
      </c>
      <c r="F1190" s="17" t="s">
        <v>272</v>
      </c>
      <c r="G1190" s="36" t="s">
        <v>218</v>
      </c>
      <c r="H1190" s="157">
        <v>1723634</v>
      </c>
      <c r="I1190" s="19">
        <v>38</v>
      </c>
      <c r="J1190" s="150" t="s">
        <v>14</v>
      </c>
      <c r="K1190" s="150" t="s">
        <v>12</v>
      </c>
      <c r="L1190" s="9">
        <v>16</v>
      </c>
      <c r="M1190" s="9"/>
      <c r="N1190" s="21">
        <v>1.0519000000000001</v>
      </c>
      <c r="O1190" s="10"/>
      <c r="P1190" s="39">
        <v>6.5199999999999994E-2</v>
      </c>
      <c r="Q1190" s="7"/>
      <c r="R1190" s="158">
        <v>153.9102</v>
      </c>
      <c r="S1190" s="1"/>
      <c r="T1190" s="23">
        <v>9.5376999999999992</v>
      </c>
      <c r="V1190" s="20">
        <v>16.1371</v>
      </c>
      <c r="X1190" s="20">
        <v>2.1253000000000002</v>
      </c>
      <c r="AA1190" s="25">
        <v>680393</v>
      </c>
      <c r="AB1190" s="9"/>
      <c r="AC1190" s="25">
        <v>10437879</v>
      </c>
      <c r="AD1190" s="9"/>
      <c r="AE1190" s="27">
        <v>646825</v>
      </c>
      <c r="AF1190" s="9"/>
      <c r="AG1190" s="26">
        <v>67818</v>
      </c>
      <c r="AI1190" s="26">
        <v>4911155</v>
      </c>
      <c r="AK1190" s="26">
        <v>1390571</v>
      </c>
      <c r="AM1190" s="2" t="str">
        <f t="shared" si="18"/>
        <v>No</v>
      </c>
    </row>
    <row r="1191" spans="1:39">
      <c r="A1191" s="6" t="s">
        <v>2385</v>
      </c>
      <c r="B1191" s="6" t="s">
        <v>2386</v>
      </c>
      <c r="C1191" s="4" t="s">
        <v>82</v>
      </c>
      <c r="D1191" s="213">
        <v>5157</v>
      </c>
      <c r="E1191" s="210">
        <v>50157</v>
      </c>
      <c r="F1191" s="17" t="s">
        <v>275</v>
      </c>
      <c r="G1191" s="36" t="s">
        <v>218</v>
      </c>
      <c r="H1191" s="157">
        <v>1624827</v>
      </c>
      <c r="I1191" s="19">
        <v>38</v>
      </c>
      <c r="J1191" s="150" t="s">
        <v>14</v>
      </c>
      <c r="K1191" s="150" t="s">
        <v>12</v>
      </c>
      <c r="L1191" s="9">
        <v>13</v>
      </c>
      <c r="M1191" s="9"/>
      <c r="N1191" s="21">
        <v>0</v>
      </c>
      <c r="O1191" s="10"/>
      <c r="P1191" s="39">
        <v>0</v>
      </c>
      <c r="Q1191" s="7"/>
      <c r="R1191" s="158">
        <v>60.007599999999996</v>
      </c>
      <c r="S1191" s="1"/>
      <c r="T1191" s="23">
        <v>19.111000000000001</v>
      </c>
      <c r="V1191" s="20">
        <v>3.14</v>
      </c>
      <c r="X1191" s="20">
        <v>2.1804999999999999</v>
      </c>
      <c r="AA1191" s="25">
        <v>0</v>
      </c>
      <c r="AB1191" s="9"/>
      <c r="AC1191" s="25">
        <v>1595361</v>
      </c>
      <c r="AD1191" s="9"/>
      <c r="AE1191" s="27">
        <v>508084</v>
      </c>
      <c r="AF1191" s="9"/>
      <c r="AG1191" s="26">
        <v>26586</v>
      </c>
      <c r="AI1191" s="26">
        <v>731641</v>
      </c>
      <c r="AK1191" s="26">
        <v>247047</v>
      </c>
      <c r="AM1191" s="2" t="str">
        <f t="shared" si="18"/>
        <v>No</v>
      </c>
    </row>
    <row r="1192" spans="1:39">
      <c r="A1192" s="6" t="s">
        <v>3318</v>
      </c>
      <c r="B1192" s="6" t="s">
        <v>3319</v>
      </c>
      <c r="C1192" s="4" t="s">
        <v>103</v>
      </c>
      <c r="D1192" s="213">
        <v>6082</v>
      </c>
      <c r="E1192" s="210">
        <v>60082</v>
      </c>
      <c r="F1192" s="17" t="s">
        <v>275</v>
      </c>
      <c r="G1192" s="36" t="s">
        <v>218</v>
      </c>
      <c r="H1192" s="157">
        <v>106383</v>
      </c>
      <c r="I1192" s="19">
        <v>38</v>
      </c>
      <c r="J1192" s="150" t="s">
        <v>13</v>
      </c>
      <c r="K1192" s="150" t="s">
        <v>12</v>
      </c>
      <c r="L1192" s="9">
        <v>12</v>
      </c>
      <c r="M1192" s="9"/>
      <c r="N1192" s="21">
        <v>1.1513</v>
      </c>
      <c r="O1192" s="10"/>
      <c r="P1192" s="39">
        <v>2.9600000000000001E-2</v>
      </c>
      <c r="Q1192" s="7"/>
      <c r="R1192" s="158">
        <v>70.423199999999994</v>
      </c>
      <c r="S1192" s="1"/>
      <c r="T1192" s="23">
        <v>1.8129999999999999</v>
      </c>
      <c r="V1192" s="20">
        <v>38.8444</v>
      </c>
      <c r="X1192" s="20">
        <v>3.6337000000000002</v>
      </c>
      <c r="AA1192" s="25">
        <v>33345</v>
      </c>
      <c r="AB1192" s="9"/>
      <c r="AC1192" s="25">
        <v>1125011</v>
      </c>
      <c r="AD1192" s="9"/>
      <c r="AE1192" s="27">
        <v>28962</v>
      </c>
      <c r="AF1192" s="9"/>
      <c r="AG1192" s="26">
        <v>15975</v>
      </c>
      <c r="AI1192" s="26">
        <v>309604</v>
      </c>
      <c r="AK1192" s="26">
        <v>271260</v>
      </c>
      <c r="AM1192" s="2" t="str">
        <f t="shared" si="18"/>
        <v>No</v>
      </c>
    </row>
    <row r="1193" spans="1:39">
      <c r="A1193" s="6" t="s">
        <v>3318</v>
      </c>
      <c r="B1193" s="6" t="s">
        <v>3319</v>
      </c>
      <c r="C1193" s="4" t="s">
        <v>103</v>
      </c>
      <c r="D1193" s="213">
        <v>6082</v>
      </c>
      <c r="E1193" s="210">
        <v>60082</v>
      </c>
      <c r="F1193" s="17" t="s">
        <v>275</v>
      </c>
      <c r="G1193" s="36" t="s">
        <v>218</v>
      </c>
      <c r="H1193" s="157">
        <v>106383</v>
      </c>
      <c r="I1193" s="19">
        <v>38</v>
      </c>
      <c r="J1193" s="150" t="s">
        <v>14</v>
      </c>
      <c r="K1193" s="150" t="s">
        <v>12</v>
      </c>
      <c r="L1193" s="9">
        <v>12</v>
      </c>
      <c r="M1193" s="9"/>
      <c r="N1193" s="21">
        <v>0.67589999999999995</v>
      </c>
      <c r="O1193" s="10"/>
      <c r="P1193" s="39">
        <v>6.5000000000000002E-2</v>
      </c>
      <c r="Q1193" s="7"/>
      <c r="R1193" s="158">
        <v>68.688500000000005</v>
      </c>
      <c r="S1193" s="1"/>
      <c r="T1193" s="23">
        <v>6.6003999999999996</v>
      </c>
      <c r="V1193" s="20">
        <v>10.406700000000001</v>
      </c>
      <c r="X1193" s="20">
        <v>1.9560999999999999</v>
      </c>
      <c r="AA1193" s="25">
        <v>135393</v>
      </c>
      <c r="AB1193" s="9"/>
      <c r="AC1193" s="25">
        <v>2084558</v>
      </c>
      <c r="AD1193" s="9"/>
      <c r="AE1193" s="27">
        <v>200310</v>
      </c>
      <c r="AF1193" s="9"/>
      <c r="AG1193" s="26">
        <v>30348</v>
      </c>
      <c r="AI1193" s="26">
        <v>1065650</v>
      </c>
      <c r="AK1193" s="26">
        <v>566614</v>
      </c>
      <c r="AM1193" s="2" t="str">
        <f t="shared" si="18"/>
        <v>No</v>
      </c>
    </row>
    <row r="1194" spans="1:39">
      <c r="A1194" s="6" t="s">
        <v>2202</v>
      </c>
      <c r="B1194" s="6" t="s">
        <v>2203</v>
      </c>
      <c r="C1194" s="4" t="s">
        <v>100</v>
      </c>
      <c r="D1194" s="213" t="s">
        <v>2204</v>
      </c>
      <c r="E1194" s="210" t="s">
        <v>2205</v>
      </c>
      <c r="F1194" s="17" t="s">
        <v>272</v>
      </c>
      <c r="G1194" s="36" t="s">
        <v>400</v>
      </c>
      <c r="H1194" s="157">
        <v>0</v>
      </c>
      <c r="I1194" s="19">
        <v>38</v>
      </c>
      <c r="J1194" s="150" t="s">
        <v>14</v>
      </c>
      <c r="K1194" s="150" t="s">
        <v>12</v>
      </c>
      <c r="L1194" s="9">
        <v>10</v>
      </c>
      <c r="M1194" s="9"/>
      <c r="N1194" s="21">
        <v>2.4842</v>
      </c>
      <c r="O1194" s="10"/>
      <c r="P1194" s="39">
        <v>0.2102</v>
      </c>
      <c r="Q1194" s="7"/>
      <c r="R1194" s="158">
        <v>43.356499999999997</v>
      </c>
      <c r="S1194" s="1"/>
      <c r="T1194" s="23">
        <v>3.6688000000000001</v>
      </c>
      <c r="V1194" s="20">
        <v>11.817500000000001</v>
      </c>
      <c r="X1194" s="20">
        <v>0</v>
      </c>
      <c r="AA1194" s="25">
        <v>201850</v>
      </c>
      <c r="AB1194" s="9"/>
      <c r="AC1194" s="25">
        <v>960217</v>
      </c>
      <c r="AD1194" s="9"/>
      <c r="AE1194" s="27">
        <v>81254</v>
      </c>
      <c r="AF1194" s="9"/>
      <c r="AG1194" s="26">
        <v>22147</v>
      </c>
      <c r="AI1194" s="26">
        <v>0</v>
      </c>
      <c r="AK1194" s="26">
        <v>345369</v>
      </c>
      <c r="AM1194" s="2" t="str">
        <f t="shared" si="18"/>
        <v>No</v>
      </c>
    </row>
    <row r="1195" spans="1:39">
      <c r="A1195" s="6" t="s">
        <v>3318</v>
      </c>
      <c r="B1195" s="6" t="s">
        <v>3319</v>
      </c>
      <c r="C1195" s="4" t="s">
        <v>103</v>
      </c>
      <c r="D1195" s="213">
        <v>6082</v>
      </c>
      <c r="E1195" s="210">
        <v>60082</v>
      </c>
      <c r="F1195" s="17" t="s">
        <v>275</v>
      </c>
      <c r="G1195" s="36" t="s">
        <v>218</v>
      </c>
      <c r="H1195" s="157">
        <v>106383</v>
      </c>
      <c r="I1195" s="19">
        <v>38</v>
      </c>
      <c r="J1195" s="150" t="s">
        <v>18</v>
      </c>
      <c r="K1195" s="150" t="s">
        <v>15</v>
      </c>
      <c r="L1195" s="9">
        <v>10</v>
      </c>
      <c r="M1195" s="9"/>
      <c r="N1195" s="21">
        <v>0.9587</v>
      </c>
      <c r="O1195" s="10"/>
      <c r="P1195" s="39">
        <v>1.95E-2</v>
      </c>
      <c r="Q1195" s="7"/>
      <c r="R1195" s="158">
        <v>150.7107</v>
      </c>
      <c r="S1195" s="1"/>
      <c r="T1195" s="23">
        <v>3.0585</v>
      </c>
      <c r="V1195" s="20">
        <v>49.2759</v>
      </c>
      <c r="X1195" s="20">
        <v>4.0415999999999999</v>
      </c>
      <c r="AA1195" s="25">
        <v>5413</v>
      </c>
      <c r="AB1195" s="9"/>
      <c r="AC1195" s="25">
        <v>278212</v>
      </c>
      <c r="AD1195" s="9"/>
      <c r="AE1195" s="27">
        <v>5646</v>
      </c>
      <c r="AF1195" s="9"/>
      <c r="AG1195" s="26">
        <v>1846</v>
      </c>
      <c r="AI1195" s="26">
        <v>68837</v>
      </c>
      <c r="AK1195" s="26">
        <v>53422</v>
      </c>
      <c r="AM1195" s="2" t="str">
        <f t="shared" si="18"/>
        <v>No</v>
      </c>
    </row>
    <row r="1196" spans="1:39">
      <c r="A1196" s="6" t="s">
        <v>6055</v>
      </c>
      <c r="B1196" s="6" t="s">
        <v>670</v>
      </c>
      <c r="C1196" s="4" t="s">
        <v>22</v>
      </c>
      <c r="D1196" s="213">
        <v>9196</v>
      </c>
      <c r="E1196" s="210">
        <v>90196</v>
      </c>
      <c r="F1196" s="17" t="s">
        <v>272</v>
      </c>
      <c r="G1196" s="36" t="s">
        <v>218</v>
      </c>
      <c r="H1196" s="157">
        <v>1723634</v>
      </c>
      <c r="I1196" s="19">
        <v>38</v>
      </c>
      <c r="J1196" s="150" t="s">
        <v>14</v>
      </c>
      <c r="K1196" s="150" t="s">
        <v>15</v>
      </c>
      <c r="L1196" s="9">
        <v>1</v>
      </c>
      <c r="M1196" s="9"/>
      <c r="N1196" s="21">
        <v>0.85799999999999998</v>
      </c>
      <c r="O1196" s="10"/>
      <c r="P1196" s="39">
        <v>2.5600000000000001E-2</v>
      </c>
      <c r="Q1196" s="7"/>
      <c r="R1196" s="158">
        <v>64.380799999999994</v>
      </c>
      <c r="S1196" s="1"/>
      <c r="T1196" s="23">
        <v>1.9224000000000001</v>
      </c>
      <c r="V1196" s="20">
        <v>33.489600000000003</v>
      </c>
      <c r="X1196" s="20">
        <v>10.119999999999999</v>
      </c>
      <c r="AA1196" s="25">
        <v>6675</v>
      </c>
      <c r="AB1196" s="9"/>
      <c r="AC1196" s="25">
        <v>260549</v>
      </c>
      <c r="AD1196" s="9"/>
      <c r="AE1196" s="27">
        <v>7780</v>
      </c>
      <c r="AF1196" s="9"/>
      <c r="AG1196" s="26">
        <v>4047</v>
      </c>
      <c r="AI1196" s="26">
        <v>25746</v>
      </c>
      <c r="AK1196" s="26">
        <v>67226</v>
      </c>
      <c r="AM1196" s="2" t="str">
        <f t="shared" si="18"/>
        <v>No</v>
      </c>
    </row>
    <row r="1197" spans="1:39">
      <c r="A1197" s="6" t="s">
        <v>6055</v>
      </c>
      <c r="B1197" s="6" t="s">
        <v>670</v>
      </c>
      <c r="C1197" s="4" t="s">
        <v>22</v>
      </c>
      <c r="D1197" s="213">
        <v>9196</v>
      </c>
      <c r="E1197" s="210">
        <v>90196</v>
      </c>
      <c r="F1197" s="17" t="s">
        <v>272</v>
      </c>
      <c r="G1197" s="36" t="s">
        <v>218</v>
      </c>
      <c r="H1197" s="157">
        <v>1723634</v>
      </c>
      <c r="I1197" s="19">
        <v>38</v>
      </c>
      <c r="J1197" s="150" t="s">
        <v>13</v>
      </c>
      <c r="K1197" s="150" t="s">
        <v>12</v>
      </c>
      <c r="L1197" s="9">
        <v>1</v>
      </c>
      <c r="M1197" s="9"/>
      <c r="N1197" s="21">
        <v>3.5156999999999998</v>
      </c>
      <c r="O1197" s="10"/>
      <c r="P1197" s="39">
        <v>3.7100000000000001E-2</v>
      </c>
      <c r="Q1197" s="7"/>
      <c r="R1197" s="158">
        <v>215.45920000000001</v>
      </c>
      <c r="S1197" s="1"/>
      <c r="T1197" s="23">
        <v>2.2755000000000001</v>
      </c>
      <c r="V1197" s="20">
        <v>94.686099999999996</v>
      </c>
      <c r="X1197" s="20">
        <v>7.5681000000000003</v>
      </c>
      <c r="AA1197" s="25">
        <v>784</v>
      </c>
      <c r="AB1197" s="9"/>
      <c r="AC1197" s="25">
        <v>21115</v>
      </c>
      <c r="AD1197" s="9"/>
      <c r="AE1197" s="27">
        <v>223</v>
      </c>
      <c r="AF1197" s="9"/>
      <c r="AG1197" s="26">
        <v>98</v>
      </c>
      <c r="AI1197" s="26">
        <v>2790</v>
      </c>
      <c r="AK1197" s="26">
        <v>2790</v>
      </c>
      <c r="AM1197" s="2" t="str">
        <f t="shared" si="18"/>
        <v>No</v>
      </c>
    </row>
    <row r="1198" spans="1:39">
      <c r="A1198" s="6" t="s">
        <v>2264</v>
      </c>
      <c r="B1198" s="6" t="s">
        <v>2265</v>
      </c>
      <c r="C1198" s="4" t="s">
        <v>102</v>
      </c>
      <c r="D1198" s="213" t="s">
        <v>2266</v>
      </c>
      <c r="E1198" s="210" t="s">
        <v>2267</v>
      </c>
      <c r="F1198" s="17" t="s">
        <v>272</v>
      </c>
      <c r="G1198" s="36" t="s">
        <v>400</v>
      </c>
      <c r="H1198" s="157">
        <v>0</v>
      </c>
      <c r="I1198" s="19">
        <v>38</v>
      </c>
      <c r="J1198" s="150" t="s">
        <v>13</v>
      </c>
      <c r="K1198" s="150" t="s">
        <v>12</v>
      </c>
      <c r="L1198" s="9">
        <v>1</v>
      </c>
      <c r="M1198" s="9"/>
      <c r="N1198" s="21">
        <v>1</v>
      </c>
      <c r="O1198" s="10"/>
      <c r="P1198" s="39">
        <v>9.7600000000000006E-2</v>
      </c>
      <c r="Q1198" s="7"/>
      <c r="R1198" s="158">
        <v>41</v>
      </c>
      <c r="S1198" s="1"/>
      <c r="T1198" s="23">
        <v>4</v>
      </c>
      <c r="V1198" s="20">
        <v>10.25</v>
      </c>
      <c r="X1198" s="20">
        <v>0</v>
      </c>
      <c r="AA1198" s="25">
        <v>4</v>
      </c>
      <c r="AB1198" s="9"/>
      <c r="AC1198" s="25">
        <v>41</v>
      </c>
      <c r="AD1198" s="9"/>
      <c r="AE1198" s="27">
        <v>4</v>
      </c>
      <c r="AF1198" s="9"/>
      <c r="AG1198" s="26">
        <v>1</v>
      </c>
      <c r="AI1198" s="26">
        <v>0</v>
      </c>
      <c r="AK1198" s="26">
        <v>17</v>
      </c>
      <c r="AM1198" s="2" t="str">
        <f t="shared" si="18"/>
        <v>No</v>
      </c>
    </row>
    <row r="1199" spans="1:39">
      <c r="A1199" s="6" t="s">
        <v>6058</v>
      </c>
      <c r="B1199" s="6" t="s">
        <v>1383</v>
      </c>
      <c r="C1199" s="4" t="s">
        <v>61</v>
      </c>
      <c r="D1199" s="213">
        <v>7016</v>
      </c>
      <c r="E1199" s="210">
        <v>70016</v>
      </c>
      <c r="F1199" s="17" t="s">
        <v>272</v>
      </c>
      <c r="G1199" s="36" t="s">
        <v>218</v>
      </c>
      <c r="H1199" s="157">
        <v>124748</v>
      </c>
      <c r="I1199" s="19">
        <v>37</v>
      </c>
      <c r="J1199" s="150" t="s">
        <v>13</v>
      </c>
      <c r="K1199" s="150" t="s">
        <v>12</v>
      </c>
      <c r="L1199" s="9">
        <v>9</v>
      </c>
      <c r="M1199" s="9"/>
      <c r="N1199" s="21">
        <v>2.597</v>
      </c>
      <c r="O1199" s="10"/>
      <c r="P1199" s="39">
        <v>0.1162</v>
      </c>
      <c r="Q1199" s="7"/>
      <c r="R1199" s="158">
        <v>56.582999999999998</v>
      </c>
      <c r="S1199" s="1"/>
      <c r="T1199" s="23">
        <v>2.5316000000000001</v>
      </c>
      <c r="V1199" s="20">
        <v>22.351099999999999</v>
      </c>
      <c r="X1199" s="20">
        <v>4.1921999999999997</v>
      </c>
      <c r="AA1199" s="25">
        <v>138677</v>
      </c>
      <c r="AB1199" s="9"/>
      <c r="AC1199" s="25">
        <v>1193505</v>
      </c>
      <c r="AD1199" s="9"/>
      <c r="AE1199" s="27">
        <v>53398</v>
      </c>
      <c r="AF1199" s="9"/>
      <c r="AG1199" s="26">
        <v>21093</v>
      </c>
      <c r="AI1199" s="26">
        <v>284698</v>
      </c>
      <c r="AK1199" s="26">
        <v>265934</v>
      </c>
      <c r="AM1199" s="2" t="str">
        <f t="shared" si="18"/>
        <v>No</v>
      </c>
    </row>
    <row r="1200" spans="1:39">
      <c r="A1200" s="6" t="s">
        <v>2363</v>
      </c>
      <c r="B1200" s="6" t="s">
        <v>2364</v>
      </c>
      <c r="C1200" s="4" t="s">
        <v>46</v>
      </c>
      <c r="D1200" s="213">
        <v>5110</v>
      </c>
      <c r="E1200" s="210">
        <v>50110</v>
      </c>
      <c r="F1200" s="17" t="s">
        <v>275</v>
      </c>
      <c r="G1200" s="36" t="s">
        <v>218</v>
      </c>
      <c r="H1200" s="157">
        <v>108657</v>
      </c>
      <c r="I1200" s="19">
        <v>37</v>
      </c>
      <c r="J1200" s="150" t="s">
        <v>13</v>
      </c>
      <c r="K1200" s="150" t="s">
        <v>12</v>
      </c>
      <c r="L1200" s="9">
        <v>8</v>
      </c>
      <c r="M1200" s="9"/>
      <c r="N1200" s="21">
        <v>1.9784999999999999</v>
      </c>
      <c r="O1200" s="10"/>
      <c r="P1200" s="39">
        <v>8.8300000000000003E-2</v>
      </c>
      <c r="Q1200" s="7"/>
      <c r="R1200" s="158">
        <v>52.681399999999996</v>
      </c>
      <c r="S1200" s="1"/>
      <c r="T1200" s="23">
        <v>2.3511000000000002</v>
      </c>
      <c r="V1200" s="20">
        <v>22.4071</v>
      </c>
      <c r="X1200" s="20">
        <v>5.1237000000000004</v>
      </c>
      <c r="AA1200" s="25">
        <v>72071</v>
      </c>
      <c r="AB1200" s="9"/>
      <c r="AC1200" s="25">
        <v>816245</v>
      </c>
      <c r="AD1200" s="9"/>
      <c r="AE1200" s="27">
        <v>36428</v>
      </c>
      <c r="AF1200" s="9"/>
      <c r="AG1200" s="26">
        <v>15494</v>
      </c>
      <c r="AI1200" s="26">
        <v>159307</v>
      </c>
      <c r="AK1200" s="26">
        <v>140562</v>
      </c>
      <c r="AM1200" s="2" t="str">
        <f t="shared" si="18"/>
        <v>No</v>
      </c>
    </row>
    <row r="1201" spans="1:39">
      <c r="A1201" s="6" t="s">
        <v>5417</v>
      </c>
      <c r="B1201" s="6" t="s">
        <v>5417</v>
      </c>
      <c r="C1201" s="4" t="s">
        <v>58</v>
      </c>
      <c r="D1201" s="213">
        <v>5219</v>
      </c>
      <c r="E1201" s="210">
        <v>50516</v>
      </c>
      <c r="F1201" s="17" t="s">
        <v>272</v>
      </c>
      <c r="G1201" s="36" t="s">
        <v>218</v>
      </c>
      <c r="H1201" s="157">
        <v>2650890</v>
      </c>
      <c r="I1201" s="19">
        <v>37</v>
      </c>
      <c r="J1201" s="150" t="s">
        <v>13</v>
      </c>
      <c r="K1201" s="150" t="s">
        <v>15</v>
      </c>
      <c r="L1201" s="9">
        <v>8</v>
      </c>
      <c r="M1201" s="9"/>
      <c r="N1201" s="21">
        <v>2.3690000000000002</v>
      </c>
      <c r="O1201" s="10"/>
      <c r="P1201" s="39">
        <v>5.8000000000000003E-2</v>
      </c>
      <c r="Q1201" s="7"/>
      <c r="R1201" s="158">
        <v>119.1857</v>
      </c>
      <c r="S1201" s="1"/>
      <c r="T1201" s="23">
        <v>2.9201999999999999</v>
      </c>
      <c r="V1201" s="20">
        <v>40.814399999999999</v>
      </c>
      <c r="X1201" s="20">
        <v>6.8287000000000004</v>
      </c>
      <c r="AA1201" s="25">
        <v>65180</v>
      </c>
      <c r="AB1201" s="9"/>
      <c r="AC1201" s="25">
        <v>1122968</v>
      </c>
      <c r="AD1201" s="9"/>
      <c r="AE1201" s="27">
        <v>27514</v>
      </c>
      <c r="AF1201" s="9"/>
      <c r="AG1201" s="26">
        <v>9422</v>
      </c>
      <c r="AI1201" s="26">
        <v>164448</v>
      </c>
      <c r="AK1201" s="26">
        <v>154459</v>
      </c>
      <c r="AM1201" s="2" t="str">
        <f t="shared" si="18"/>
        <v>No</v>
      </c>
    </row>
    <row r="1202" spans="1:39">
      <c r="A1202" s="6" t="s">
        <v>6059</v>
      </c>
      <c r="B1202" s="6" t="s">
        <v>1016</v>
      </c>
      <c r="C1202" s="4" t="s">
        <v>42</v>
      </c>
      <c r="D1202" s="213">
        <v>4058</v>
      </c>
      <c r="E1202" s="210">
        <v>40058</v>
      </c>
      <c r="F1202" s="17" t="s">
        <v>272</v>
      </c>
      <c r="G1202" s="36" t="s">
        <v>218</v>
      </c>
      <c r="H1202" s="157">
        <v>60851</v>
      </c>
      <c r="I1202" s="19">
        <v>37</v>
      </c>
      <c r="J1202" s="150" t="s">
        <v>13</v>
      </c>
      <c r="K1202" s="150" t="s">
        <v>12</v>
      </c>
      <c r="L1202" s="9">
        <v>6</v>
      </c>
      <c r="M1202" s="9"/>
      <c r="N1202" s="21">
        <v>5.8562000000000003</v>
      </c>
      <c r="O1202" s="10"/>
      <c r="P1202" s="39">
        <v>0.34539999999999998</v>
      </c>
      <c r="Q1202" s="7"/>
      <c r="R1202" s="158">
        <v>37.4955</v>
      </c>
      <c r="S1202" s="1"/>
      <c r="T1202" s="23">
        <v>2.2111999999999998</v>
      </c>
      <c r="V1202" s="20">
        <v>16.957000000000001</v>
      </c>
      <c r="X1202" s="20">
        <v>3.3567999999999998</v>
      </c>
      <c r="AA1202" s="25">
        <v>137949</v>
      </c>
      <c r="AB1202" s="9"/>
      <c r="AC1202" s="25">
        <v>399440</v>
      </c>
      <c r="AD1202" s="9"/>
      <c r="AE1202" s="27">
        <v>23556</v>
      </c>
      <c r="AF1202" s="9"/>
      <c r="AG1202" s="26">
        <v>10653</v>
      </c>
      <c r="AI1202" s="26">
        <v>118994</v>
      </c>
      <c r="AK1202" s="26">
        <v>117194</v>
      </c>
      <c r="AM1202" s="2" t="str">
        <f t="shared" si="18"/>
        <v>No</v>
      </c>
    </row>
    <row r="1203" spans="1:39">
      <c r="A1203" s="6" t="s">
        <v>328</v>
      </c>
      <c r="B1203" s="6" t="s">
        <v>295</v>
      </c>
      <c r="C1203" s="4" t="s">
        <v>10</v>
      </c>
      <c r="D1203" s="213">
        <v>41</v>
      </c>
      <c r="E1203" s="210">
        <v>41</v>
      </c>
      <c r="F1203" s="17" t="s">
        <v>324</v>
      </c>
      <c r="G1203" s="36" t="s">
        <v>218</v>
      </c>
      <c r="H1203" s="157">
        <v>251243</v>
      </c>
      <c r="I1203" s="19">
        <v>37</v>
      </c>
      <c r="J1203" s="150" t="s">
        <v>11</v>
      </c>
      <c r="K1203" s="150" t="s">
        <v>12</v>
      </c>
      <c r="L1203" s="9">
        <v>37</v>
      </c>
      <c r="M1203" s="9"/>
      <c r="N1203" s="21">
        <v>128.49090000000001</v>
      </c>
      <c r="O1203" s="10"/>
      <c r="P1203" s="39">
        <v>0.51459999999999995</v>
      </c>
      <c r="Q1203" s="7"/>
      <c r="R1203" s="158">
        <v>1163.7773999999999</v>
      </c>
      <c r="S1203" s="1"/>
      <c r="T1203" s="23">
        <v>4.6612</v>
      </c>
      <c r="V1203" s="20">
        <v>249.6748</v>
      </c>
      <c r="X1203" s="20">
        <v>2.0617999999999999</v>
      </c>
      <c r="AA1203" s="25">
        <v>25655269</v>
      </c>
      <c r="AB1203" s="9"/>
      <c r="AC1203" s="25">
        <v>49851568</v>
      </c>
      <c r="AD1203" s="9"/>
      <c r="AE1203" s="27">
        <v>199666</v>
      </c>
      <c r="AF1203" s="9"/>
      <c r="AG1203" s="26">
        <v>42836</v>
      </c>
      <c r="AI1203" s="26">
        <v>24178130</v>
      </c>
      <c r="AK1203" s="26">
        <v>1154059</v>
      </c>
      <c r="AM1203" s="2" t="str">
        <f t="shared" si="18"/>
        <v>No</v>
      </c>
    </row>
    <row r="1204" spans="1:39">
      <c r="A1204" s="6" t="s">
        <v>6059</v>
      </c>
      <c r="B1204" s="6" t="s">
        <v>1016</v>
      </c>
      <c r="C1204" s="4" t="s">
        <v>42</v>
      </c>
      <c r="D1204" s="213">
        <v>4058</v>
      </c>
      <c r="E1204" s="210">
        <v>40058</v>
      </c>
      <c r="F1204" s="17" t="s">
        <v>272</v>
      </c>
      <c r="G1204" s="36" t="s">
        <v>218</v>
      </c>
      <c r="H1204" s="157">
        <v>60851</v>
      </c>
      <c r="I1204" s="19">
        <v>37</v>
      </c>
      <c r="J1204" s="150" t="s">
        <v>14</v>
      </c>
      <c r="K1204" s="150" t="s">
        <v>12</v>
      </c>
      <c r="L1204" s="9">
        <v>31</v>
      </c>
      <c r="M1204" s="9"/>
      <c r="N1204" s="21">
        <v>0.60570000000000002</v>
      </c>
      <c r="O1204" s="10"/>
      <c r="P1204" s="39">
        <v>0.1961</v>
      </c>
      <c r="Q1204" s="7"/>
      <c r="R1204" s="158">
        <v>114.2906</v>
      </c>
      <c r="S1204" s="1"/>
      <c r="T1204" s="23">
        <v>36.999200000000002</v>
      </c>
      <c r="V1204" s="20">
        <v>3.089</v>
      </c>
      <c r="X1204" s="20">
        <v>0.67379999999999995</v>
      </c>
      <c r="AA1204" s="25">
        <v>646283</v>
      </c>
      <c r="AB1204" s="9"/>
      <c r="AC1204" s="25">
        <v>3296026</v>
      </c>
      <c r="AD1204" s="9"/>
      <c r="AE1204" s="27">
        <v>1067020</v>
      </c>
      <c r="AF1204" s="9"/>
      <c r="AG1204" s="26">
        <v>28839</v>
      </c>
      <c r="AI1204" s="26">
        <v>4891750</v>
      </c>
      <c r="AK1204" s="26">
        <v>509719</v>
      </c>
      <c r="AM1204" s="2" t="str">
        <f t="shared" si="18"/>
        <v>No</v>
      </c>
    </row>
    <row r="1205" spans="1:39">
      <c r="A1205" s="6" t="s">
        <v>5417</v>
      </c>
      <c r="B1205" s="6" t="s">
        <v>5417</v>
      </c>
      <c r="C1205" s="4" t="s">
        <v>58</v>
      </c>
      <c r="D1205" s="213">
        <v>5219</v>
      </c>
      <c r="E1205" s="210">
        <v>50516</v>
      </c>
      <c r="F1205" s="17" t="s">
        <v>272</v>
      </c>
      <c r="G1205" s="36" t="s">
        <v>218</v>
      </c>
      <c r="H1205" s="157">
        <v>2650890</v>
      </c>
      <c r="I1205" s="19">
        <v>37</v>
      </c>
      <c r="J1205" s="150" t="s">
        <v>14</v>
      </c>
      <c r="K1205" s="150" t="s">
        <v>15</v>
      </c>
      <c r="L1205" s="9">
        <v>29</v>
      </c>
      <c r="M1205" s="9"/>
      <c r="N1205" s="21">
        <v>2.2153</v>
      </c>
      <c r="O1205" s="10"/>
      <c r="P1205" s="39">
        <v>0.2974</v>
      </c>
      <c r="Q1205" s="7"/>
      <c r="R1205" s="158">
        <v>138.9684</v>
      </c>
      <c r="S1205" s="1"/>
      <c r="T1205" s="23">
        <v>18.654399999999999</v>
      </c>
      <c r="V1205" s="20">
        <v>7.4496000000000002</v>
      </c>
      <c r="X1205" s="20">
        <v>0.64710000000000001</v>
      </c>
      <c r="AA1205" s="25">
        <v>1089529</v>
      </c>
      <c r="AB1205" s="9"/>
      <c r="AC1205" s="25">
        <v>3663901</v>
      </c>
      <c r="AD1205" s="9"/>
      <c r="AE1205" s="27">
        <v>491823</v>
      </c>
      <c r="AF1205" s="9"/>
      <c r="AG1205" s="26">
        <v>26365</v>
      </c>
      <c r="AI1205" s="26">
        <v>5661667</v>
      </c>
      <c r="AK1205" s="26">
        <v>551422</v>
      </c>
      <c r="AM1205" s="2" t="str">
        <f t="shared" si="18"/>
        <v>No</v>
      </c>
    </row>
    <row r="1206" spans="1:39">
      <c r="A1206" s="6" t="s">
        <v>2363</v>
      </c>
      <c r="B1206" s="6" t="s">
        <v>2364</v>
      </c>
      <c r="C1206" s="4" t="s">
        <v>46</v>
      </c>
      <c r="D1206" s="213">
        <v>5110</v>
      </c>
      <c r="E1206" s="210">
        <v>50110</v>
      </c>
      <c r="F1206" s="17" t="s">
        <v>275</v>
      </c>
      <c r="G1206" s="36" t="s">
        <v>218</v>
      </c>
      <c r="H1206" s="157">
        <v>108657</v>
      </c>
      <c r="I1206" s="19">
        <v>37</v>
      </c>
      <c r="J1206" s="150" t="s">
        <v>14</v>
      </c>
      <c r="K1206" s="150" t="s">
        <v>12</v>
      </c>
      <c r="L1206" s="9">
        <v>29</v>
      </c>
      <c r="M1206" s="9"/>
      <c r="N1206" s="21">
        <v>0.51629999999999998</v>
      </c>
      <c r="O1206" s="10"/>
      <c r="P1206" s="39">
        <v>0.23630000000000001</v>
      </c>
      <c r="Q1206" s="7"/>
      <c r="R1206" s="158">
        <v>71.825299999999999</v>
      </c>
      <c r="S1206" s="1"/>
      <c r="T1206" s="23">
        <v>32.879300000000001</v>
      </c>
      <c r="V1206" s="20">
        <v>2.1844999999999999</v>
      </c>
      <c r="X1206" s="20">
        <v>1.0417000000000001</v>
      </c>
      <c r="AA1206" s="25">
        <v>1603007</v>
      </c>
      <c r="AB1206" s="9"/>
      <c r="AC1206" s="25">
        <v>6782391</v>
      </c>
      <c r="AD1206" s="9"/>
      <c r="AE1206" s="27">
        <v>3104755</v>
      </c>
      <c r="AF1206" s="9"/>
      <c r="AG1206" s="26">
        <v>94429</v>
      </c>
      <c r="AI1206" s="26">
        <v>6510947</v>
      </c>
      <c r="AK1206" s="26">
        <v>982943</v>
      </c>
      <c r="AM1206" s="2" t="str">
        <f t="shared" si="18"/>
        <v>No</v>
      </c>
    </row>
    <row r="1207" spans="1:39">
      <c r="A1207" s="6" t="s">
        <v>6058</v>
      </c>
      <c r="B1207" s="6" t="s">
        <v>1383</v>
      </c>
      <c r="C1207" s="4" t="s">
        <v>61</v>
      </c>
      <c r="D1207" s="213">
        <v>7016</v>
      </c>
      <c r="E1207" s="210">
        <v>70016</v>
      </c>
      <c r="F1207" s="17" t="s">
        <v>272</v>
      </c>
      <c r="G1207" s="36" t="s">
        <v>218</v>
      </c>
      <c r="H1207" s="157">
        <v>124748</v>
      </c>
      <c r="I1207" s="19">
        <v>37</v>
      </c>
      <c r="J1207" s="150" t="s">
        <v>14</v>
      </c>
      <c r="K1207" s="150" t="s">
        <v>12</v>
      </c>
      <c r="L1207" s="9">
        <v>28</v>
      </c>
      <c r="M1207" s="9"/>
      <c r="N1207" s="21">
        <v>1.1521999999999999</v>
      </c>
      <c r="O1207" s="10"/>
      <c r="P1207" s="39">
        <v>0.24529999999999999</v>
      </c>
      <c r="Q1207" s="7"/>
      <c r="R1207" s="158">
        <v>77.751300000000001</v>
      </c>
      <c r="S1207" s="1"/>
      <c r="T1207" s="23">
        <v>16.552900000000001</v>
      </c>
      <c r="V1207" s="20">
        <v>4.6970999999999998</v>
      </c>
      <c r="X1207" s="20">
        <v>1.9114</v>
      </c>
      <c r="AA1207" s="25">
        <v>1443516</v>
      </c>
      <c r="AB1207" s="9"/>
      <c r="AC1207" s="25">
        <v>5884529</v>
      </c>
      <c r="AD1207" s="9"/>
      <c r="AE1207" s="27">
        <v>1252788</v>
      </c>
      <c r="AF1207" s="9"/>
      <c r="AG1207" s="26">
        <v>75684</v>
      </c>
      <c r="AI1207" s="26">
        <v>3078604</v>
      </c>
      <c r="AK1207" s="26">
        <v>749135</v>
      </c>
      <c r="AM1207" s="2" t="str">
        <f t="shared" si="18"/>
        <v>No</v>
      </c>
    </row>
    <row r="1208" spans="1:39">
      <c r="A1208" s="6" t="s">
        <v>6060</v>
      </c>
      <c r="B1208" s="6" t="s">
        <v>4324</v>
      </c>
      <c r="C1208" s="4" t="s">
        <v>65</v>
      </c>
      <c r="D1208" s="213">
        <v>8003</v>
      </c>
      <c r="E1208" s="210">
        <v>80003</v>
      </c>
      <c r="F1208" s="17" t="s">
        <v>272</v>
      </c>
      <c r="G1208" s="36" t="s">
        <v>218</v>
      </c>
      <c r="H1208" s="157">
        <v>176676</v>
      </c>
      <c r="I1208" s="19">
        <v>37</v>
      </c>
      <c r="J1208" s="150" t="s">
        <v>14</v>
      </c>
      <c r="K1208" s="150" t="s">
        <v>15</v>
      </c>
      <c r="L1208" s="9">
        <v>24</v>
      </c>
      <c r="M1208" s="9"/>
      <c r="N1208" s="21">
        <v>0.42349999999999999</v>
      </c>
      <c r="O1208" s="10"/>
      <c r="P1208" s="39">
        <v>9.5100000000000004E-2</v>
      </c>
      <c r="Q1208" s="7"/>
      <c r="R1208" s="158">
        <v>77.2941</v>
      </c>
      <c r="S1208" s="1"/>
      <c r="T1208" s="23">
        <v>17.359500000000001</v>
      </c>
      <c r="V1208" s="20">
        <v>4.4524999999999997</v>
      </c>
      <c r="X1208" s="20">
        <v>1.0948</v>
      </c>
      <c r="AA1208" s="25">
        <v>609385</v>
      </c>
      <c r="AB1208" s="9"/>
      <c r="AC1208" s="25">
        <v>6407291</v>
      </c>
      <c r="AD1208" s="9"/>
      <c r="AE1208" s="27">
        <v>1439017</v>
      </c>
      <c r="AF1208" s="9"/>
      <c r="AG1208" s="26">
        <v>82895</v>
      </c>
      <c r="AI1208" s="26">
        <v>5852450</v>
      </c>
      <c r="AK1208" s="26">
        <v>1008093</v>
      </c>
      <c r="AM1208" s="2" t="str">
        <f t="shared" si="18"/>
        <v>No</v>
      </c>
    </row>
    <row r="1209" spans="1:39">
      <c r="A1209" s="6" t="s">
        <v>5158</v>
      </c>
      <c r="B1209" s="6" t="s">
        <v>5159</v>
      </c>
      <c r="C1209" s="4" t="s">
        <v>43</v>
      </c>
      <c r="D1209" s="213" t="s">
        <v>5160</v>
      </c>
      <c r="E1209" s="210" t="s">
        <v>5161</v>
      </c>
      <c r="F1209" s="17" t="s">
        <v>272</v>
      </c>
      <c r="G1209" s="36" t="s">
        <v>400</v>
      </c>
      <c r="H1209" s="157">
        <v>0</v>
      </c>
      <c r="I1209" s="19">
        <v>37</v>
      </c>
      <c r="J1209" s="150" t="s">
        <v>14</v>
      </c>
      <c r="K1209" s="150" t="s">
        <v>12</v>
      </c>
      <c r="L1209" s="9">
        <v>23</v>
      </c>
      <c r="M1209" s="9"/>
      <c r="N1209" s="21">
        <v>1.0939000000000001</v>
      </c>
      <c r="O1209" s="10"/>
      <c r="P1209" s="39">
        <v>0.1338</v>
      </c>
      <c r="Q1209" s="7"/>
      <c r="R1209" s="158">
        <v>101.4575</v>
      </c>
      <c r="S1209" s="1"/>
      <c r="T1209" s="23">
        <v>12.405900000000001</v>
      </c>
      <c r="V1209" s="20">
        <v>8.1782000000000004</v>
      </c>
      <c r="X1209" s="20">
        <v>0</v>
      </c>
      <c r="AA1209" s="25">
        <v>749849</v>
      </c>
      <c r="AB1209" s="9"/>
      <c r="AC1209" s="25">
        <v>5605932</v>
      </c>
      <c r="AD1209" s="9"/>
      <c r="AE1209" s="27">
        <v>685474</v>
      </c>
      <c r="AF1209" s="9"/>
      <c r="AG1209" s="26">
        <v>55254</v>
      </c>
      <c r="AI1209" s="26">
        <v>0</v>
      </c>
      <c r="AK1209" s="26">
        <v>1185062</v>
      </c>
      <c r="AM1209" s="2" t="str">
        <f t="shared" si="18"/>
        <v>No</v>
      </c>
    </row>
    <row r="1210" spans="1:39">
      <c r="A1210" s="6" t="s">
        <v>5533</v>
      </c>
      <c r="B1210" s="6" t="s">
        <v>5530</v>
      </c>
      <c r="C1210" s="4" t="s">
        <v>22</v>
      </c>
      <c r="D1210" s="213"/>
      <c r="E1210" s="210">
        <v>99425</v>
      </c>
      <c r="F1210" s="17" t="s">
        <v>275</v>
      </c>
      <c r="G1210" s="36" t="s">
        <v>218</v>
      </c>
      <c r="H1210" s="157">
        <v>12150996</v>
      </c>
      <c r="I1210" s="19">
        <v>37</v>
      </c>
      <c r="J1210" s="150" t="s">
        <v>13</v>
      </c>
      <c r="K1210" s="150" t="s">
        <v>15</v>
      </c>
      <c r="L1210" s="9">
        <v>19</v>
      </c>
      <c r="M1210" s="9"/>
      <c r="N1210" s="21">
        <v>1.0036</v>
      </c>
      <c r="O1210" s="10"/>
      <c r="P1210" s="39">
        <v>4.2999999999999997E-2</v>
      </c>
      <c r="Q1210" s="7"/>
      <c r="R1210" s="158">
        <v>87.511099999999999</v>
      </c>
      <c r="S1210" s="1"/>
      <c r="T1210" s="23">
        <v>3.7458999999999998</v>
      </c>
      <c r="V1210" s="20">
        <v>23.361799999999999</v>
      </c>
      <c r="X1210" s="20">
        <v>4.7300000000000004</v>
      </c>
      <c r="AA1210" s="25">
        <v>89392</v>
      </c>
      <c r="AB1210" s="9"/>
      <c r="AC1210" s="25">
        <v>2080927</v>
      </c>
      <c r="AD1210" s="9"/>
      <c r="AE1210" s="27">
        <v>89074</v>
      </c>
      <c r="AF1210" s="9"/>
      <c r="AG1210" s="26">
        <v>23779</v>
      </c>
      <c r="AI1210" s="26">
        <v>439946</v>
      </c>
      <c r="AK1210" s="26">
        <v>263655</v>
      </c>
      <c r="AM1210" s="2" t="str">
        <f t="shared" si="18"/>
        <v>No</v>
      </c>
    </row>
    <row r="1211" spans="1:39">
      <c r="A1211" s="6" t="s">
        <v>5533</v>
      </c>
      <c r="B1211" s="6" t="s">
        <v>5530</v>
      </c>
      <c r="C1211" s="4" t="s">
        <v>22</v>
      </c>
      <c r="D1211" s="213"/>
      <c r="E1211" s="210">
        <v>99425</v>
      </c>
      <c r="F1211" s="17" t="s">
        <v>275</v>
      </c>
      <c r="G1211" s="36" t="s">
        <v>218</v>
      </c>
      <c r="H1211" s="157">
        <v>12150996</v>
      </c>
      <c r="I1211" s="19">
        <v>37</v>
      </c>
      <c r="J1211" s="150" t="s">
        <v>18</v>
      </c>
      <c r="K1211" s="150" t="s">
        <v>15</v>
      </c>
      <c r="L1211" s="9">
        <v>18</v>
      </c>
      <c r="M1211" s="9"/>
      <c r="N1211" s="21">
        <v>1.8143</v>
      </c>
      <c r="O1211" s="10"/>
      <c r="P1211" s="39">
        <v>0.1023</v>
      </c>
      <c r="Q1211" s="7"/>
      <c r="R1211" s="158">
        <v>88.275700000000001</v>
      </c>
      <c r="S1211" s="1"/>
      <c r="T1211" s="23">
        <v>4.9774000000000003</v>
      </c>
      <c r="V1211" s="20">
        <v>17.735199999999999</v>
      </c>
      <c r="X1211" s="20">
        <v>3.4798</v>
      </c>
      <c r="AA1211" s="25">
        <v>136815</v>
      </c>
      <c r="AB1211" s="9"/>
      <c r="AC1211" s="25">
        <v>1337377</v>
      </c>
      <c r="AD1211" s="9"/>
      <c r="AE1211" s="27">
        <v>75408</v>
      </c>
      <c r="AF1211" s="9"/>
      <c r="AG1211" s="26">
        <v>15150</v>
      </c>
      <c r="AI1211" s="26">
        <v>384326</v>
      </c>
      <c r="AK1211" s="26">
        <v>326651</v>
      </c>
      <c r="AM1211" s="2" t="str">
        <f t="shared" si="18"/>
        <v>No</v>
      </c>
    </row>
    <row r="1212" spans="1:39">
      <c r="A1212" s="6" t="s">
        <v>5158</v>
      </c>
      <c r="B1212" s="6" t="s">
        <v>5159</v>
      </c>
      <c r="C1212" s="4" t="s">
        <v>43</v>
      </c>
      <c r="D1212" s="213" t="s">
        <v>5160</v>
      </c>
      <c r="E1212" s="210" t="s">
        <v>5161</v>
      </c>
      <c r="F1212" s="17" t="s">
        <v>272</v>
      </c>
      <c r="G1212" s="36" t="s">
        <v>400</v>
      </c>
      <c r="H1212" s="157">
        <v>0</v>
      </c>
      <c r="I1212" s="19">
        <v>37</v>
      </c>
      <c r="J1212" s="150" t="s">
        <v>13</v>
      </c>
      <c r="K1212" s="150" t="s">
        <v>12</v>
      </c>
      <c r="L1212" s="9">
        <v>14</v>
      </c>
      <c r="M1212" s="9"/>
      <c r="N1212" s="21">
        <v>0</v>
      </c>
      <c r="O1212" s="10"/>
      <c r="P1212" s="39">
        <v>0</v>
      </c>
      <c r="Q1212" s="7"/>
      <c r="R1212" s="158">
        <v>66.1434</v>
      </c>
      <c r="S1212" s="1"/>
      <c r="T1212" s="23">
        <v>2.3563000000000001</v>
      </c>
      <c r="V1212" s="20">
        <v>28.070799999999998</v>
      </c>
      <c r="X1212" s="20">
        <v>0</v>
      </c>
      <c r="AA1212" s="25">
        <v>0</v>
      </c>
      <c r="AB1212" s="9"/>
      <c r="AC1212" s="25">
        <v>2583891</v>
      </c>
      <c r="AD1212" s="9"/>
      <c r="AE1212" s="27">
        <v>92049</v>
      </c>
      <c r="AF1212" s="9"/>
      <c r="AG1212" s="26">
        <v>39065</v>
      </c>
      <c r="AI1212" s="26">
        <v>0</v>
      </c>
      <c r="AK1212" s="26">
        <v>505898</v>
      </c>
      <c r="AM1212" s="2" t="str">
        <f t="shared" si="18"/>
        <v>No</v>
      </c>
    </row>
    <row r="1213" spans="1:39">
      <c r="A1213" s="6" t="s">
        <v>6060</v>
      </c>
      <c r="B1213" s="6" t="s">
        <v>4324</v>
      </c>
      <c r="C1213" s="4" t="s">
        <v>65</v>
      </c>
      <c r="D1213" s="213">
        <v>8003</v>
      </c>
      <c r="E1213" s="210">
        <v>80003</v>
      </c>
      <c r="F1213" s="17" t="s">
        <v>272</v>
      </c>
      <c r="G1213" s="36" t="s">
        <v>218</v>
      </c>
      <c r="H1213" s="157">
        <v>176676</v>
      </c>
      <c r="I1213" s="19">
        <v>37</v>
      </c>
      <c r="J1213" s="150" t="s">
        <v>13</v>
      </c>
      <c r="K1213" s="150" t="s">
        <v>15</v>
      </c>
      <c r="L1213" s="9">
        <v>13</v>
      </c>
      <c r="M1213" s="9"/>
      <c r="N1213" s="21">
        <v>2.9965000000000002</v>
      </c>
      <c r="O1213" s="10"/>
      <c r="P1213" s="39">
        <v>0.1119</v>
      </c>
      <c r="Q1213" s="7"/>
      <c r="R1213" s="158">
        <v>61.665799999999997</v>
      </c>
      <c r="S1213" s="1"/>
      <c r="T1213" s="23">
        <v>2.3033000000000001</v>
      </c>
      <c r="V1213" s="20">
        <v>26.7728</v>
      </c>
      <c r="X1213" s="20">
        <v>4.6515000000000004</v>
      </c>
      <c r="AA1213" s="25">
        <v>157809</v>
      </c>
      <c r="AB1213" s="9"/>
      <c r="AC1213" s="25">
        <v>1409989</v>
      </c>
      <c r="AD1213" s="9"/>
      <c r="AE1213" s="27">
        <v>52665</v>
      </c>
      <c r="AF1213" s="9"/>
      <c r="AG1213" s="26">
        <v>22865</v>
      </c>
      <c r="AI1213" s="26">
        <v>303128</v>
      </c>
      <c r="AK1213" s="26">
        <v>324795</v>
      </c>
      <c r="AM1213" s="2" t="str">
        <f t="shared" si="18"/>
        <v>No</v>
      </c>
    </row>
    <row r="1214" spans="1:39">
      <c r="A1214" s="6" t="s">
        <v>2337</v>
      </c>
      <c r="B1214" s="6" t="s">
        <v>2338</v>
      </c>
      <c r="C1214" s="4" t="s">
        <v>46</v>
      </c>
      <c r="D1214" s="213">
        <v>5054</v>
      </c>
      <c r="E1214" s="210">
        <v>50054</v>
      </c>
      <c r="F1214" s="17" t="s">
        <v>275</v>
      </c>
      <c r="G1214" s="36" t="s">
        <v>218</v>
      </c>
      <c r="H1214" s="157">
        <v>90580</v>
      </c>
      <c r="I1214" s="19">
        <v>36</v>
      </c>
      <c r="J1214" s="150" t="s">
        <v>13</v>
      </c>
      <c r="K1214" s="150" t="s">
        <v>12</v>
      </c>
      <c r="L1214" s="9">
        <v>9</v>
      </c>
      <c r="M1214" s="9"/>
      <c r="N1214" s="21">
        <v>0.86850000000000005</v>
      </c>
      <c r="O1214" s="10"/>
      <c r="P1214" s="39">
        <v>2.5899999999999999E-2</v>
      </c>
      <c r="Q1214" s="7"/>
      <c r="R1214" s="158">
        <v>91.906999999999996</v>
      </c>
      <c r="S1214" s="1"/>
      <c r="T1214" s="23">
        <v>2.7443</v>
      </c>
      <c r="V1214" s="20">
        <v>33.489600000000003</v>
      </c>
      <c r="X1214" s="20">
        <v>7.3765999999999998</v>
      </c>
      <c r="AA1214" s="25">
        <v>46967</v>
      </c>
      <c r="AB1214" s="9"/>
      <c r="AC1214" s="25">
        <v>1811119</v>
      </c>
      <c r="AD1214" s="9"/>
      <c r="AE1214" s="27">
        <v>54080</v>
      </c>
      <c r="AF1214" s="9"/>
      <c r="AG1214" s="26">
        <v>19706</v>
      </c>
      <c r="AI1214" s="26">
        <v>245523</v>
      </c>
      <c r="AK1214" s="26">
        <v>213505</v>
      </c>
      <c r="AM1214" s="2" t="str">
        <f t="shared" si="18"/>
        <v>No</v>
      </c>
    </row>
    <row r="1215" spans="1:39">
      <c r="A1215" s="6" t="s">
        <v>1972</v>
      </c>
      <c r="B1215" s="6" t="s">
        <v>1973</v>
      </c>
      <c r="C1215" s="4" t="s">
        <v>62</v>
      </c>
      <c r="D1215" s="213" t="s">
        <v>1974</v>
      </c>
      <c r="E1215" s="210" t="s">
        <v>1975</v>
      </c>
      <c r="F1215" s="17" t="s">
        <v>405</v>
      </c>
      <c r="G1215" s="36" t="s">
        <v>400</v>
      </c>
      <c r="H1215" s="157">
        <v>0</v>
      </c>
      <c r="I1215" s="19">
        <v>36</v>
      </c>
      <c r="J1215" s="150" t="s">
        <v>13</v>
      </c>
      <c r="K1215" s="150" t="s">
        <v>12</v>
      </c>
      <c r="L1215" s="9">
        <v>36</v>
      </c>
      <c r="M1215" s="9"/>
      <c r="N1215" s="21">
        <v>0.26119999999999999</v>
      </c>
      <c r="O1215" s="10"/>
      <c r="P1215" s="39">
        <v>2.98E-2</v>
      </c>
      <c r="Q1215" s="7"/>
      <c r="R1215" s="158">
        <v>21.326699999999999</v>
      </c>
      <c r="S1215" s="1"/>
      <c r="T1215" s="23">
        <v>2.4319999999999999</v>
      </c>
      <c r="V1215" s="20">
        <v>8.7691999999999997</v>
      </c>
      <c r="X1215" s="20">
        <v>0</v>
      </c>
      <c r="AA1215" s="25">
        <v>29095</v>
      </c>
      <c r="AB1215" s="9"/>
      <c r="AC1215" s="25">
        <v>976805</v>
      </c>
      <c r="AD1215" s="9"/>
      <c r="AE1215" s="27">
        <v>111390</v>
      </c>
      <c r="AF1215" s="9"/>
      <c r="AG1215" s="26">
        <v>45802</v>
      </c>
      <c r="AI1215" s="26">
        <v>0</v>
      </c>
      <c r="AK1215" s="26">
        <v>654282</v>
      </c>
      <c r="AM1215" s="2" t="str">
        <f t="shared" si="18"/>
        <v>No</v>
      </c>
    </row>
    <row r="1216" spans="1:39">
      <c r="A1216" s="6" t="s">
        <v>6061</v>
      </c>
      <c r="B1216" s="6" t="s">
        <v>3098</v>
      </c>
      <c r="C1216" s="4" t="s">
        <v>82</v>
      </c>
      <c r="D1216" s="213" t="s">
        <v>3099</v>
      </c>
      <c r="E1216" s="210" t="s">
        <v>3100</v>
      </c>
      <c r="F1216" s="17" t="s">
        <v>405</v>
      </c>
      <c r="G1216" s="36" t="s">
        <v>400</v>
      </c>
      <c r="H1216" s="157">
        <v>0</v>
      </c>
      <c r="I1216" s="19">
        <v>36</v>
      </c>
      <c r="J1216" s="150" t="s">
        <v>13</v>
      </c>
      <c r="K1216" s="150" t="s">
        <v>12</v>
      </c>
      <c r="L1216" s="9">
        <v>36</v>
      </c>
      <c r="M1216" s="9"/>
      <c r="N1216" s="21">
        <v>0.92889999999999995</v>
      </c>
      <c r="O1216" s="10"/>
      <c r="P1216" s="39">
        <v>3.2800000000000003E-2</v>
      </c>
      <c r="Q1216" s="7"/>
      <c r="R1216" s="158">
        <v>57.655099999999997</v>
      </c>
      <c r="S1216" s="1"/>
      <c r="T1216" s="23">
        <v>2.0384000000000002</v>
      </c>
      <c r="V1216" s="20">
        <v>28.284199999999998</v>
      </c>
      <c r="X1216" s="20">
        <v>0</v>
      </c>
      <c r="AA1216" s="25">
        <v>72050</v>
      </c>
      <c r="AB1216" s="9"/>
      <c r="AC1216" s="25">
        <v>2193776</v>
      </c>
      <c r="AD1216" s="9"/>
      <c r="AE1216" s="27">
        <v>77562</v>
      </c>
      <c r="AF1216" s="9"/>
      <c r="AG1216" s="26">
        <v>38050</v>
      </c>
      <c r="AI1216" s="26">
        <v>0</v>
      </c>
      <c r="AK1216" s="26">
        <v>996426</v>
      </c>
      <c r="AM1216" s="2" t="str">
        <f t="shared" si="18"/>
        <v>No</v>
      </c>
    </row>
    <row r="1217" spans="1:39">
      <c r="A1217" s="6" t="s">
        <v>3267</v>
      </c>
      <c r="B1217" s="6" t="s">
        <v>3268</v>
      </c>
      <c r="C1217" s="4" t="s">
        <v>85</v>
      </c>
      <c r="D1217" s="213" t="s">
        <v>3269</v>
      </c>
      <c r="E1217" s="210">
        <v>60002</v>
      </c>
      <c r="F1217" s="17" t="s">
        <v>132</v>
      </c>
      <c r="G1217" s="36" t="s">
        <v>220</v>
      </c>
      <c r="H1217" s="157">
        <v>0</v>
      </c>
      <c r="I1217" s="19">
        <v>36</v>
      </c>
      <c r="J1217" s="150" t="s">
        <v>13</v>
      </c>
      <c r="K1217" s="150" t="s">
        <v>12</v>
      </c>
      <c r="L1217" s="9">
        <v>36</v>
      </c>
      <c r="M1217" s="9"/>
      <c r="N1217" s="21">
        <v>5.3499999999999999E-2</v>
      </c>
      <c r="O1217" s="10"/>
      <c r="P1217" s="39">
        <v>8.0000000000000004E-4</v>
      </c>
      <c r="Q1217" s="7"/>
      <c r="R1217" s="158">
        <v>101.04340000000001</v>
      </c>
      <c r="S1217" s="1"/>
      <c r="T1217" s="23">
        <v>1.4241999999999999</v>
      </c>
      <c r="V1217" s="20">
        <v>70.946700000000007</v>
      </c>
      <c r="X1217" s="20">
        <v>0</v>
      </c>
      <c r="AA1217" s="25">
        <v>2812</v>
      </c>
      <c r="AB1217" s="9"/>
      <c r="AC1217" s="25">
        <v>3731230</v>
      </c>
      <c r="AD1217" s="9"/>
      <c r="AE1217" s="27">
        <v>52592</v>
      </c>
      <c r="AF1217" s="9"/>
      <c r="AG1217" s="26">
        <v>36927</v>
      </c>
      <c r="AI1217" s="26">
        <v>0</v>
      </c>
      <c r="AK1217" s="26">
        <v>804963</v>
      </c>
      <c r="AM1217" s="2" t="str">
        <f t="shared" si="18"/>
        <v>No</v>
      </c>
    </row>
    <row r="1218" spans="1:39">
      <c r="A1218" s="6" t="s">
        <v>2477</v>
      </c>
      <c r="B1218" s="6" t="s">
        <v>2478</v>
      </c>
      <c r="C1218" s="4" t="s">
        <v>45</v>
      </c>
      <c r="D1218" s="213" t="s">
        <v>2479</v>
      </c>
      <c r="E1218" s="210" t="s">
        <v>2480</v>
      </c>
      <c r="F1218" s="17" t="s">
        <v>272</v>
      </c>
      <c r="G1218" s="36" t="s">
        <v>400</v>
      </c>
      <c r="H1218" s="157">
        <v>0</v>
      </c>
      <c r="I1218" s="19">
        <v>36</v>
      </c>
      <c r="J1218" s="150" t="s">
        <v>13</v>
      </c>
      <c r="K1218" s="150" t="s">
        <v>12</v>
      </c>
      <c r="L1218" s="9">
        <v>36</v>
      </c>
      <c r="M1218" s="9"/>
      <c r="N1218" s="21">
        <v>0.86539999999999995</v>
      </c>
      <c r="O1218" s="10"/>
      <c r="P1218" s="39">
        <v>5.2299999999999999E-2</v>
      </c>
      <c r="Q1218" s="7"/>
      <c r="R1218" s="158">
        <v>25.615500000000001</v>
      </c>
      <c r="S1218" s="1"/>
      <c r="T1218" s="23">
        <v>1.5476000000000001</v>
      </c>
      <c r="V1218" s="20">
        <v>16.5517</v>
      </c>
      <c r="X1218" s="20">
        <v>0</v>
      </c>
      <c r="AA1218" s="25">
        <v>64891</v>
      </c>
      <c r="AB1218" s="9"/>
      <c r="AC1218" s="25">
        <v>1241043</v>
      </c>
      <c r="AD1218" s="9"/>
      <c r="AE1218" s="27">
        <v>74980</v>
      </c>
      <c r="AF1218" s="9"/>
      <c r="AG1218" s="26">
        <v>48449</v>
      </c>
      <c r="AI1218" s="26">
        <v>0</v>
      </c>
      <c r="AK1218" s="26">
        <v>820369</v>
      </c>
      <c r="AM1218" s="2" t="str">
        <f t="shared" ref="AM1218:AM1281" si="19">IF(AL1218&amp;AJ1218&amp;AH1218&amp;AF1218&amp;AD1218&amp;AB1218&amp;Y1218&amp;W1218&amp;U1218&amp;S1218&amp;S1218&amp;Q1218&amp;O1218&lt;&gt;"","Yes","No")</f>
        <v>No</v>
      </c>
    </row>
    <row r="1219" spans="1:39">
      <c r="A1219" s="6" t="s">
        <v>2337</v>
      </c>
      <c r="B1219" s="6" t="s">
        <v>2338</v>
      </c>
      <c r="C1219" s="4" t="s">
        <v>46</v>
      </c>
      <c r="D1219" s="213">
        <v>5054</v>
      </c>
      <c r="E1219" s="210">
        <v>50054</v>
      </c>
      <c r="F1219" s="17" t="s">
        <v>275</v>
      </c>
      <c r="G1219" s="36" t="s">
        <v>218</v>
      </c>
      <c r="H1219" s="157">
        <v>90580</v>
      </c>
      <c r="I1219" s="19">
        <v>36</v>
      </c>
      <c r="J1219" s="150" t="s">
        <v>14</v>
      </c>
      <c r="K1219" s="150" t="s">
        <v>12</v>
      </c>
      <c r="L1219" s="9">
        <v>27</v>
      </c>
      <c r="M1219" s="9"/>
      <c r="N1219" s="21">
        <v>0.1396</v>
      </c>
      <c r="O1219" s="10"/>
      <c r="P1219" s="39">
        <v>3.4700000000000002E-2</v>
      </c>
      <c r="Q1219" s="7"/>
      <c r="R1219" s="158">
        <v>100.5176</v>
      </c>
      <c r="S1219" s="1"/>
      <c r="T1219" s="23">
        <v>25.005199999999999</v>
      </c>
      <c r="V1219" s="20">
        <v>4.0198999999999998</v>
      </c>
      <c r="X1219" s="20">
        <v>1.1775</v>
      </c>
      <c r="AA1219" s="25">
        <v>186698</v>
      </c>
      <c r="AB1219" s="9"/>
      <c r="AC1219" s="25">
        <v>5375277</v>
      </c>
      <c r="AD1219" s="9"/>
      <c r="AE1219" s="27">
        <v>1337176</v>
      </c>
      <c r="AF1219" s="9"/>
      <c r="AG1219" s="26">
        <v>53476</v>
      </c>
      <c r="AI1219" s="26">
        <v>4565015</v>
      </c>
      <c r="AK1219" s="26">
        <v>742220</v>
      </c>
      <c r="AM1219" s="2" t="str">
        <f t="shared" si="19"/>
        <v>No</v>
      </c>
    </row>
    <row r="1220" spans="1:39">
      <c r="A1220" s="6" t="s">
        <v>1036</v>
      </c>
      <c r="B1220" s="6" t="s">
        <v>1037</v>
      </c>
      <c r="C1220" s="4" t="s">
        <v>105</v>
      </c>
      <c r="D1220" s="213">
        <v>3008</v>
      </c>
      <c r="E1220" s="210">
        <v>30008</v>
      </c>
      <c r="F1220" s="17" t="s">
        <v>275</v>
      </c>
      <c r="G1220" s="36" t="s">
        <v>218</v>
      </c>
      <c r="H1220" s="157">
        <v>116636</v>
      </c>
      <c r="I1220" s="19">
        <v>36</v>
      </c>
      <c r="J1220" s="150" t="s">
        <v>14</v>
      </c>
      <c r="K1220" s="150" t="s">
        <v>12</v>
      </c>
      <c r="L1220" s="9">
        <v>26</v>
      </c>
      <c r="M1220" s="9"/>
      <c r="N1220" s="21">
        <v>1.0336000000000001</v>
      </c>
      <c r="O1220" s="10"/>
      <c r="P1220" s="39">
        <v>0.32069999999999999</v>
      </c>
      <c r="Q1220" s="7"/>
      <c r="R1220" s="158">
        <v>83.141099999999994</v>
      </c>
      <c r="S1220" s="1"/>
      <c r="T1220" s="23">
        <v>25.7959</v>
      </c>
      <c r="V1220" s="20">
        <v>3.2229999999999999</v>
      </c>
      <c r="X1220" s="20">
        <v>0.73750000000000004</v>
      </c>
      <c r="Y1220" s="2" t="s">
        <v>128</v>
      </c>
      <c r="AA1220" s="25">
        <v>2380807</v>
      </c>
      <c r="AB1220" s="9"/>
      <c r="AC1220" s="25">
        <v>7423753</v>
      </c>
      <c r="AD1220" s="9"/>
      <c r="AE1220" s="27">
        <v>2303341</v>
      </c>
      <c r="AF1220" s="9"/>
      <c r="AG1220" s="26">
        <v>89291</v>
      </c>
      <c r="AI1220" s="26">
        <v>10065600</v>
      </c>
      <c r="AJ1220" s="2" t="s">
        <v>128</v>
      </c>
      <c r="AK1220" s="26">
        <v>1096116</v>
      </c>
      <c r="AM1220" s="2" t="str">
        <f t="shared" si="19"/>
        <v>Yes</v>
      </c>
    </row>
    <row r="1221" spans="1:39">
      <c r="A1221" s="6" t="s">
        <v>4790</v>
      </c>
      <c r="B1221" s="6" t="s">
        <v>4791</v>
      </c>
      <c r="C1221" s="4" t="s">
        <v>22</v>
      </c>
      <c r="D1221" s="213">
        <v>9017</v>
      </c>
      <c r="E1221" s="210">
        <v>90017</v>
      </c>
      <c r="F1221" s="17" t="s">
        <v>272</v>
      </c>
      <c r="G1221" s="36" t="s">
        <v>218</v>
      </c>
      <c r="H1221" s="157">
        <v>308231</v>
      </c>
      <c r="I1221" s="19">
        <v>36</v>
      </c>
      <c r="J1221" s="150" t="s">
        <v>14</v>
      </c>
      <c r="K1221" s="150" t="s">
        <v>12</v>
      </c>
      <c r="L1221" s="9">
        <v>24</v>
      </c>
      <c r="M1221" s="9"/>
      <c r="N1221" s="21">
        <v>0.76559999999999995</v>
      </c>
      <c r="O1221" s="10"/>
      <c r="P1221" s="39">
        <v>0.1208</v>
      </c>
      <c r="Q1221" s="7"/>
      <c r="R1221" s="158">
        <v>129.25649999999999</v>
      </c>
      <c r="S1221" s="1"/>
      <c r="T1221" s="23">
        <v>20.402000000000001</v>
      </c>
      <c r="V1221" s="20">
        <v>6.3354999999999997</v>
      </c>
      <c r="X1221" s="20">
        <v>1.6080000000000001</v>
      </c>
      <c r="AA1221" s="25">
        <v>1350103</v>
      </c>
      <c r="AB1221" s="9"/>
      <c r="AC1221" s="25">
        <v>11172671</v>
      </c>
      <c r="AD1221" s="9"/>
      <c r="AE1221" s="27">
        <v>1763505</v>
      </c>
      <c r="AF1221" s="9"/>
      <c r="AG1221" s="26">
        <v>86438</v>
      </c>
      <c r="AI1221" s="26">
        <v>6948210</v>
      </c>
      <c r="AK1221" s="26">
        <v>933894</v>
      </c>
      <c r="AM1221" s="2" t="str">
        <f t="shared" si="19"/>
        <v>No</v>
      </c>
    </row>
    <row r="1222" spans="1:39">
      <c r="A1222" s="6" t="s">
        <v>6062</v>
      </c>
      <c r="B1222" s="6" t="s">
        <v>2323</v>
      </c>
      <c r="C1222" s="4" t="s">
        <v>46</v>
      </c>
      <c r="D1222" s="213">
        <v>5043</v>
      </c>
      <c r="E1222" s="210">
        <v>50043</v>
      </c>
      <c r="F1222" s="17" t="s">
        <v>272</v>
      </c>
      <c r="G1222" s="36" t="s">
        <v>218</v>
      </c>
      <c r="H1222" s="157">
        <v>229351</v>
      </c>
      <c r="I1222" s="19">
        <v>36</v>
      </c>
      <c r="J1222" s="150" t="s">
        <v>14</v>
      </c>
      <c r="K1222" s="150" t="s">
        <v>12</v>
      </c>
      <c r="L1222" s="9">
        <v>22</v>
      </c>
      <c r="M1222" s="9"/>
      <c r="N1222" s="21">
        <v>0.98480000000000001</v>
      </c>
      <c r="O1222" s="10"/>
      <c r="P1222" s="39">
        <v>0.221</v>
      </c>
      <c r="Q1222" s="7"/>
      <c r="R1222" s="158">
        <v>69.481099999999998</v>
      </c>
      <c r="S1222" s="1"/>
      <c r="T1222" s="23">
        <v>15.588800000000001</v>
      </c>
      <c r="V1222" s="20">
        <v>4.4570999999999996</v>
      </c>
      <c r="X1222" s="20">
        <v>1.2193000000000001</v>
      </c>
      <c r="AA1222" s="25">
        <v>1388985</v>
      </c>
      <c r="AB1222" s="9"/>
      <c r="AC1222" s="25">
        <v>6286229</v>
      </c>
      <c r="AD1222" s="9"/>
      <c r="AE1222" s="27">
        <v>1410383</v>
      </c>
      <c r="AF1222" s="9"/>
      <c r="AG1222" s="26">
        <v>90474</v>
      </c>
      <c r="AI1222" s="26">
        <v>5155655</v>
      </c>
      <c r="AK1222" s="26">
        <v>1156322</v>
      </c>
      <c r="AM1222" s="2" t="str">
        <f t="shared" si="19"/>
        <v>No</v>
      </c>
    </row>
    <row r="1223" spans="1:39">
      <c r="A1223" s="6" t="s">
        <v>6063</v>
      </c>
      <c r="B1223" s="6" t="s">
        <v>1084</v>
      </c>
      <c r="C1223" s="4" t="s">
        <v>54</v>
      </c>
      <c r="D1223" s="213">
        <v>3072</v>
      </c>
      <c r="E1223" s="210">
        <v>30072</v>
      </c>
      <c r="F1223" s="17" t="s">
        <v>272</v>
      </c>
      <c r="G1223" s="36" t="s">
        <v>218</v>
      </c>
      <c r="H1223" s="157">
        <v>141576</v>
      </c>
      <c r="I1223" s="19">
        <v>36</v>
      </c>
      <c r="J1223" s="150" t="s">
        <v>14</v>
      </c>
      <c r="K1223" s="150" t="s">
        <v>12</v>
      </c>
      <c r="L1223" s="9">
        <v>21</v>
      </c>
      <c r="M1223" s="9"/>
      <c r="N1223" s="21">
        <v>0.99529999999999996</v>
      </c>
      <c r="O1223" s="10"/>
      <c r="P1223" s="39">
        <v>0.1089</v>
      </c>
      <c r="Q1223" s="7"/>
      <c r="R1223" s="158">
        <v>79.920500000000004</v>
      </c>
      <c r="S1223" s="1"/>
      <c r="T1223" s="23">
        <v>8.7430000000000003</v>
      </c>
      <c r="V1223" s="20">
        <v>9.1410999999999998</v>
      </c>
      <c r="X1223" s="20">
        <v>1.5688</v>
      </c>
      <c r="AA1223" s="25">
        <v>564005</v>
      </c>
      <c r="AB1223" s="9"/>
      <c r="AC1223" s="25">
        <v>5180128</v>
      </c>
      <c r="AD1223" s="9"/>
      <c r="AE1223" s="27">
        <v>566687</v>
      </c>
      <c r="AF1223" s="9"/>
      <c r="AG1223" s="26">
        <v>64816</v>
      </c>
      <c r="AI1223" s="26">
        <v>3302009</v>
      </c>
      <c r="AK1223" s="26">
        <v>791321</v>
      </c>
      <c r="AM1223" s="2" t="str">
        <f t="shared" si="19"/>
        <v>No</v>
      </c>
    </row>
    <row r="1224" spans="1:39">
      <c r="A1224" s="6" t="s">
        <v>4790</v>
      </c>
      <c r="B1224" s="6" t="s">
        <v>4791</v>
      </c>
      <c r="C1224" s="4" t="s">
        <v>22</v>
      </c>
      <c r="D1224" s="213">
        <v>9017</v>
      </c>
      <c r="E1224" s="210">
        <v>90017</v>
      </c>
      <c r="F1224" s="17" t="s">
        <v>272</v>
      </c>
      <c r="G1224" s="36" t="s">
        <v>218</v>
      </c>
      <c r="H1224" s="157">
        <v>308231</v>
      </c>
      <c r="I1224" s="19">
        <v>36</v>
      </c>
      <c r="J1224" s="150" t="s">
        <v>14</v>
      </c>
      <c r="K1224" s="150" t="s">
        <v>15</v>
      </c>
      <c r="L1224" s="9">
        <v>2</v>
      </c>
      <c r="M1224" s="9"/>
      <c r="N1224" s="21">
        <v>7.8956999999999997</v>
      </c>
      <c r="O1224" s="10"/>
      <c r="P1224" s="39">
        <v>0.28539999999999999</v>
      </c>
      <c r="Q1224" s="7"/>
      <c r="R1224" s="158">
        <v>63.095100000000002</v>
      </c>
      <c r="S1224" s="1"/>
      <c r="T1224" s="23">
        <v>2.2804000000000002</v>
      </c>
      <c r="V1224" s="20">
        <v>27.668700000000001</v>
      </c>
      <c r="X1224" s="20">
        <v>9.6071000000000009</v>
      </c>
      <c r="AA1224" s="25">
        <v>66079</v>
      </c>
      <c r="AB1224" s="9"/>
      <c r="AC1224" s="25">
        <v>231559</v>
      </c>
      <c r="AD1224" s="9"/>
      <c r="AE1224" s="27">
        <v>8369</v>
      </c>
      <c r="AF1224" s="9"/>
      <c r="AG1224" s="26">
        <v>3670</v>
      </c>
      <c r="AI1224" s="26">
        <v>24103</v>
      </c>
      <c r="AK1224" s="26">
        <v>27059</v>
      </c>
      <c r="AM1224" s="2" t="str">
        <f t="shared" si="19"/>
        <v>No</v>
      </c>
    </row>
    <row r="1225" spans="1:39">
      <c r="A1225" s="6" t="s">
        <v>6063</v>
      </c>
      <c r="B1225" s="6" t="s">
        <v>1084</v>
      </c>
      <c r="C1225" s="4" t="s">
        <v>54</v>
      </c>
      <c r="D1225" s="213">
        <v>3072</v>
      </c>
      <c r="E1225" s="210">
        <v>30072</v>
      </c>
      <c r="F1225" s="17" t="s">
        <v>272</v>
      </c>
      <c r="G1225" s="36" t="s">
        <v>218</v>
      </c>
      <c r="H1225" s="157">
        <v>141576</v>
      </c>
      <c r="I1225" s="19">
        <v>36</v>
      </c>
      <c r="J1225" s="150" t="s">
        <v>13</v>
      </c>
      <c r="K1225" s="150" t="s">
        <v>12</v>
      </c>
      <c r="L1225" s="9">
        <v>15</v>
      </c>
      <c r="M1225" s="9"/>
      <c r="N1225" s="21">
        <v>10.261200000000001</v>
      </c>
      <c r="O1225" s="10"/>
      <c r="P1225" s="39">
        <v>0.30599999999999999</v>
      </c>
      <c r="Q1225" s="7"/>
      <c r="R1225" s="158">
        <v>65.750299999999996</v>
      </c>
      <c r="S1225" s="1" t="s">
        <v>128</v>
      </c>
      <c r="T1225" s="23">
        <v>1.9610000000000001</v>
      </c>
      <c r="U1225" s="2" t="s">
        <v>128</v>
      </c>
      <c r="V1225" s="20">
        <v>33.5289</v>
      </c>
      <c r="X1225" s="20">
        <v>3.6438000000000001</v>
      </c>
      <c r="AA1225" s="25">
        <v>426712</v>
      </c>
      <c r="AB1225" s="9"/>
      <c r="AC1225" s="25">
        <v>1394301</v>
      </c>
      <c r="AD1225" s="9"/>
      <c r="AE1225" s="27">
        <v>41585</v>
      </c>
      <c r="AF1225" s="9"/>
      <c r="AG1225" s="26">
        <v>21206</v>
      </c>
      <c r="AH1225" s="2" t="s">
        <v>128</v>
      </c>
      <c r="AI1225" s="26">
        <v>382651</v>
      </c>
      <c r="AK1225" s="26">
        <v>420393</v>
      </c>
      <c r="AL1225" s="2" t="s">
        <v>128</v>
      </c>
      <c r="AM1225" s="2" t="str">
        <f t="shared" si="19"/>
        <v>Yes</v>
      </c>
    </row>
    <row r="1226" spans="1:39">
      <c r="A1226" s="6" t="s">
        <v>6062</v>
      </c>
      <c r="B1226" s="6" t="s">
        <v>2323</v>
      </c>
      <c r="C1226" s="4" t="s">
        <v>46</v>
      </c>
      <c r="D1226" s="213">
        <v>5043</v>
      </c>
      <c r="E1226" s="210">
        <v>50043</v>
      </c>
      <c r="F1226" s="17" t="s">
        <v>272</v>
      </c>
      <c r="G1226" s="36" t="s">
        <v>218</v>
      </c>
      <c r="H1226" s="157">
        <v>229351</v>
      </c>
      <c r="I1226" s="19">
        <v>36</v>
      </c>
      <c r="J1226" s="150" t="s">
        <v>13</v>
      </c>
      <c r="K1226" s="150" t="s">
        <v>12</v>
      </c>
      <c r="L1226" s="9">
        <v>14</v>
      </c>
      <c r="M1226" s="9"/>
      <c r="N1226" s="21">
        <v>5.2591000000000001</v>
      </c>
      <c r="O1226" s="10"/>
      <c r="P1226" s="39">
        <v>0.17699999999999999</v>
      </c>
      <c r="Q1226" s="7"/>
      <c r="R1226" s="158">
        <v>62.861699999999999</v>
      </c>
      <c r="S1226" s="1"/>
      <c r="T1226" s="23">
        <v>2.1156000000000001</v>
      </c>
      <c r="V1226" s="20">
        <v>29.712800000000001</v>
      </c>
      <c r="X1226" s="20">
        <v>4.7576999999999998</v>
      </c>
      <c r="AA1226" s="25">
        <v>342502</v>
      </c>
      <c r="AB1226" s="9"/>
      <c r="AC1226" s="25">
        <v>1935073</v>
      </c>
      <c r="AD1226" s="9"/>
      <c r="AE1226" s="27">
        <v>65126</v>
      </c>
      <c r="AF1226" s="9"/>
      <c r="AG1226" s="26">
        <v>30783</v>
      </c>
      <c r="AI1226" s="26">
        <v>406728</v>
      </c>
      <c r="AK1226" s="26">
        <v>351881</v>
      </c>
      <c r="AM1226" s="2" t="str">
        <f t="shared" si="19"/>
        <v>No</v>
      </c>
    </row>
    <row r="1227" spans="1:39">
      <c r="A1227" s="6" t="s">
        <v>1036</v>
      </c>
      <c r="B1227" s="6" t="s">
        <v>1037</v>
      </c>
      <c r="C1227" s="4" t="s">
        <v>105</v>
      </c>
      <c r="D1227" s="213">
        <v>3008</v>
      </c>
      <c r="E1227" s="210">
        <v>30008</v>
      </c>
      <c r="F1227" s="17" t="s">
        <v>275</v>
      </c>
      <c r="G1227" s="36" t="s">
        <v>218</v>
      </c>
      <c r="H1227" s="157">
        <v>116636</v>
      </c>
      <c r="I1227" s="19">
        <v>36</v>
      </c>
      <c r="J1227" s="150" t="s">
        <v>13</v>
      </c>
      <c r="K1227" s="150" t="s">
        <v>12</v>
      </c>
      <c r="L1227" s="9">
        <v>10</v>
      </c>
      <c r="M1227" s="9"/>
      <c r="N1227" s="21">
        <v>3.0855999999999999</v>
      </c>
      <c r="O1227" s="10"/>
      <c r="P1227" s="39">
        <v>7.5899999999999995E-2</v>
      </c>
      <c r="Q1227" s="7"/>
      <c r="R1227" s="158">
        <v>55.229100000000003</v>
      </c>
      <c r="S1227" s="1"/>
      <c r="T1227" s="23">
        <v>1.3591</v>
      </c>
      <c r="V1227" s="20">
        <v>40.636400000000002</v>
      </c>
      <c r="X1227" s="20">
        <v>5.6863999999999999</v>
      </c>
      <c r="AA1227" s="25">
        <v>68888</v>
      </c>
      <c r="AB1227" s="9"/>
      <c r="AC1227" s="25">
        <v>907248</v>
      </c>
      <c r="AD1227" s="9"/>
      <c r="AE1227" s="27">
        <v>22326</v>
      </c>
      <c r="AF1227" s="9"/>
      <c r="AG1227" s="26">
        <v>16427</v>
      </c>
      <c r="AI1227" s="26">
        <v>159548</v>
      </c>
      <c r="AK1227" s="26">
        <v>165214</v>
      </c>
      <c r="AM1227" s="2" t="str">
        <f t="shared" si="19"/>
        <v>No</v>
      </c>
    </row>
    <row r="1228" spans="1:39">
      <c r="A1228" s="6" t="s">
        <v>4790</v>
      </c>
      <c r="B1228" s="6" t="s">
        <v>4791</v>
      </c>
      <c r="C1228" s="4" t="s">
        <v>22</v>
      </c>
      <c r="D1228" s="213">
        <v>9017</v>
      </c>
      <c r="E1228" s="210">
        <v>90017</v>
      </c>
      <c r="F1228" s="17" t="s">
        <v>272</v>
      </c>
      <c r="G1228" s="36" t="s">
        <v>218</v>
      </c>
      <c r="H1228" s="157">
        <v>308231</v>
      </c>
      <c r="I1228" s="19">
        <v>36</v>
      </c>
      <c r="J1228" s="150" t="s">
        <v>13</v>
      </c>
      <c r="K1228" s="150" t="s">
        <v>15</v>
      </c>
      <c r="L1228" s="9">
        <v>10</v>
      </c>
      <c r="M1228" s="9"/>
      <c r="N1228" s="21">
        <v>3</v>
      </c>
      <c r="O1228" s="10"/>
      <c r="P1228" s="39">
        <v>9.5699999999999993E-2</v>
      </c>
      <c r="Q1228" s="7"/>
      <c r="R1228" s="158">
        <v>76.428299999999993</v>
      </c>
      <c r="S1228" s="1"/>
      <c r="T1228" s="23">
        <v>2.4373</v>
      </c>
      <c r="V1228" s="20">
        <v>31.357199999999999</v>
      </c>
      <c r="X1228" s="20">
        <v>4.8521000000000001</v>
      </c>
      <c r="AA1228" s="25">
        <v>119443</v>
      </c>
      <c r="AB1228" s="9"/>
      <c r="AC1228" s="25">
        <v>1248456</v>
      </c>
      <c r="AD1228" s="9"/>
      <c r="AE1228" s="27">
        <v>39814</v>
      </c>
      <c r="AF1228" s="9"/>
      <c r="AG1228" s="26">
        <v>16335</v>
      </c>
      <c r="AI1228" s="26">
        <v>257302</v>
      </c>
      <c r="AK1228" s="26">
        <v>200624</v>
      </c>
      <c r="AM1228" s="2" t="str">
        <f t="shared" si="19"/>
        <v>No</v>
      </c>
    </row>
    <row r="1229" spans="1:39">
      <c r="A1229" s="6" t="s">
        <v>3711</v>
      </c>
      <c r="B1229" s="6" t="s">
        <v>3712</v>
      </c>
      <c r="C1229" s="4" t="s">
        <v>48</v>
      </c>
      <c r="D1229" s="213">
        <v>7014</v>
      </c>
      <c r="E1229" s="210">
        <v>70014</v>
      </c>
      <c r="F1229" s="17" t="s">
        <v>275</v>
      </c>
      <c r="G1229" s="36" t="s">
        <v>218</v>
      </c>
      <c r="H1229" s="157">
        <v>150003</v>
      </c>
      <c r="I1229" s="19">
        <v>35</v>
      </c>
      <c r="J1229" s="150" t="s">
        <v>18</v>
      </c>
      <c r="K1229" s="150" t="s">
        <v>15</v>
      </c>
      <c r="L1229" s="9">
        <v>8</v>
      </c>
      <c r="M1229" s="9"/>
      <c r="N1229" s="21">
        <v>3.282</v>
      </c>
      <c r="O1229" s="10"/>
      <c r="P1229" s="39">
        <v>0.23100000000000001</v>
      </c>
      <c r="Q1229" s="7"/>
      <c r="R1229" s="158">
        <v>54.272799999999997</v>
      </c>
      <c r="S1229" s="1"/>
      <c r="T1229" s="23">
        <v>3.8207</v>
      </c>
      <c r="V1229" s="20">
        <v>14.205</v>
      </c>
      <c r="X1229" s="20">
        <v>3.1958000000000002</v>
      </c>
      <c r="AA1229" s="25">
        <v>82936</v>
      </c>
      <c r="AB1229" s="9"/>
      <c r="AC1229" s="25">
        <v>358960</v>
      </c>
      <c r="AD1229" s="9"/>
      <c r="AE1229" s="27">
        <v>25270</v>
      </c>
      <c r="AF1229" s="9"/>
      <c r="AG1229" s="26">
        <v>6614</v>
      </c>
      <c r="AI1229" s="26">
        <v>112324</v>
      </c>
      <c r="AK1229" s="26">
        <v>105642</v>
      </c>
      <c r="AM1229" s="2" t="str">
        <f t="shared" si="19"/>
        <v>No</v>
      </c>
    </row>
    <row r="1230" spans="1:39">
      <c r="A1230" s="6" t="s">
        <v>3711</v>
      </c>
      <c r="B1230" s="6" t="s">
        <v>3712</v>
      </c>
      <c r="C1230" s="4" t="s">
        <v>48</v>
      </c>
      <c r="D1230" s="213">
        <v>7014</v>
      </c>
      <c r="E1230" s="210">
        <v>70014</v>
      </c>
      <c r="F1230" s="17" t="s">
        <v>275</v>
      </c>
      <c r="G1230" s="36" t="s">
        <v>218</v>
      </c>
      <c r="H1230" s="157">
        <v>150003</v>
      </c>
      <c r="I1230" s="19">
        <v>35</v>
      </c>
      <c r="J1230" s="150" t="s">
        <v>13</v>
      </c>
      <c r="K1230" s="150" t="s">
        <v>12</v>
      </c>
      <c r="L1230" s="9">
        <v>7</v>
      </c>
      <c r="M1230" s="9"/>
      <c r="N1230" s="21">
        <v>3.1703000000000001</v>
      </c>
      <c r="O1230" s="10"/>
      <c r="P1230" s="39">
        <v>6.6400000000000001E-2</v>
      </c>
      <c r="Q1230" s="7"/>
      <c r="R1230" s="158">
        <v>115.3192</v>
      </c>
      <c r="S1230" s="1"/>
      <c r="T1230" s="23">
        <v>2.4165000000000001</v>
      </c>
      <c r="V1230" s="20">
        <v>47.721600000000002</v>
      </c>
      <c r="X1230" s="20">
        <v>12.591799999999999</v>
      </c>
      <c r="AA1230" s="25">
        <v>75598</v>
      </c>
      <c r="AB1230" s="9"/>
      <c r="AC1230" s="25">
        <v>1137970</v>
      </c>
      <c r="AD1230" s="9"/>
      <c r="AE1230" s="27">
        <v>23846</v>
      </c>
      <c r="AF1230" s="9"/>
      <c r="AG1230" s="26">
        <v>9868</v>
      </c>
      <c r="AI1230" s="26">
        <v>90374</v>
      </c>
      <c r="AK1230" s="26">
        <v>130742</v>
      </c>
      <c r="AM1230" s="2" t="str">
        <f t="shared" si="19"/>
        <v>No</v>
      </c>
    </row>
    <row r="1231" spans="1:39">
      <c r="A1231" s="6" t="s">
        <v>6064</v>
      </c>
      <c r="B1231" s="6" t="s">
        <v>1264</v>
      </c>
      <c r="C1231" s="4" t="s">
        <v>102</v>
      </c>
      <c r="D1231" s="213">
        <v>4171</v>
      </c>
      <c r="E1231" s="210">
        <v>40171</v>
      </c>
      <c r="F1231" s="17" t="s">
        <v>272</v>
      </c>
      <c r="G1231" s="36" t="s">
        <v>218</v>
      </c>
      <c r="H1231" s="157">
        <v>558696</v>
      </c>
      <c r="I1231" s="19">
        <v>35</v>
      </c>
      <c r="J1231" s="150" t="s">
        <v>13</v>
      </c>
      <c r="K1231" s="150" t="s">
        <v>12</v>
      </c>
      <c r="L1231" s="9">
        <v>35</v>
      </c>
      <c r="M1231" s="9"/>
      <c r="N1231" s="21">
        <v>8.7974999999999994</v>
      </c>
      <c r="O1231" s="10"/>
      <c r="P1231" s="39">
        <v>0.45150000000000001</v>
      </c>
      <c r="Q1231" s="7"/>
      <c r="R1231" s="158">
        <v>47.597999999999999</v>
      </c>
      <c r="S1231" s="1"/>
      <c r="T1231" s="23">
        <v>2.4426999999999999</v>
      </c>
      <c r="V1231" s="20">
        <v>19.485700000000001</v>
      </c>
      <c r="X1231" s="20">
        <v>1.5094000000000001</v>
      </c>
      <c r="AA1231" s="25">
        <v>1386672</v>
      </c>
      <c r="AB1231" s="9"/>
      <c r="AC1231" s="25">
        <v>3071354</v>
      </c>
      <c r="AD1231" s="9"/>
      <c r="AE1231" s="27">
        <v>157621</v>
      </c>
      <c r="AF1231" s="9"/>
      <c r="AG1231" s="26">
        <v>64527</v>
      </c>
      <c r="AI1231" s="26">
        <v>2034819</v>
      </c>
      <c r="AK1231" s="26">
        <v>1399074</v>
      </c>
      <c r="AM1231" s="2" t="str">
        <f t="shared" si="19"/>
        <v>No</v>
      </c>
    </row>
    <row r="1232" spans="1:39">
      <c r="A1232" s="6" t="s">
        <v>5352</v>
      </c>
      <c r="B1232" s="6" t="s">
        <v>773</v>
      </c>
      <c r="C1232" s="4" t="s">
        <v>56</v>
      </c>
      <c r="D1232" s="213" t="s">
        <v>774</v>
      </c>
      <c r="E1232" s="210" t="s">
        <v>775</v>
      </c>
      <c r="F1232" s="17" t="s">
        <v>405</v>
      </c>
      <c r="G1232" s="36" t="s">
        <v>400</v>
      </c>
      <c r="H1232" s="157">
        <v>0</v>
      </c>
      <c r="I1232" s="19">
        <v>35</v>
      </c>
      <c r="J1232" s="150" t="s">
        <v>13</v>
      </c>
      <c r="K1232" s="150" t="s">
        <v>12</v>
      </c>
      <c r="L1232" s="9">
        <v>35</v>
      </c>
      <c r="M1232" s="9"/>
      <c r="N1232" s="21">
        <v>1.1064000000000001</v>
      </c>
      <c r="O1232" s="10"/>
      <c r="P1232" s="39">
        <v>4.7199999999999999E-2</v>
      </c>
      <c r="Q1232" s="7"/>
      <c r="R1232" s="158">
        <v>33.496699999999997</v>
      </c>
      <c r="S1232" s="1"/>
      <c r="T1232" s="23">
        <v>1.4296</v>
      </c>
      <c r="V1232" s="20">
        <v>23.430800000000001</v>
      </c>
      <c r="X1232" s="20">
        <v>0</v>
      </c>
      <c r="AA1232" s="25">
        <v>97290</v>
      </c>
      <c r="AB1232" s="9"/>
      <c r="AC1232" s="25">
        <v>2060316</v>
      </c>
      <c r="AD1232" s="9"/>
      <c r="AE1232" s="27">
        <v>87932</v>
      </c>
      <c r="AF1232" s="9"/>
      <c r="AG1232" s="26">
        <v>61508</v>
      </c>
      <c r="AI1232" s="26">
        <v>0</v>
      </c>
      <c r="AK1232" s="26">
        <v>1373845</v>
      </c>
      <c r="AM1232" s="2" t="str">
        <f t="shared" si="19"/>
        <v>No</v>
      </c>
    </row>
    <row r="1233" spans="1:39">
      <c r="A1233" s="6" t="s">
        <v>1941</v>
      </c>
      <c r="B1233" s="6" t="s">
        <v>947</v>
      </c>
      <c r="C1233" s="4" t="s">
        <v>51</v>
      </c>
      <c r="D1233" s="213" t="s">
        <v>1942</v>
      </c>
      <c r="E1233" s="210" t="s">
        <v>1943</v>
      </c>
      <c r="F1233" s="17" t="s">
        <v>272</v>
      </c>
      <c r="G1233" s="36" t="s">
        <v>400</v>
      </c>
      <c r="H1233" s="157">
        <v>0</v>
      </c>
      <c r="I1233" s="19">
        <v>35</v>
      </c>
      <c r="J1233" s="150" t="s">
        <v>13</v>
      </c>
      <c r="K1233" s="150" t="s">
        <v>12</v>
      </c>
      <c r="L1233" s="9">
        <v>35</v>
      </c>
      <c r="M1233" s="9"/>
      <c r="N1233" s="21">
        <v>1.5944</v>
      </c>
      <c r="O1233" s="10"/>
      <c r="P1233" s="39">
        <v>7.9799999999999996E-2</v>
      </c>
      <c r="Q1233" s="7"/>
      <c r="R1233" s="158">
        <v>31.655799999999999</v>
      </c>
      <c r="S1233" s="1"/>
      <c r="T1233" s="23">
        <v>1.5841000000000001</v>
      </c>
      <c r="V1233" s="20">
        <v>19.9832</v>
      </c>
      <c r="X1233" s="20">
        <v>0</v>
      </c>
      <c r="AA1233" s="25">
        <v>200762</v>
      </c>
      <c r="AB1233" s="9"/>
      <c r="AC1233" s="25">
        <v>2516260</v>
      </c>
      <c r="AD1233" s="9"/>
      <c r="AE1233" s="27">
        <v>125919</v>
      </c>
      <c r="AF1233" s="9"/>
      <c r="AG1233" s="26">
        <v>79488</v>
      </c>
      <c r="AI1233" s="26">
        <v>0</v>
      </c>
      <c r="AK1233" s="26">
        <v>1324404</v>
      </c>
      <c r="AM1233" s="2" t="str">
        <f t="shared" si="19"/>
        <v>No</v>
      </c>
    </row>
    <row r="1234" spans="1:39">
      <c r="A1234" s="6" t="s">
        <v>6065</v>
      </c>
      <c r="B1234" s="6" t="s">
        <v>4840</v>
      </c>
      <c r="C1234" s="4" t="s">
        <v>22</v>
      </c>
      <c r="D1234" s="213">
        <v>9142</v>
      </c>
      <c r="E1234" s="210">
        <v>90142</v>
      </c>
      <c r="F1234" s="17" t="s">
        <v>120</v>
      </c>
      <c r="G1234" s="36" t="s">
        <v>218</v>
      </c>
      <c r="H1234" s="157">
        <v>72794</v>
      </c>
      <c r="I1234" s="19">
        <v>35</v>
      </c>
      <c r="J1234" s="150" t="s">
        <v>14</v>
      </c>
      <c r="K1234" s="150" t="s">
        <v>12</v>
      </c>
      <c r="L1234" s="9">
        <v>35</v>
      </c>
      <c r="M1234" s="9"/>
      <c r="N1234" s="21">
        <v>0.81240000000000001</v>
      </c>
      <c r="O1234" s="10"/>
      <c r="P1234" s="39">
        <v>0.5615</v>
      </c>
      <c r="Q1234" s="7"/>
      <c r="R1234" s="158">
        <v>73.418800000000005</v>
      </c>
      <c r="S1234" s="1"/>
      <c r="T1234" s="23">
        <v>50.745100000000001</v>
      </c>
      <c r="V1234" s="20">
        <v>1.4468000000000001</v>
      </c>
      <c r="X1234" s="20">
        <v>0.67079999999999995</v>
      </c>
      <c r="AA1234" s="25">
        <v>3267620</v>
      </c>
      <c r="AB1234" s="9"/>
      <c r="AC1234" s="25">
        <v>5819026</v>
      </c>
      <c r="AD1234" s="9"/>
      <c r="AE1234" s="27">
        <v>4021956</v>
      </c>
      <c r="AF1234" s="9"/>
      <c r="AG1234" s="26">
        <v>79258</v>
      </c>
      <c r="AI1234" s="26">
        <v>8674173</v>
      </c>
      <c r="AK1234" s="26">
        <v>835743</v>
      </c>
      <c r="AM1234" s="2" t="str">
        <f t="shared" si="19"/>
        <v>No</v>
      </c>
    </row>
    <row r="1235" spans="1:39">
      <c r="A1235" s="6" t="s">
        <v>6066</v>
      </c>
      <c r="B1235" s="6" t="s">
        <v>3702</v>
      </c>
      <c r="C1235" s="4" t="s">
        <v>44</v>
      </c>
      <c r="D1235" s="213">
        <v>7008</v>
      </c>
      <c r="E1235" s="210">
        <v>70008</v>
      </c>
      <c r="F1235" s="17" t="s">
        <v>272</v>
      </c>
      <c r="G1235" s="36" t="s">
        <v>218</v>
      </c>
      <c r="H1235" s="157">
        <v>177844</v>
      </c>
      <c r="I1235" s="19">
        <v>35</v>
      </c>
      <c r="J1235" s="150" t="s">
        <v>14</v>
      </c>
      <c r="K1235" s="150" t="s">
        <v>12</v>
      </c>
      <c r="L1235" s="9">
        <v>23</v>
      </c>
      <c r="M1235" s="9"/>
      <c r="N1235" s="21">
        <v>0.68110000000000004</v>
      </c>
      <c r="O1235" s="10"/>
      <c r="P1235" s="39">
        <v>0.114</v>
      </c>
      <c r="Q1235" s="7"/>
      <c r="R1235" s="158">
        <v>110.27679999999999</v>
      </c>
      <c r="S1235" s="1"/>
      <c r="T1235" s="23">
        <v>18.454499999999999</v>
      </c>
      <c r="V1235" s="20">
        <v>5.9756</v>
      </c>
      <c r="X1235" s="20">
        <v>1.3026</v>
      </c>
      <c r="AA1235" s="25">
        <v>862140</v>
      </c>
      <c r="AB1235" s="9"/>
      <c r="AC1235" s="25">
        <v>7563442</v>
      </c>
      <c r="AD1235" s="9"/>
      <c r="AE1235" s="27">
        <v>1265721</v>
      </c>
      <c r="AF1235" s="9"/>
      <c r="AG1235" s="26">
        <v>68586</v>
      </c>
      <c r="AI1235" s="26">
        <v>5806405</v>
      </c>
      <c r="AK1235" s="26">
        <v>1023743</v>
      </c>
      <c r="AM1235" s="2" t="str">
        <f t="shared" si="19"/>
        <v>No</v>
      </c>
    </row>
    <row r="1236" spans="1:39">
      <c r="A1236" s="6" t="s">
        <v>3711</v>
      </c>
      <c r="B1236" s="6" t="s">
        <v>3712</v>
      </c>
      <c r="C1236" s="4" t="s">
        <v>48</v>
      </c>
      <c r="D1236" s="213">
        <v>7014</v>
      </c>
      <c r="E1236" s="210">
        <v>70014</v>
      </c>
      <c r="F1236" s="17" t="s">
        <v>275</v>
      </c>
      <c r="G1236" s="36" t="s">
        <v>218</v>
      </c>
      <c r="H1236" s="157">
        <v>150003</v>
      </c>
      <c r="I1236" s="19">
        <v>35</v>
      </c>
      <c r="J1236" s="150" t="s">
        <v>14</v>
      </c>
      <c r="K1236" s="150" t="s">
        <v>12</v>
      </c>
      <c r="L1236" s="9">
        <v>20</v>
      </c>
      <c r="M1236" s="9"/>
      <c r="N1236" s="21">
        <v>0.83230000000000004</v>
      </c>
      <c r="O1236" s="10"/>
      <c r="P1236" s="39">
        <v>0.1593</v>
      </c>
      <c r="Q1236" s="7"/>
      <c r="R1236" s="158">
        <v>106.2851</v>
      </c>
      <c r="S1236" s="1"/>
      <c r="T1236" s="23">
        <v>20.344000000000001</v>
      </c>
      <c r="V1236" s="20">
        <v>5.2244000000000002</v>
      </c>
      <c r="X1236" s="20">
        <v>1.2559</v>
      </c>
      <c r="AA1236" s="25">
        <v>1016369</v>
      </c>
      <c r="AB1236" s="9"/>
      <c r="AC1236" s="25">
        <v>6379548</v>
      </c>
      <c r="AD1236" s="9"/>
      <c r="AE1236" s="27">
        <v>1221110</v>
      </c>
      <c r="AF1236" s="9"/>
      <c r="AG1236" s="26">
        <v>60023</v>
      </c>
      <c r="AI1236" s="26">
        <v>5079722</v>
      </c>
      <c r="AK1236" s="26">
        <v>897809</v>
      </c>
      <c r="AM1236" s="2" t="str">
        <f t="shared" si="19"/>
        <v>No</v>
      </c>
    </row>
    <row r="1237" spans="1:39">
      <c r="A1237" s="6" t="s">
        <v>6066</v>
      </c>
      <c r="B1237" s="6" t="s">
        <v>3702</v>
      </c>
      <c r="C1237" s="4" t="s">
        <v>44</v>
      </c>
      <c r="D1237" s="213">
        <v>7008</v>
      </c>
      <c r="E1237" s="210">
        <v>70008</v>
      </c>
      <c r="F1237" s="17" t="s">
        <v>272</v>
      </c>
      <c r="G1237" s="36" t="s">
        <v>218</v>
      </c>
      <c r="H1237" s="157">
        <v>177844</v>
      </c>
      <c r="I1237" s="19">
        <v>35</v>
      </c>
      <c r="J1237" s="150" t="s">
        <v>13</v>
      </c>
      <c r="K1237" s="150" t="s">
        <v>15</v>
      </c>
      <c r="L1237" s="9">
        <v>12</v>
      </c>
      <c r="M1237" s="9"/>
      <c r="N1237" s="21">
        <v>4.0145999999999997</v>
      </c>
      <c r="O1237" s="10"/>
      <c r="P1237" s="39">
        <v>0.21970000000000001</v>
      </c>
      <c r="Q1237" s="7"/>
      <c r="R1237" s="158">
        <v>54.506900000000002</v>
      </c>
      <c r="S1237" s="1"/>
      <c r="T1237" s="23">
        <v>2.9834999999999998</v>
      </c>
      <c r="V1237" s="20">
        <v>18.269500000000001</v>
      </c>
      <c r="X1237" s="20">
        <v>3.1981000000000002</v>
      </c>
      <c r="AA1237" s="25">
        <v>348189</v>
      </c>
      <c r="AB1237" s="9"/>
      <c r="AC1237" s="25">
        <v>1584516</v>
      </c>
      <c r="AD1237" s="9"/>
      <c r="AE1237" s="27">
        <v>86730</v>
      </c>
      <c r="AF1237" s="9"/>
      <c r="AG1237" s="26">
        <v>29070</v>
      </c>
      <c r="AI1237" s="26">
        <v>495463</v>
      </c>
      <c r="AK1237" s="26">
        <v>383126</v>
      </c>
      <c r="AM1237" s="2" t="str">
        <f t="shared" si="19"/>
        <v>No</v>
      </c>
    </row>
    <row r="1238" spans="1:39">
      <c r="A1238" s="6" t="s">
        <v>1151</v>
      </c>
      <c r="B1238" s="6" t="s">
        <v>5382</v>
      </c>
      <c r="C1238" s="4" t="s">
        <v>88</v>
      </c>
      <c r="D1238" s="213" t="s">
        <v>1152</v>
      </c>
      <c r="E1238" s="210" t="s">
        <v>1153</v>
      </c>
      <c r="F1238" s="17" t="s">
        <v>275</v>
      </c>
      <c r="G1238" s="36" t="s">
        <v>400</v>
      </c>
      <c r="H1238" s="157">
        <v>0</v>
      </c>
      <c r="I1238" s="19">
        <v>34</v>
      </c>
      <c r="J1238" s="150" t="s">
        <v>14</v>
      </c>
      <c r="K1238" s="150" t="s">
        <v>12</v>
      </c>
      <c r="L1238" s="9">
        <v>8</v>
      </c>
      <c r="M1238" s="9"/>
      <c r="N1238" s="21">
        <v>0.84819999999999995</v>
      </c>
      <c r="O1238" s="10"/>
      <c r="P1238" s="39">
        <v>7.9399999999999998E-2</v>
      </c>
      <c r="Q1238" s="7"/>
      <c r="R1238" s="158">
        <v>110.42659999999999</v>
      </c>
      <c r="S1238" s="1"/>
      <c r="T1238" s="23">
        <v>10.3322</v>
      </c>
      <c r="V1238" s="20">
        <v>10.6876</v>
      </c>
      <c r="X1238" s="20">
        <v>0</v>
      </c>
      <c r="AA1238" s="25">
        <v>149261</v>
      </c>
      <c r="AB1238" s="9"/>
      <c r="AC1238" s="25">
        <v>1880676</v>
      </c>
      <c r="AD1238" s="9"/>
      <c r="AE1238" s="27">
        <v>175968</v>
      </c>
      <c r="AF1238" s="9"/>
      <c r="AG1238" s="26">
        <v>17031</v>
      </c>
      <c r="AI1238" s="26">
        <v>0</v>
      </c>
      <c r="AK1238" s="26">
        <v>285271</v>
      </c>
      <c r="AM1238" s="2" t="str">
        <f t="shared" si="19"/>
        <v>No</v>
      </c>
    </row>
    <row r="1239" spans="1:39">
      <c r="A1239" s="6" t="s">
        <v>4898</v>
      </c>
      <c r="B1239" s="6" t="s">
        <v>4899</v>
      </c>
      <c r="C1239" s="4" t="s">
        <v>22</v>
      </c>
      <c r="D1239" s="213">
        <v>9229</v>
      </c>
      <c r="E1239" s="210">
        <v>90229</v>
      </c>
      <c r="F1239" s="17" t="s">
        <v>275</v>
      </c>
      <c r="G1239" s="36" t="s">
        <v>218</v>
      </c>
      <c r="H1239" s="157">
        <v>1723634</v>
      </c>
      <c r="I1239" s="19">
        <v>34</v>
      </c>
      <c r="J1239" s="150" t="s">
        <v>14</v>
      </c>
      <c r="K1239" s="150" t="s">
        <v>12</v>
      </c>
      <c r="L1239" s="9">
        <v>7</v>
      </c>
      <c r="M1239" s="9"/>
      <c r="N1239" s="21">
        <v>1.2831999999999999</v>
      </c>
      <c r="O1239" s="10"/>
      <c r="P1239" s="39">
        <v>5.6500000000000002E-2</v>
      </c>
      <c r="Q1239" s="7"/>
      <c r="R1239" s="158">
        <v>137.87549999999999</v>
      </c>
      <c r="S1239" s="1"/>
      <c r="T1239" s="23">
        <v>6.0694999999999997</v>
      </c>
      <c r="V1239" s="20">
        <v>22.716100000000001</v>
      </c>
      <c r="X1239" s="20">
        <v>2.3170999999999999</v>
      </c>
      <c r="AA1239" s="25">
        <v>227680</v>
      </c>
      <c r="AB1239" s="9"/>
      <c r="AC1239" s="25">
        <v>4030651</v>
      </c>
      <c r="AD1239" s="9"/>
      <c r="AE1239" s="27">
        <v>177436</v>
      </c>
      <c r="AF1239" s="9"/>
      <c r="AG1239" s="26">
        <v>29234</v>
      </c>
      <c r="AI1239" s="26">
        <v>1739527</v>
      </c>
      <c r="AK1239" s="26">
        <v>544447</v>
      </c>
      <c r="AM1239" s="2" t="str">
        <f t="shared" si="19"/>
        <v>No</v>
      </c>
    </row>
    <row r="1240" spans="1:39">
      <c r="A1240" s="6" t="s">
        <v>742</v>
      </c>
      <c r="B1240" s="6" t="s">
        <v>743</v>
      </c>
      <c r="C1240" s="4" t="s">
        <v>53</v>
      </c>
      <c r="D1240" s="213" t="s">
        <v>744</v>
      </c>
      <c r="E1240" s="210" t="s">
        <v>745</v>
      </c>
      <c r="F1240" s="17" t="s">
        <v>275</v>
      </c>
      <c r="G1240" s="36" t="s">
        <v>400</v>
      </c>
      <c r="H1240" s="157">
        <v>0</v>
      </c>
      <c r="I1240" s="19">
        <v>34</v>
      </c>
      <c r="J1240" s="150" t="s">
        <v>13</v>
      </c>
      <c r="K1240" s="150" t="s">
        <v>12</v>
      </c>
      <c r="L1240" s="9">
        <v>6</v>
      </c>
      <c r="M1240" s="9"/>
      <c r="N1240" s="21">
        <v>2.3393999999999999</v>
      </c>
      <c r="O1240" s="10"/>
      <c r="P1240" s="39">
        <v>5.7599999999999998E-2</v>
      </c>
      <c r="Q1240" s="7"/>
      <c r="R1240" s="158">
        <v>78.930899999999994</v>
      </c>
      <c r="S1240" s="1"/>
      <c r="T1240" s="23">
        <v>1.9420999999999999</v>
      </c>
      <c r="V1240" s="20">
        <v>40.640999999999998</v>
      </c>
      <c r="X1240" s="20">
        <v>0</v>
      </c>
      <c r="AA1240" s="25">
        <v>30787</v>
      </c>
      <c r="AB1240" s="9"/>
      <c r="AC1240" s="25">
        <v>534836</v>
      </c>
      <c r="AD1240" s="9"/>
      <c r="AE1240" s="27">
        <v>13160</v>
      </c>
      <c r="AF1240" s="9"/>
      <c r="AG1240" s="26">
        <v>6776</v>
      </c>
      <c r="AI1240" s="26">
        <v>0</v>
      </c>
      <c r="AK1240" s="26">
        <v>85966</v>
      </c>
      <c r="AM1240" s="2" t="str">
        <f t="shared" si="19"/>
        <v>No</v>
      </c>
    </row>
    <row r="1241" spans="1:39">
      <c r="A1241" s="6" t="s">
        <v>5534</v>
      </c>
      <c r="B1241" s="6" t="s">
        <v>4809</v>
      </c>
      <c r="C1241" s="4" t="s">
        <v>22</v>
      </c>
      <c r="D1241" s="213"/>
      <c r="E1241" s="210">
        <v>99423</v>
      </c>
      <c r="F1241" s="17" t="s">
        <v>272</v>
      </c>
      <c r="G1241" s="36" t="s">
        <v>218</v>
      </c>
      <c r="H1241" s="157">
        <v>12150996</v>
      </c>
      <c r="I1241" s="19">
        <v>34</v>
      </c>
      <c r="J1241" s="150" t="s">
        <v>13</v>
      </c>
      <c r="K1241" s="150" t="s">
        <v>15</v>
      </c>
      <c r="L1241" s="9">
        <v>6</v>
      </c>
      <c r="M1241" s="9"/>
      <c r="N1241" s="21">
        <v>1.0622</v>
      </c>
      <c r="O1241" s="10"/>
      <c r="P1241" s="39">
        <v>4.6899999999999997E-2</v>
      </c>
      <c r="Q1241" s="7"/>
      <c r="R1241" s="158">
        <v>94.754900000000006</v>
      </c>
      <c r="S1241" s="1"/>
      <c r="T1241" s="23">
        <v>4.1791999999999998</v>
      </c>
      <c r="V1241" s="20">
        <v>22.672799999999999</v>
      </c>
      <c r="X1241" s="20">
        <v>4.0338000000000003</v>
      </c>
      <c r="AA1241" s="25">
        <v>47953</v>
      </c>
      <c r="AB1241" s="9"/>
      <c r="AC1241" s="25">
        <v>1023542</v>
      </c>
      <c r="AD1241" s="9"/>
      <c r="AE1241" s="27">
        <v>45144</v>
      </c>
      <c r="AF1241" s="9"/>
      <c r="AG1241" s="26">
        <v>10802</v>
      </c>
      <c r="AI1241" s="26">
        <v>253741</v>
      </c>
      <c r="AK1241" s="26">
        <v>137434</v>
      </c>
      <c r="AM1241" s="2" t="str">
        <f t="shared" si="19"/>
        <v>No</v>
      </c>
    </row>
    <row r="1242" spans="1:39">
      <c r="A1242" s="6" t="s">
        <v>5438</v>
      </c>
      <c r="B1242" s="6" t="s">
        <v>5439</v>
      </c>
      <c r="C1242" s="4" t="s">
        <v>58</v>
      </c>
      <c r="D1242" s="213"/>
      <c r="E1242" s="210" t="s">
        <v>5440</v>
      </c>
      <c r="F1242" s="17" t="s">
        <v>275</v>
      </c>
      <c r="G1242" s="36" t="s">
        <v>400</v>
      </c>
      <c r="H1242" s="157">
        <v>0</v>
      </c>
      <c r="I1242" s="19">
        <v>34</v>
      </c>
      <c r="J1242" s="150" t="s">
        <v>14</v>
      </c>
      <c r="K1242" s="150" t="s">
        <v>12</v>
      </c>
      <c r="L1242" s="9">
        <v>5</v>
      </c>
      <c r="M1242" s="9"/>
      <c r="N1242" s="21">
        <v>2.0051000000000001</v>
      </c>
      <c r="O1242" s="10"/>
      <c r="P1242" s="39">
        <v>0.1424</v>
      </c>
      <c r="Q1242" s="7"/>
      <c r="R1242" s="158">
        <v>47.132899999999999</v>
      </c>
      <c r="S1242" s="1"/>
      <c r="T1242" s="23">
        <v>3.3466</v>
      </c>
      <c r="V1242" s="20">
        <v>14.084</v>
      </c>
      <c r="X1242" s="20">
        <v>0</v>
      </c>
      <c r="AA1242" s="25">
        <v>71700</v>
      </c>
      <c r="AB1242" s="9"/>
      <c r="AC1242" s="25">
        <v>503615</v>
      </c>
      <c r="AD1242" s="9"/>
      <c r="AE1242" s="27">
        <v>35758</v>
      </c>
      <c r="AF1242" s="9"/>
      <c r="AG1242" s="26">
        <v>10685</v>
      </c>
      <c r="AI1242" s="26">
        <v>0</v>
      </c>
      <c r="AK1242" s="26">
        <v>153485</v>
      </c>
      <c r="AM1242" s="2" t="str">
        <f t="shared" si="19"/>
        <v>No</v>
      </c>
    </row>
    <row r="1243" spans="1:39">
      <c r="A1243" s="6" t="s">
        <v>5444</v>
      </c>
      <c r="B1243" s="6" t="s">
        <v>5445</v>
      </c>
      <c r="C1243" s="4" t="s">
        <v>103</v>
      </c>
      <c r="D1243" s="213">
        <v>6134</v>
      </c>
      <c r="E1243" s="210">
        <v>60134</v>
      </c>
      <c r="F1243" s="17" t="s">
        <v>272</v>
      </c>
      <c r="G1243" s="36" t="s">
        <v>218</v>
      </c>
      <c r="H1243" s="157">
        <v>239938</v>
      </c>
      <c r="I1243" s="19">
        <v>34</v>
      </c>
      <c r="J1243" s="150" t="s">
        <v>14</v>
      </c>
      <c r="K1243" s="150" t="s">
        <v>15</v>
      </c>
      <c r="L1243" s="9">
        <v>4</v>
      </c>
      <c r="M1243" s="9"/>
      <c r="N1243" s="21">
        <v>0</v>
      </c>
      <c r="O1243" s="10"/>
      <c r="P1243" s="39">
        <v>0</v>
      </c>
      <c r="Q1243" s="7"/>
      <c r="R1243" s="158">
        <v>79.684100000000001</v>
      </c>
      <c r="S1243" s="1"/>
      <c r="T1243" s="23">
        <v>9.9937000000000005</v>
      </c>
      <c r="V1243" s="20">
        <v>7.9733999999999998</v>
      </c>
      <c r="X1243" s="20">
        <v>3.0869</v>
      </c>
      <c r="AA1243" s="25">
        <v>0</v>
      </c>
      <c r="AB1243" s="9"/>
      <c r="AC1243" s="25">
        <v>991350</v>
      </c>
      <c r="AD1243" s="9"/>
      <c r="AE1243" s="27">
        <v>124332</v>
      </c>
      <c r="AF1243" s="9"/>
      <c r="AG1243" s="26">
        <v>12441</v>
      </c>
      <c r="AI1243" s="26">
        <v>321150</v>
      </c>
      <c r="AK1243" s="26">
        <v>88090</v>
      </c>
      <c r="AM1243" s="2" t="str">
        <f t="shared" si="19"/>
        <v>No</v>
      </c>
    </row>
    <row r="1244" spans="1:39">
      <c r="A1244" s="6" t="s">
        <v>4864</v>
      </c>
      <c r="B1244" s="6" t="s">
        <v>4785</v>
      </c>
      <c r="C1244" s="4" t="s">
        <v>22</v>
      </c>
      <c r="D1244" s="213">
        <v>9182</v>
      </c>
      <c r="E1244" s="210">
        <v>90182</v>
      </c>
      <c r="F1244" s="17" t="s">
        <v>275</v>
      </c>
      <c r="G1244" s="36" t="s">
        <v>218</v>
      </c>
      <c r="H1244" s="157">
        <v>370583</v>
      </c>
      <c r="I1244" s="19">
        <v>34</v>
      </c>
      <c r="J1244" s="150" t="s">
        <v>23</v>
      </c>
      <c r="K1244" s="150" t="s">
        <v>15</v>
      </c>
      <c r="L1244" s="9">
        <v>34</v>
      </c>
      <c r="M1244" s="9"/>
      <c r="N1244" s="21">
        <v>7.0252999999999997</v>
      </c>
      <c r="O1244" s="10"/>
      <c r="P1244" s="39">
        <v>0.51229999999999998</v>
      </c>
      <c r="Q1244" s="7"/>
      <c r="R1244" s="158">
        <v>679.85979999999995</v>
      </c>
      <c r="S1244" s="1"/>
      <c r="T1244" s="23">
        <v>49.5749</v>
      </c>
      <c r="V1244" s="20">
        <v>13.713800000000001</v>
      </c>
      <c r="X1244" s="20">
        <v>0.3125</v>
      </c>
      <c r="AA1244" s="25">
        <v>9828063</v>
      </c>
      <c r="AB1244" s="9"/>
      <c r="AC1244" s="25">
        <v>19184963</v>
      </c>
      <c r="AD1244" s="9"/>
      <c r="AE1244" s="27">
        <v>1398954</v>
      </c>
      <c r="AF1244" s="9"/>
      <c r="AG1244" s="26">
        <v>28219</v>
      </c>
      <c r="AI1244" s="26">
        <v>61400684</v>
      </c>
      <c r="AK1244" s="26">
        <v>1102574</v>
      </c>
      <c r="AM1244" s="2" t="str">
        <f t="shared" si="19"/>
        <v>No</v>
      </c>
    </row>
    <row r="1245" spans="1:39">
      <c r="A1245" s="6" t="s">
        <v>6067</v>
      </c>
      <c r="B1245" s="6" t="s">
        <v>1270</v>
      </c>
      <c r="C1245" s="4" t="s">
        <v>64</v>
      </c>
      <c r="D1245" s="213">
        <v>4147</v>
      </c>
      <c r="E1245" s="210">
        <v>40147</v>
      </c>
      <c r="F1245" s="17" t="s">
        <v>120</v>
      </c>
      <c r="G1245" s="36" t="s">
        <v>218</v>
      </c>
      <c r="H1245" s="157">
        <v>884891</v>
      </c>
      <c r="I1245" s="19">
        <v>34</v>
      </c>
      <c r="J1245" s="150" t="s">
        <v>14</v>
      </c>
      <c r="K1245" s="150" t="s">
        <v>15</v>
      </c>
      <c r="L1245" s="9">
        <v>34</v>
      </c>
      <c r="M1245" s="9"/>
      <c r="N1245" s="21">
        <v>1.5851999999999999</v>
      </c>
      <c r="O1245" s="10"/>
      <c r="P1245" s="39">
        <v>1.7708999999999999</v>
      </c>
      <c r="Q1245" s="7"/>
      <c r="R1245" s="158">
        <v>41.199399999999997</v>
      </c>
      <c r="S1245" s="1"/>
      <c r="T1245" s="23">
        <v>46.0259</v>
      </c>
      <c r="V1245" s="20">
        <v>0.89510000000000001</v>
      </c>
      <c r="X1245" s="20">
        <v>0.61219999999999997</v>
      </c>
      <c r="AA1245" s="25">
        <v>5558105</v>
      </c>
      <c r="AB1245" s="9"/>
      <c r="AC1245" s="25">
        <v>3138532</v>
      </c>
      <c r="AD1245" s="9"/>
      <c r="AE1245" s="27">
        <v>3506210</v>
      </c>
      <c r="AF1245" s="9"/>
      <c r="AG1245" s="26">
        <v>76179</v>
      </c>
      <c r="AI1245" s="26">
        <v>5126387</v>
      </c>
      <c r="AK1245" s="26">
        <v>675418</v>
      </c>
      <c r="AM1245" s="2" t="str">
        <f t="shared" si="19"/>
        <v>No</v>
      </c>
    </row>
    <row r="1246" spans="1:39">
      <c r="A1246" s="6" t="s">
        <v>3737</v>
      </c>
      <c r="B1246" s="6" t="s">
        <v>3710</v>
      </c>
      <c r="C1246" s="4" t="s">
        <v>44</v>
      </c>
      <c r="D1246" s="213" t="s">
        <v>3738</v>
      </c>
      <c r="E1246" s="210" t="s">
        <v>3739</v>
      </c>
      <c r="F1246" s="17" t="s">
        <v>275</v>
      </c>
      <c r="G1246" s="36" t="s">
        <v>400</v>
      </c>
      <c r="H1246" s="157">
        <v>0</v>
      </c>
      <c r="I1246" s="19">
        <v>34</v>
      </c>
      <c r="J1246" s="150" t="s">
        <v>13</v>
      </c>
      <c r="K1246" s="150" t="s">
        <v>12</v>
      </c>
      <c r="L1246" s="9">
        <v>34</v>
      </c>
      <c r="M1246" s="9"/>
      <c r="N1246" s="21">
        <v>0.48280000000000001</v>
      </c>
      <c r="O1246" s="10"/>
      <c r="P1246" s="39">
        <v>2.4400000000000002E-2</v>
      </c>
      <c r="Q1246" s="7"/>
      <c r="R1246" s="158">
        <v>89.397300000000001</v>
      </c>
      <c r="S1246" s="1"/>
      <c r="T1246" s="23">
        <v>4.5202999999999998</v>
      </c>
      <c r="V1246" s="20">
        <v>19.777000000000001</v>
      </c>
      <c r="X1246" s="20">
        <v>0</v>
      </c>
      <c r="AA1246" s="25">
        <v>49418</v>
      </c>
      <c r="AB1246" s="9"/>
      <c r="AC1246" s="25">
        <v>2024313</v>
      </c>
      <c r="AD1246" s="9"/>
      <c r="AE1246" s="27">
        <v>102357</v>
      </c>
      <c r="AF1246" s="9"/>
      <c r="AG1246" s="26">
        <v>22644</v>
      </c>
      <c r="AI1246" s="26">
        <v>0</v>
      </c>
      <c r="AK1246" s="26">
        <v>448071</v>
      </c>
      <c r="AM1246" s="2" t="str">
        <f t="shared" si="19"/>
        <v>No</v>
      </c>
    </row>
    <row r="1247" spans="1:39">
      <c r="A1247" s="6" t="s">
        <v>671</v>
      </c>
      <c r="B1247" s="6" t="s">
        <v>286</v>
      </c>
      <c r="C1247" s="4" t="s">
        <v>56</v>
      </c>
      <c r="D1247" s="213">
        <v>1016</v>
      </c>
      <c r="E1247" s="210">
        <v>10016</v>
      </c>
      <c r="F1247" s="17" t="s">
        <v>275</v>
      </c>
      <c r="G1247" s="36" t="s">
        <v>218</v>
      </c>
      <c r="H1247" s="157">
        <v>203914</v>
      </c>
      <c r="I1247" s="19">
        <v>34</v>
      </c>
      <c r="J1247" s="150" t="s">
        <v>14</v>
      </c>
      <c r="K1247" s="150" t="s">
        <v>12</v>
      </c>
      <c r="L1247" s="9">
        <v>34</v>
      </c>
      <c r="M1247" s="9"/>
      <c r="N1247" s="21">
        <v>1.0730999999999999</v>
      </c>
      <c r="O1247" s="10"/>
      <c r="P1247" s="39">
        <v>0.2233</v>
      </c>
      <c r="Q1247" s="7"/>
      <c r="R1247" s="158">
        <v>102.4485</v>
      </c>
      <c r="S1247" s="1"/>
      <c r="T1247" s="23">
        <v>21.323399999999999</v>
      </c>
      <c r="V1247" s="20">
        <v>4.8045</v>
      </c>
      <c r="X1247" s="20">
        <v>1.3892</v>
      </c>
      <c r="AA1247" s="25">
        <v>2089330</v>
      </c>
      <c r="AB1247" s="9"/>
      <c r="AC1247" s="25">
        <v>9354574</v>
      </c>
      <c r="AD1247" s="9"/>
      <c r="AE1247" s="27">
        <v>1947038</v>
      </c>
      <c r="AF1247" s="9"/>
      <c r="AG1247" s="26">
        <v>91310</v>
      </c>
      <c r="AI1247" s="26">
        <v>6733632</v>
      </c>
      <c r="AK1247" s="26">
        <v>1149490</v>
      </c>
      <c r="AM1247" s="2" t="str">
        <f t="shared" si="19"/>
        <v>No</v>
      </c>
    </row>
    <row r="1248" spans="1:39">
      <c r="A1248" s="6" t="s">
        <v>2252</v>
      </c>
      <c r="B1248" s="6" t="s">
        <v>2253</v>
      </c>
      <c r="C1248" s="4" t="s">
        <v>102</v>
      </c>
      <c r="D1248" s="213" t="s">
        <v>2254</v>
      </c>
      <c r="E1248" s="210" t="s">
        <v>2255</v>
      </c>
      <c r="F1248" s="17" t="s">
        <v>275</v>
      </c>
      <c r="G1248" s="36" t="s">
        <v>400</v>
      </c>
      <c r="H1248" s="157">
        <v>0</v>
      </c>
      <c r="I1248" s="19">
        <v>34</v>
      </c>
      <c r="J1248" s="150" t="s">
        <v>13</v>
      </c>
      <c r="K1248" s="150" t="s">
        <v>12</v>
      </c>
      <c r="L1248" s="9">
        <v>34</v>
      </c>
      <c r="M1248" s="9"/>
      <c r="N1248" s="21">
        <v>1.0025999999999999</v>
      </c>
      <c r="O1248" s="10"/>
      <c r="P1248" s="39">
        <v>2.93E-2</v>
      </c>
      <c r="Q1248" s="7"/>
      <c r="R1248" s="158">
        <v>43.211500000000001</v>
      </c>
      <c r="S1248" s="1"/>
      <c r="T1248" s="23">
        <v>1.2628999999999999</v>
      </c>
      <c r="V1248" s="20">
        <v>34.215499999999999</v>
      </c>
      <c r="X1248" s="20">
        <v>0</v>
      </c>
      <c r="AA1248" s="25">
        <v>63957</v>
      </c>
      <c r="AB1248" s="9"/>
      <c r="AC1248" s="25">
        <v>2182745</v>
      </c>
      <c r="AD1248" s="9"/>
      <c r="AE1248" s="27">
        <v>63794</v>
      </c>
      <c r="AF1248" s="9"/>
      <c r="AG1248" s="26">
        <v>50513</v>
      </c>
      <c r="AI1248" s="26">
        <v>0</v>
      </c>
      <c r="AK1248" s="26">
        <v>1040401</v>
      </c>
      <c r="AM1248" s="2" t="str">
        <f t="shared" si="19"/>
        <v>No</v>
      </c>
    </row>
    <row r="1249" spans="1:39">
      <c r="A1249" s="6" t="s">
        <v>6068</v>
      </c>
      <c r="B1249" s="6" t="s">
        <v>834</v>
      </c>
      <c r="C1249" s="4" t="s">
        <v>82</v>
      </c>
      <c r="D1249" s="213">
        <v>5163</v>
      </c>
      <c r="E1249" s="210">
        <v>50163</v>
      </c>
      <c r="F1249" s="17" t="s">
        <v>272</v>
      </c>
      <c r="G1249" s="36" t="s">
        <v>218</v>
      </c>
      <c r="H1249" s="157">
        <v>76068</v>
      </c>
      <c r="I1249" s="19">
        <v>34</v>
      </c>
      <c r="J1249" s="150" t="s">
        <v>13</v>
      </c>
      <c r="K1249" s="150" t="s">
        <v>15</v>
      </c>
      <c r="L1249" s="9">
        <v>34</v>
      </c>
      <c r="M1249" s="9"/>
      <c r="N1249" s="21">
        <v>5.0999999999999996</v>
      </c>
      <c r="O1249" s="10"/>
      <c r="P1249" s="39">
        <v>0.16220000000000001</v>
      </c>
      <c r="Q1249" s="7"/>
      <c r="R1249" s="158">
        <v>58.283799999999999</v>
      </c>
      <c r="S1249" s="1"/>
      <c r="T1249" s="23">
        <v>1.8542000000000001</v>
      </c>
      <c r="V1249" s="20">
        <v>31.433900000000001</v>
      </c>
      <c r="X1249" s="20">
        <v>2.6698</v>
      </c>
      <c r="AA1249" s="25">
        <v>636986</v>
      </c>
      <c r="AB1249" s="9"/>
      <c r="AC1249" s="25">
        <v>3926057</v>
      </c>
      <c r="AD1249" s="9"/>
      <c r="AE1249" s="27">
        <v>124899</v>
      </c>
      <c r="AF1249" s="9"/>
      <c r="AG1249" s="26">
        <v>67361</v>
      </c>
      <c r="AI1249" s="26">
        <v>1470529</v>
      </c>
      <c r="AK1249" s="26">
        <v>1428602</v>
      </c>
      <c r="AM1249" s="2" t="str">
        <f t="shared" si="19"/>
        <v>No</v>
      </c>
    </row>
    <row r="1250" spans="1:39">
      <c r="A1250" s="6" t="s">
        <v>5444</v>
      </c>
      <c r="B1250" s="6" t="s">
        <v>5445</v>
      </c>
      <c r="C1250" s="4" t="s">
        <v>103</v>
      </c>
      <c r="D1250" s="213">
        <v>6134</v>
      </c>
      <c r="E1250" s="210">
        <v>60134</v>
      </c>
      <c r="F1250" s="17" t="s">
        <v>272</v>
      </c>
      <c r="G1250" s="36" t="s">
        <v>218</v>
      </c>
      <c r="H1250" s="157">
        <v>239938</v>
      </c>
      <c r="I1250" s="19">
        <v>34</v>
      </c>
      <c r="J1250" s="150" t="s">
        <v>24</v>
      </c>
      <c r="K1250" s="150" t="s">
        <v>15</v>
      </c>
      <c r="L1250" s="9">
        <v>30</v>
      </c>
      <c r="M1250" s="9"/>
      <c r="N1250" s="21">
        <v>6.7823000000000002</v>
      </c>
      <c r="O1250" s="10"/>
      <c r="P1250" s="39">
        <v>0.77049999999999996</v>
      </c>
      <c r="Q1250" s="7"/>
      <c r="R1250" s="158">
        <v>153.66999999999999</v>
      </c>
      <c r="S1250" s="1"/>
      <c r="T1250" s="23">
        <v>17.4572</v>
      </c>
      <c r="V1250" s="20">
        <v>8.8026999999999997</v>
      </c>
      <c r="X1250" s="20">
        <v>0.23860000000000001</v>
      </c>
      <c r="AA1250" s="25">
        <v>3679648</v>
      </c>
      <c r="AB1250" s="9"/>
      <c r="AC1250" s="25">
        <v>4775755</v>
      </c>
      <c r="AD1250" s="9"/>
      <c r="AE1250" s="27">
        <v>542534</v>
      </c>
      <c r="AF1250" s="9"/>
      <c r="AG1250" s="26">
        <v>31078</v>
      </c>
      <c r="AI1250" s="26">
        <v>20019503</v>
      </c>
      <c r="AK1250" s="26">
        <v>875674</v>
      </c>
      <c r="AM1250" s="2" t="str">
        <f t="shared" si="19"/>
        <v>No</v>
      </c>
    </row>
    <row r="1251" spans="1:39">
      <c r="A1251" s="6" t="s">
        <v>5438</v>
      </c>
      <c r="B1251" s="6" t="s">
        <v>5439</v>
      </c>
      <c r="C1251" s="4" t="s">
        <v>58</v>
      </c>
      <c r="D1251" s="213"/>
      <c r="E1251" s="210" t="s">
        <v>5440</v>
      </c>
      <c r="F1251" s="17" t="s">
        <v>275</v>
      </c>
      <c r="G1251" s="36" t="s">
        <v>400</v>
      </c>
      <c r="H1251" s="157">
        <v>0</v>
      </c>
      <c r="I1251" s="19">
        <v>34</v>
      </c>
      <c r="J1251" s="150" t="s">
        <v>13</v>
      </c>
      <c r="K1251" s="150" t="s">
        <v>12</v>
      </c>
      <c r="L1251" s="9">
        <v>29</v>
      </c>
      <c r="M1251" s="9"/>
      <c r="N1251" s="21">
        <v>2.4163999999999999</v>
      </c>
      <c r="O1251" s="10"/>
      <c r="P1251" s="39">
        <v>0.19900000000000001</v>
      </c>
      <c r="Q1251" s="7"/>
      <c r="R1251" s="158">
        <v>57.892899999999997</v>
      </c>
      <c r="S1251" s="1"/>
      <c r="T1251" s="23">
        <v>4.7675999999999998</v>
      </c>
      <c r="V1251" s="20">
        <v>12.142899999999999</v>
      </c>
      <c r="X1251" s="20">
        <v>0</v>
      </c>
      <c r="AA1251" s="25">
        <v>479834</v>
      </c>
      <c r="AB1251" s="9"/>
      <c r="AC1251" s="25">
        <v>2411298</v>
      </c>
      <c r="AD1251" s="9"/>
      <c r="AE1251" s="27">
        <v>198576</v>
      </c>
      <c r="AF1251" s="9"/>
      <c r="AG1251" s="26">
        <v>41651</v>
      </c>
      <c r="AI1251" s="26">
        <v>0</v>
      </c>
      <c r="AK1251" s="26">
        <v>627786</v>
      </c>
      <c r="AM1251" s="2" t="str">
        <f t="shared" si="19"/>
        <v>No</v>
      </c>
    </row>
    <row r="1252" spans="1:39">
      <c r="A1252" s="6" t="s">
        <v>5534</v>
      </c>
      <c r="B1252" s="6" t="s">
        <v>4809</v>
      </c>
      <c r="C1252" s="4" t="s">
        <v>22</v>
      </c>
      <c r="D1252" s="213"/>
      <c r="E1252" s="210">
        <v>99423</v>
      </c>
      <c r="F1252" s="17" t="s">
        <v>272</v>
      </c>
      <c r="G1252" s="36" t="s">
        <v>218</v>
      </c>
      <c r="H1252" s="157">
        <v>12150996</v>
      </c>
      <c r="I1252" s="19">
        <v>34</v>
      </c>
      <c r="J1252" s="150" t="s">
        <v>14</v>
      </c>
      <c r="K1252" s="150" t="s">
        <v>15</v>
      </c>
      <c r="L1252" s="9">
        <v>28</v>
      </c>
      <c r="M1252" s="9"/>
      <c r="N1252" s="21">
        <v>0.53090000000000004</v>
      </c>
      <c r="O1252" s="10"/>
      <c r="P1252" s="39">
        <v>0.1152</v>
      </c>
      <c r="Q1252" s="7"/>
      <c r="R1252" s="158">
        <v>86.278199999999998</v>
      </c>
      <c r="S1252" s="1"/>
      <c r="T1252" s="23">
        <v>18.7212</v>
      </c>
      <c r="V1252" s="20">
        <v>4.6086</v>
      </c>
      <c r="X1252" s="20">
        <v>2.1004999999999998</v>
      </c>
      <c r="AA1252" s="25">
        <v>798648</v>
      </c>
      <c r="AB1252" s="9"/>
      <c r="AC1252" s="25">
        <v>6933059</v>
      </c>
      <c r="AD1252" s="9"/>
      <c r="AE1252" s="27">
        <v>1504383</v>
      </c>
      <c r="AF1252" s="9"/>
      <c r="AG1252" s="26">
        <v>80357</v>
      </c>
      <c r="AI1252" s="26">
        <v>3300627</v>
      </c>
      <c r="AK1252" s="26">
        <v>719209</v>
      </c>
      <c r="AM1252" s="2" t="str">
        <f t="shared" si="19"/>
        <v>No</v>
      </c>
    </row>
    <row r="1253" spans="1:39">
      <c r="A1253" s="6" t="s">
        <v>742</v>
      </c>
      <c r="B1253" s="6" t="s">
        <v>743</v>
      </c>
      <c r="C1253" s="4" t="s">
        <v>53</v>
      </c>
      <c r="D1253" s="213" t="s">
        <v>744</v>
      </c>
      <c r="E1253" s="210" t="s">
        <v>745</v>
      </c>
      <c r="F1253" s="17" t="s">
        <v>275</v>
      </c>
      <c r="G1253" s="36" t="s">
        <v>400</v>
      </c>
      <c r="H1253" s="157">
        <v>0</v>
      </c>
      <c r="I1253" s="19">
        <v>34</v>
      </c>
      <c r="J1253" s="150" t="s">
        <v>14</v>
      </c>
      <c r="K1253" s="150" t="s">
        <v>12</v>
      </c>
      <c r="L1253" s="9">
        <v>28</v>
      </c>
      <c r="M1253" s="9"/>
      <c r="N1253" s="21">
        <v>1.2398</v>
      </c>
      <c r="O1253" s="10"/>
      <c r="P1253" s="39">
        <v>0.3523</v>
      </c>
      <c r="Q1253" s="7"/>
      <c r="R1253" s="158">
        <v>69.189099999999996</v>
      </c>
      <c r="S1253" s="1"/>
      <c r="T1253" s="23">
        <v>19.661100000000001</v>
      </c>
      <c r="V1253" s="20">
        <v>3.5190999999999999</v>
      </c>
      <c r="X1253" s="20">
        <v>0</v>
      </c>
      <c r="AA1253" s="25">
        <v>1670429</v>
      </c>
      <c r="AB1253" s="9"/>
      <c r="AC1253" s="25">
        <v>4741392</v>
      </c>
      <c r="AD1253" s="9"/>
      <c r="AE1253" s="27">
        <v>1347337</v>
      </c>
      <c r="AF1253" s="9"/>
      <c r="AG1253" s="26">
        <v>68528</v>
      </c>
      <c r="AI1253" s="26">
        <v>0</v>
      </c>
      <c r="AK1253" s="26">
        <v>1087337</v>
      </c>
      <c r="AM1253" s="2" t="str">
        <f t="shared" si="19"/>
        <v>No</v>
      </c>
    </row>
    <row r="1254" spans="1:39">
      <c r="A1254" s="6" t="s">
        <v>1151</v>
      </c>
      <c r="B1254" s="6" t="s">
        <v>5382</v>
      </c>
      <c r="C1254" s="4" t="s">
        <v>88</v>
      </c>
      <c r="D1254" s="213" t="s">
        <v>1152</v>
      </c>
      <c r="E1254" s="210" t="s">
        <v>1153</v>
      </c>
      <c r="F1254" s="17" t="s">
        <v>275</v>
      </c>
      <c r="G1254" s="36" t="s">
        <v>400</v>
      </c>
      <c r="H1254" s="157">
        <v>0</v>
      </c>
      <c r="I1254" s="19">
        <v>34</v>
      </c>
      <c r="J1254" s="150" t="s">
        <v>13</v>
      </c>
      <c r="K1254" s="150" t="s">
        <v>12</v>
      </c>
      <c r="L1254" s="9">
        <v>26</v>
      </c>
      <c r="M1254" s="9"/>
      <c r="N1254" s="21">
        <v>2.2157</v>
      </c>
      <c r="O1254" s="10"/>
      <c r="P1254" s="39">
        <v>7.0499999999999993E-2</v>
      </c>
      <c r="Q1254" s="7"/>
      <c r="R1254" s="158">
        <v>120.2971</v>
      </c>
      <c r="S1254" s="1"/>
      <c r="T1254" s="23">
        <v>3.8290000000000002</v>
      </c>
      <c r="V1254" s="20">
        <v>31.417400000000001</v>
      </c>
      <c r="X1254" s="20">
        <v>0</v>
      </c>
      <c r="AA1254" s="25">
        <v>168587</v>
      </c>
      <c r="AB1254" s="9"/>
      <c r="AC1254" s="25">
        <v>2390423</v>
      </c>
      <c r="AD1254" s="9"/>
      <c r="AE1254" s="27">
        <v>76086</v>
      </c>
      <c r="AF1254" s="9"/>
      <c r="AG1254" s="26">
        <v>19871</v>
      </c>
      <c r="AI1254" s="26">
        <v>0</v>
      </c>
      <c r="AK1254" s="26">
        <v>379792</v>
      </c>
      <c r="AM1254" s="2" t="str">
        <f t="shared" si="19"/>
        <v>No</v>
      </c>
    </row>
    <row r="1255" spans="1:39">
      <c r="A1255" s="6" t="s">
        <v>6069</v>
      </c>
      <c r="B1255" s="6" t="s">
        <v>2277</v>
      </c>
      <c r="C1255" s="4" t="s">
        <v>113</v>
      </c>
      <c r="D1255" s="213">
        <v>5002</v>
      </c>
      <c r="E1255" s="210">
        <v>50002</v>
      </c>
      <c r="F1255" s="17" t="s">
        <v>272</v>
      </c>
      <c r="G1255" s="36" t="s">
        <v>218</v>
      </c>
      <c r="H1255" s="157">
        <v>206520</v>
      </c>
      <c r="I1255" s="19">
        <v>34</v>
      </c>
      <c r="J1255" s="150" t="s">
        <v>14</v>
      </c>
      <c r="K1255" s="150" t="s">
        <v>12</v>
      </c>
      <c r="L1255" s="9">
        <v>23</v>
      </c>
      <c r="M1255" s="9"/>
      <c r="N1255" s="21">
        <v>0.55679999999999996</v>
      </c>
      <c r="O1255" s="10"/>
      <c r="P1255" s="39">
        <v>0.107</v>
      </c>
      <c r="Q1255" s="7"/>
      <c r="R1255" s="158">
        <v>83.397499999999994</v>
      </c>
      <c r="S1255" s="1"/>
      <c r="T1255" s="23">
        <v>16.026900000000001</v>
      </c>
      <c r="V1255" s="20">
        <v>5.2035999999999998</v>
      </c>
      <c r="X1255" s="20">
        <v>1.7633000000000001</v>
      </c>
      <c r="AA1255" s="25">
        <v>710404</v>
      </c>
      <c r="AB1255" s="9"/>
      <c r="AC1255" s="25">
        <v>6638944</v>
      </c>
      <c r="AD1255" s="9"/>
      <c r="AE1255" s="27">
        <v>1275835</v>
      </c>
      <c r="AF1255" s="9"/>
      <c r="AG1255" s="26">
        <v>79606</v>
      </c>
      <c r="AI1255" s="26">
        <v>3765143</v>
      </c>
      <c r="AK1255" s="26">
        <v>1183482</v>
      </c>
      <c r="AM1255" s="2" t="str">
        <f t="shared" si="19"/>
        <v>No</v>
      </c>
    </row>
    <row r="1256" spans="1:39">
      <c r="A1256" s="6" t="s">
        <v>6070</v>
      </c>
      <c r="B1256" s="6" t="s">
        <v>1041</v>
      </c>
      <c r="C1256" s="4" t="s">
        <v>88</v>
      </c>
      <c r="D1256" s="213">
        <v>3011</v>
      </c>
      <c r="E1256" s="210">
        <v>30011</v>
      </c>
      <c r="F1256" s="17" t="s">
        <v>275</v>
      </c>
      <c r="G1256" s="36" t="s">
        <v>218</v>
      </c>
      <c r="H1256" s="157">
        <v>79930</v>
      </c>
      <c r="I1256" s="19">
        <v>34</v>
      </c>
      <c r="J1256" s="150" t="s">
        <v>14</v>
      </c>
      <c r="K1256" s="150" t="s">
        <v>12</v>
      </c>
      <c r="L1256" s="9">
        <v>21</v>
      </c>
      <c r="M1256" s="9"/>
      <c r="N1256" s="21">
        <v>1.2952999999999999</v>
      </c>
      <c r="O1256" s="10"/>
      <c r="P1256" s="39">
        <v>0.1434</v>
      </c>
      <c r="Q1256" s="7"/>
      <c r="R1256" s="158">
        <v>136.79560000000001</v>
      </c>
      <c r="S1256" s="1"/>
      <c r="T1256" s="23">
        <v>15.1477</v>
      </c>
      <c r="V1256" s="20">
        <v>9.0307999999999993</v>
      </c>
      <c r="X1256" s="20">
        <v>2.0305</v>
      </c>
      <c r="AA1256" s="25">
        <v>705901</v>
      </c>
      <c r="AB1256" s="9"/>
      <c r="AC1256" s="25">
        <v>4921357</v>
      </c>
      <c r="AD1256" s="9"/>
      <c r="AE1256" s="27">
        <v>544954</v>
      </c>
      <c r="AF1256" s="9"/>
      <c r="AG1256" s="26">
        <v>35976</v>
      </c>
      <c r="AI1256" s="26">
        <v>2423745</v>
      </c>
      <c r="AK1256" s="26">
        <v>469896</v>
      </c>
      <c r="AM1256" s="2" t="str">
        <f t="shared" si="19"/>
        <v>No</v>
      </c>
    </row>
    <row r="1257" spans="1:39">
      <c r="A1257" s="6" t="s">
        <v>700</v>
      </c>
      <c r="B1257" s="6" t="s">
        <v>670</v>
      </c>
      <c r="C1257" s="4" t="s">
        <v>56</v>
      </c>
      <c r="D1257" s="213">
        <v>1098</v>
      </c>
      <c r="E1257" s="210">
        <v>10098</v>
      </c>
      <c r="F1257" s="17" t="s">
        <v>275</v>
      </c>
      <c r="G1257" s="36" t="s">
        <v>218</v>
      </c>
      <c r="H1257" s="157">
        <v>59397</v>
      </c>
      <c r="I1257" s="19">
        <v>34</v>
      </c>
      <c r="J1257" s="150" t="s">
        <v>14</v>
      </c>
      <c r="K1257" s="150" t="s">
        <v>12</v>
      </c>
      <c r="L1257" s="9">
        <v>19</v>
      </c>
      <c r="M1257" s="9"/>
      <c r="N1257" s="21">
        <v>1.8452999999999999</v>
      </c>
      <c r="O1257" s="10"/>
      <c r="P1257" s="39">
        <v>0.27479999999999999</v>
      </c>
      <c r="Q1257" s="7"/>
      <c r="R1257" s="158">
        <v>56.126899999999999</v>
      </c>
      <c r="S1257" s="1"/>
      <c r="T1257" s="23">
        <v>8.359</v>
      </c>
      <c r="V1257" s="20">
        <v>6.7145999999999999</v>
      </c>
      <c r="X1257" s="20">
        <v>3.7871999999999999</v>
      </c>
      <c r="AA1257" s="25">
        <v>305136</v>
      </c>
      <c r="AB1257" s="9"/>
      <c r="AC1257" s="25">
        <v>1110303</v>
      </c>
      <c r="AD1257" s="9"/>
      <c r="AE1257" s="27">
        <v>165357</v>
      </c>
      <c r="AF1257" s="9"/>
      <c r="AG1257" s="26">
        <v>19782</v>
      </c>
      <c r="AI1257" s="26">
        <v>293175</v>
      </c>
      <c r="AK1257" s="26">
        <v>219784</v>
      </c>
      <c r="AM1257" s="2" t="str">
        <f t="shared" si="19"/>
        <v>No</v>
      </c>
    </row>
    <row r="1258" spans="1:39">
      <c r="A1258" s="6" t="s">
        <v>1053</v>
      </c>
      <c r="B1258" s="6" t="s">
        <v>845</v>
      </c>
      <c r="C1258" s="4" t="s">
        <v>88</v>
      </c>
      <c r="D1258" s="213">
        <v>3023</v>
      </c>
      <c r="E1258" s="210">
        <v>30023</v>
      </c>
      <c r="F1258" s="17" t="s">
        <v>275</v>
      </c>
      <c r="G1258" s="36" t="s">
        <v>218</v>
      </c>
      <c r="H1258" s="157">
        <v>1733853</v>
      </c>
      <c r="I1258" s="19">
        <v>34</v>
      </c>
      <c r="J1258" s="150" t="s">
        <v>14</v>
      </c>
      <c r="K1258" s="150" t="s">
        <v>12</v>
      </c>
      <c r="L1258" s="9">
        <v>18</v>
      </c>
      <c r="M1258" s="9"/>
      <c r="N1258" s="21">
        <v>1.7965</v>
      </c>
      <c r="O1258" s="10"/>
      <c r="P1258" s="39">
        <v>0.26860000000000001</v>
      </c>
      <c r="Q1258" s="7"/>
      <c r="R1258" s="158">
        <v>118.33580000000001</v>
      </c>
      <c r="S1258" s="1"/>
      <c r="T1258" s="23">
        <v>17.694500000000001</v>
      </c>
      <c r="V1258" s="20">
        <v>6.6877000000000004</v>
      </c>
      <c r="X1258" s="20">
        <v>0.56079999999999997</v>
      </c>
      <c r="AA1258" s="25">
        <v>1435126</v>
      </c>
      <c r="AB1258" s="9"/>
      <c r="AC1258" s="25">
        <v>5342390</v>
      </c>
      <c r="AD1258" s="9"/>
      <c r="AE1258" s="27">
        <v>798836</v>
      </c>
      <c r="AF1258" s="9"/>
      <c r="AG1258" s="26">
        <v>45146</v>
      </c>
      <c r="AI1258" s="26">
        <v>9526532</v>
      </c>
      <c r="AK1258" s="26">
        <v>769700</v>
      </c>
      <c r="AM1258" s="2" t="str">
        <f t="shared" si="19"/>
        <v>No</v>
      </c>
    </row>
    <row r="1259" spans="1:39">
      <c r="A1259" s="6" t="s">
        <v>1053</v>
      </c>
      <c r="B1259" s="6" t="s">
        <v>845</v>
      </c>
      <c r="C1259" s="4" t="s">
        <v>88</v>
      </c>
      <c r="D1259" s="213">
        <v>3023</v>
      </c>
      <c r="E1259" s="210">
        <v>30023</v>
      </c>
      <c r="F1259" s="17" t="s">
        <v>275</v>
      </c>
      <c r="G1259" s="36" t="s">
        <v>218</v>
      </c>
      <c r="H1259" s="157">
        <v>1733853</v>
      </c>
      <c r="I1259" s="19">
        <v>34</v>
      </c>
      <c r="J1259" s="150" t="s">
        <v>13</v>
      </c>
      <c r="K1259" s="150" t="s">
        <v>12</v>
      </c>
      <c r="L1259" s="9">
        <v>16</v>
      </c>
      <c r="M1259" s="9"/>
      <c r="N1259" s="21">
        <v>11.0863</v>
      </c>
      <c r="O1259" s="10"/>
      <c r="P1259" s="39">
        <v>0.43049999999999999</v>
      </c>
      <c r="Q1259" s="7"/>
      <c r="R1259" s="158">
        <v>76.457099999999997</v>
      </c>
      <c r="S1259" s="1"/>
      <c r="T1259" s="23">
        <v>2.9687999999999999</v>
      </c>
      <c r="V1259" s="20">
        <v>25.7531</v>
      </c>
      <c r="X1259" s="20">
        <v>2.3546999999999998</v>
      </c>
      <c r="AA1259" s="25">
        <v>852622</v>
      </c>
      <c r="AB1259" s="9"/>
      <c r="AC1259" s="25">
        <v>1980621</v>
      </c>
      <c r="AD1259" s="9"/>
      <c r="AE1259" s="27">
        <v>76908</v>
      </c>
      <c r="AF1259" s="9"/>
      <c r="AG1259" s="26">
        <v>25905</v>
      </c>
      <c r="AI1259" s="26">
        <v>841147</v>
      </c>
      <c r="AK1259" s="26">
        <v>441800</v>
      </c>
      <c r="AM1259" s="2" t="str">
        <f t="shared" si="19"/>
        <v>No</v>
      </c>
    </row>
    <row r="1260" spans="1:39">
      <c r="A1260" s="6" t="s">
        <v>4898</v>
      </c>
      <c r="B1260" s="6" t="s">
        <v>4899</v>
      </c>
      <c r="C1260" s="4" t="s">
        <v>22</v>
      </c>
      <c r="D1260" s="213">
        <v>9229</v>
      </c>
      <c r="E1260" s="210">
        <v>90229</v>
      </c>
      <c r="F1260" s="17" t="s">
        <v>275</v>
      </c>
      <c r="G1260" s="36" t="s">
        <v>218</v>
      </c>
      <c r="H1260" s="157">
        <v>1723634</v>
      </c>
      <c r="I1260" s="19">
        <v>34</v>
      </c>
      <c r="J1260" s="150" t="s">
        <v>13</v>
      </c>
      <c r="K1260" s="150" t="s">
        <v>12</v>
      </c>
      <c r="L1260" s="9">
        <v>15</v>
      </c>
      <c r="M1260" s="9"/>
      <c r="N1260" s="21">
        <v>10.606</v>
      </c>
      <c r="O1260" s="10"/>
      <c r="P1260" s="39">
        <v>0.20549999999999999</v>
      </c>
      <c r="Q1260" s="7"/>
      <c r="R1260" s="158">
        <v>148.9058</v>
      </c>
      <c r="S1260" s="1"/>
      <c r="T1260" s="23">
        <v>2.8845000000000001</v>
      </c>
      <c r="V1260" s="20">
        <v>51.622399999999999</v>
      </c>
      <c r="X1260" s="20">
        <v>4.6810999999999998</v>
      </c>
      <c r="AA1260" s="25">
        <v>516075</v>
      </c>
      <c r="AB1260" s="9"/>
      <c r="AC1260" s="25">
        <v>2511892</v>
      </c>
      <c r="AD1260" s="9"/>
      <c r="AE1260" s="27">
        <v>48659</v>
      </c>
      <c r="AF1260" s="9"/>
      <c r="AG1260" s="26">
        <v>16869</v>
      </c>
      <c r="AI1260" s="26">
        <v>536601</v>
      </c>
      <c r="AK1260" s="26">
        <v>332161</v>
      </c>
      <c r="AM1260" s="2" t="str">
        <f t="shared" si="19"/>
        <v>No</v>
      </c>
    </row>
    <row r="1261" spans="1:39">
      <c r="A1261" s="6" t="s">
        <v>700</v>
      </c>
      <c r="B1261" s="6" t="s">
        <v>670</v>
      </c>
      <c r="C1261" s="4" t="s">
        <v>56</v>
      </c>
      <c r="D1261" s="213">
        <v>1098</v>
      </c>
      <c r="E1261" s="210">
        <v>10098</v>
      </c>
      <c r="F1261" s="17" t="s">
        <v>275</v>
      </c>
      <c r="G1261" s="36" t="s">
        <v>218</v>
      </c>
      <c r="H1261" s="157">
        <v>59397</v>
      </c>
      <c r="I1261" s="19">
        <v>34</v>
      </c>
      <c r="J1261" s="150" t="s">
        <v>13</v>
      </c>
      <c r="K1261" s="150" t="s">
        <v>12</v>
      </c>
      <c r="L1261" s="9">
        <v>15</v>
      </c>
      <c r="M1261" s="9"/>
      <c r="N1261" s="21">
        <v>0.433</v>
      </c>
      <c r="O1261" s="10"/>
      <c r="P1261" s="39">
        <v>2.07E-2</v>
      </c>
      <c r="Q1261" s="7"/>
      <c r="R1261" s="158">
        <v>61.168799999999997</v>
      </c>
      <c r="S1261" s="1"/>
      <c r="T1261" s="23">
        <v>2.9249000000000001</v>
      </c>
      <c r="V1261" s="20">
        <v>20.9132</v>
      </c>
      <c r="X1261" s="20">
        <v>5.5073999999999996</v>
      </c>
      <c r="AA1261" s="25">
        <v>21264</v>
      </c>
      <c r="AB1261" s="9"/>
      <c r="AC1261" s="25">
        <v>1026902</v>
      </c>
      <c r="AD1261" s="9"/>
      <c r="AE1261" s="27">
        <v>49103</v>
      </c>
      <c r="AF1261" s="9"/>
      <c r="AG1261" s="26">
        <v>16788</v>
      </c>
      <c r="AI1261" s="26">
        <v>186460</v>
      </c>
      <c r="AK1261" s="26">
        <v>200868</v>
      </c>
      <c r="AM1261" s="2" t="str">
        <f t="shared" si="19"/>
        <v>No</v>
      </c>
    </row>
    <row r="1262" spans="1:39">
      <c r="A1262" s="6" t="s">
        <v>4822</v>
      </c>
      <c r="B1262" s="6" t="s">
        <v>3984</v>
      </c>
      <c r="C1262" s="4" t="s">
        <v>22</v>
      </c>
      <c r="D1262" s="213">
        <v>9061</v>
      </c>
      <c r="E1262" s="210">
        <v>90061</v>
      </c>
      <c r="F1262" s="17" t="s">
        <v>275</v>
      </c>
      <c r="G1262" s="36" t="s">
        <v>218</v>
      </c>
      <c r="H1262" s="157">
        <v>116719</v>
      </c>
      <c r="I1262" s="19">
        <v>34</v>
      </c>
      <c r="J1262" s="150" t="s">
        <v>14</v>
      </c>
      <c r="K1262" s="150" t="s">
        <v>15</v>
      </c>
      <c r="L1262" s="9">
        <v>14</v>
      </c>
      <c r="M1262" s="9"/>
      <c r="N1262" s="21">
        <v>0.63649999999999995</v>
      </c>
      <c r="O1262" s="10"/>
      <c r="P1262" s="39">
        <v>0.129</v>
      </c>
      <c r="Q1262" s="7"/>
      <c r="R1262" s="158">
        <v>81.457599999999999</v>
      </c>
      <c r="S1262" s="1"/>
      <c r="T1262" s="23">
        <v>16.502600000000001</v>
      </c>
      <c r="V1262" s="20">
        <v>4.9359999999999999</v>
      </c>
      <c r="X1262" s="20">
        <v>1.6462000000000001</v>
      </c>
      <c r="AA1262" s="25">
        <v>520642</v>
      </c>
      <c r="AB1262" s="9"/>
      <c r="AC1262" s="25">
        <v>4037366</v>
      </c>
      <c r="AD1262" s="9"/>
      <c r="AE1262" s="27">
        <v>817937</v>
      </c>
      <c r="AF1262" s="9"/>
      <c r="AG1262" s="26">
        <v>49564</v>
      </c>
      <c r="AI1262" s="26">
        <v>2452542</v>
      </c>
      <c r="AK1262" s="26">
        <v>583656</v>
      </c>
      <c r="AM1262" s="2" t="str">
        <f t="shared" si="19"/>
        <v>No</v>
      </c>
    </row>
    <row r="1263" spans="1:39">
      <c r="A1263" s="6" t="s">
        <v>6070</v>
      </c>
      <c r="B1263" s="6" t="s">
        <v>1041</v>
      </c>
      <c r="C1263" s="4" t="s">
        <v>88</v>
      </c>
      <c r="D1263" s="213">
        <v>3011</v>
      </c>
      <c r="E1263" s="210">
        <v>30011</v>
      </c>
      <c r="F1263" s="17" t="s">
        <v>275</v>
      </c>
      <c r="G1263" s="36" t="s">
        <v>218</v>
      </c>
      <c r="H1263" s="157">
        <v>79930</v>
      </c>
      <c r="I1263" s="19">
        <v>34</v>
      </c>
      <c r="J1263" s="150" t="s">
        <v>13</v>
      </c>
      <c r="K1263" s="150" t="s">
        <v>15</v>
      </c>
      <c r="L1263" s="9">
        <v>12</v>
      </c>
      <c r="M1263" s="9"/>
      <c r="N1263" s="21">
        <v>3.1962000000000002</v>
      </c>
      <c r="O1263" s="10"/>
      <c r="P1263" s="39">
        <v>0.18559999999999999</v>
      </c>
      <c r="Q1263" s="7"/>
      <c r="R1263" s="158">
        <v>51.864100000000001</v>
      </c>
      <c r="S1263" s="1"/>
      <c r="T1263" s="23">
        <v>3.0116000000000001</v>
      </c>
      <c r="V1263" s="20">
        <v>17.221399999999999</v>
      </c>
      <c r="X1263" s="20">
        <v>3.2698999999999998</v>
      </c>
      <c r="AA1263" s="25">
        <v>38118</v>
      </c>
      <c r="AB1263" s="9"/>
      <c r="AC1263" s="25">
        <v>205382</v>
      </c>
      <c r="AD1263" s="9"/>
      <c r="AE1263" s="27">
        <v>11926</v>
      </c>
      <c r="AF1263" s="9"/>
      <c r="AG1263" s="26">
        <v>3960</v>
      </c>
      <c r="AI1263" s="26">
        <v>62810</v>
      </c>
      <c r="AK1263" s="26">
        <v>50938</v>
      </c>
      <c r="AM1263" s="2" t="str">
        <f t="shared" si="19"/>
        <v>No</v>
      </c>
    </row>
    <row r="1264" spans="1:39">
      <c r="A1264" s="6" t="s">
        <v>4898</v>
      </c>
      <c r="B1264" s="6" t="s">
        <v>4899</v>
      </c>
      <c r="C1264" s="4" t="s">
        <v>22</v>
      </c>
      <c r="D1264" s="213">
        <v>9229</v>
      </c>
      <c r="E1264" s="210">
        <v>90229</v>
      </c>
      <c r="F1264" s="17" t="s">
        <v>275</v>
      </c>
      <c r="G1264" s="36" t="s">
        <v>218</v>
      </c>
      <c r="H1264" s="157">
        <v>1723634</v>
      </c>
      <c r="I1264" s="19">
        <v>34</v>
      </c>
      <c r="J1264" s="150" t="s">
        <v>24</v>
      </c>
      <c r="K1264" s="150" t="s">
        <v>12</v>
      </c>
      <c r="L1264" s="9">
        <v>12</v>
      </c>
      <c r="M1264" s="9"/>
      <c r="N1264" s="21">
        <v>5.3040000000000003</v>
      </c>
      <c r="O1264" s="10"/>
      <c r="P1264" s="39">
        <v>0.44140000000000001</v>
      </c>
      <c r="Q1264" s="7"/>
      <c r="R1264" s="158">
        <v>196.13390000000001</v>
      </c>
      <c r="S1264" s="1"/>
      <c r="T1264" s="23">
        <v>16.323599999999999</v>
      </c>
      <c r="V1264" s="20">
        <v>12.0154</v>
      </c>
      <c r="X1264" s="20">
        <v>0.3876</v>
      </c>
      <c r="AA1264" s="25">
        <v>774114</v>
      </c>
      <c r="AB1264" s="9"/>
      <c r="AC1264" s="25">
        <v>1753633</v>
      </c>
      <c r="AD1264" s="9"/>
      <c r="AE1264" s="27">
        <v>145949</v>
      </c>
      <c r="AF1264" s="9"/>
      <c r="AG1264" s="26">
        <v>8941</v>
      </c>
      <c r="AI1264" s="26">
        <v>4524872</v>
      </c>
      <c r="AK1264" s="26">
        <v>274399</v>
      </c>
      <c r="AM1264" s="2" t="str">
        <f t="shared" si="19"/>
        <v>No</v>
      </c>
    </row>
    <row r="1265" spans="1:39">
      <c r="A1265" s="6" t="s">
        <v>6069</v>
      </c>
      <c r="B1265" s="6" t="s">
        <v>2277</v>
      </c>
      <c r="C1265" s="4" t="s">
        <v>113</v>
      </c>
      <c r="D1265" s="213">
        <v>5002</v>
      </c>
      <c r="E1265" s="210">
        <v>50002</v>
      </c>
      <c r="F1265" s="17" t="s">
        <v>272</v>
      </c>
      <c r="G1265" s="36" t="s">
        <v>218</v>
      </c>
      <c r="H1265" s="157">
        <v>206520</v>
      </c>
      <c r="I1265" s="19">
        <v>34</v>
      </c>
      <c r="J1265" s="150" t="s">
        <v>13</v>
      </c>
      <c r="K1265" s="150" t="s">
        <v>15</v>
      </c>
      <c r="L1265" s="9">
        <v>11</v>
      </c>
      <c r="M1265" s="9"/>
      <c r="N1265" s="21">
        <v>2.91</v>
      </c>
      <c r="O1265" s="10"/>
      <c r="P1265" s="39">
        <v>9.35E-2</v>
      </c>
      <c r="Q1265" s="7"/>
      <c r="R1265" s="158">
        <v>69.7834</v>
      </c>
      <c r="S1265" s="1"/>
      <c r="T1265" s="23">
        <v>2.2425999999999999</v>
      </c>
      <c r="V1265" s="20">
        <v>31.1172</v>
      </c>
      <c r="X1265" s="20">
        <v>3.9367999999999999</v>
      </c>
      <c r="AA1265" s="25">
        <v>100795</v>
      </c>
      <c r="AB1265" s="9"/>
      <c r="AC1265" s="25">
        <v>1077805</v>
      </c>
      <c r="AD1265" s="9"/>
      <c r="AE1265" s="27">
        <v>34637</v>
      </c>
      <c r="AF1265" s="9"/>
      <c r="AG1265" s="26">
        <v>15445</v>
      </c>
      <c r="AI1265" s="26">
        <v>273778</v>
      </c>
      <c r="AK1265" s="26">
        <v>246038</v>
      </c>
      <c r="AM1265" s="2" t="str">
        <f t="shared" si="19"/>
        <v>No</v>
      </c>
    </row>
    <row r="1266" spans="1:39">
      <c r="A1266" s="6" t="s">
        <v>4822</v>
      </c>
      <c r="B1266" s="6" t="s">
        <v>3984</v>
      </c>
      <c r="C1266" s="4" t="s">
        <v>22</v>
      </c>
      <c r="D1266" s="213">
        <v>9061</v>
      </c>
      <c r="E1266" s="210">
        <v>90061</v>
      </c>
      <c r="F1266" s="17" t="s">
        <v>275</v>
      </c>
      <c r="G1266" s="36" t="s">
        <v>218</v>
      </c>
      <c r="H1266" s="157">
        <v>116719</v>
      </c>
      <c r="I1266" s="19">
        <v>34</v>
      </c>
      <c r="J1266" s="150" t="s">
        <v>24</v>
      </c>
      <c r="K1266" s="150" t="s">
        <v>15</v>
      </c>
      <c r="L1266" s="9">
        <v>10</v>
      </c>
      <c r="M1266" s="9"/>
      <c r="N1266" s="21">
        <v>4.1410999999999998</v>
      </c>
      <c r="O1266" s="10"/>
      <c r="P1266" s="39">
        <v>0.51160000000000005</v>
      </c>
      <c r="Q1266" s="7"/>
      <c r="R1266" s="158">
        <v>122.911</v>
      </c>
      <c r="S1266" s="1"/>
      <c r="T1266" s="23">
        <v>15.185</v>
      </c>
      <c r="V1266" s="20">
        <v>8.0942000000000007</v>
      </c>
      <c r="X1266" s="20">
        <v>0.20580000000000001</v>
      </c>
      <c r="AA1266" s="25">
        <v>549216</v>
      </c>
      <c r="AB1266" s="9"/>
      <c r="AC1266" s="25">
        <v>1073505</v>
      </c>
      <c r="AD1266" s="9"/>
      <c r="AE1266" s="27">
        <v>132626</v>
      </c>
      <c r="AF1266" s="9"/>
      <c r="AG1266" s="26">
        <v>8734</v>
      </c>
      <c r="AI1266" s="26">
        <v>5216574</v>
      </c>
      <c r="AK1266" s="26">
        <v>318479</v>
      </c>
      <c r="AM1266" s="2" t="str">
        <f t="shared" si="19"/>
        <v>No</v>
      </c>
    </row>
    <row r="1267" spans="1:39">
      <c r="A1267" s="6" t="s">
        <v>4822</v>
      </c>
      <c r="B1267" s="6" t="s">
        <v>3984</v>
      </c>
      <c r="C1267" s="4" t="s">
        <v>22</v>
      </c>
      <c r="D1267" s="213">
        <v>9061</v>
      </c>
      <c r="E1267" s="210">
        <v>90061</v>
      </c>
      <c r="F1267" s="17" t="s">
        <v>275</v>
      </c>
      <c r="G1267" s="36" t="s">
        <v>218</v>
      </c>
      <c r="H1267" s="157">
        <v>116719</v>
      </c>
      <c r="I1267" s="19">
        <v>34</v>
      </c>
      <c r="J1267" s="150" t="s">
        <v>13</v>
      </c>
      <c r="K1267" s="150" t="s">
        <v>15</v>
      </c>
      <c r="L1267" s="9">
        <v>10</v>
      </c>
      <c r="M1267" s="9"/>
      <c r="N1267" s="21">
        <v>1.8270999999999999</v>
      </c>
      <c r="O1267" s="10"/>
      <c r="P1267" s="39">
        <v>6.1100000000000002E-2</v>
      </c>
      <c r="Q1267" s="7"/>
      <c r="R1267" s="158">
        <v>85.2667</v>
      </c>
      <c r="S1267" s="1"/>
      <c r="T1267" s="23">
        <v>2.8525</v>
      </c>
      <c r="V1267" s="20">
        <v>29.892399999999999</v>
      </c>
      <c r="X1267" s="20">
        <v>5.0820999999999996</v>
      </c>
      <c r="AA1267" s="25">
        <v>131685</v>
      </c>
      <c r="AB1267" s="9"/>
      <c r="AC1267" s="25">
        <v>2154433</v>
      </c>
      <c r="AD1267" s="9"/>
      <c r="AE1267" s="27">
        <v>72073</v>
      </c>
      <c r="AF1267" s="9"/>
      <c r="AG1267" s="26">
        <v>25267</v>
      </c>
      <c r="AI1267" s="26">
        <v>423925</v>
      </c>
      <c r="AK1267" s="26">
        <v>323378</v>
      </c>
      <c r="AM1267" s="2" t="str">
        <f t="shared" si="19"/>
        <v>No</v>
      </c>
    </row>
    <row r="1268" spans="1:39">
      <c r="A1268" s="6" t="s">
        <v>6070</v>
      </c>
      <c r="B1268" s="6" t="s">
        <v>1041</v>
      </c>
      <c r="C1268" s="4" t="s">
        <v>88</v>
      </c>
      <c r="D1268" s="213">
        <v>3011</v>
      </c>
      <c r="E1268" s="210">
        <v>30011</v>
      </c>
      <c r="F1268" s="17" t="s">
        <v>275</v>
      </c>
      <c r="G1268" s="36" t="s">
        <v>218</v>
      </c>
      <c r="H1268" s="157">
        <v>79930</v>
      </c>
      <c r="I1268" s="19">
        <v>34</v>
      </c>
      <c r="J1268" s="150" t="s">
        <v>13</v>
      </c>
      <c r="K1268" s="150" t="s">
        <v>12</v>
      </c>
      <c r="L1268" s="9">
        <v>1</v>
      </c>
      <c r="M1268" s="9"/>
      <c r="N1268" s="21">
        <v>3.1581000000000001</v>
      </c>
      <c r="O1268" s="10"/>
      <c r="P1268" s="39">
        <v>5.5E-2</v>
      </c>
      <c r="Q1268" s="7"/>
      <c r="R1268" s="158">
        <v>254.48570000000001</v>
      </c>
      <c r="S1268" s="1"/>
      <c r="T1268" s="23">
        <v>4.4286000000000003</v>
      </c>
      <c r="V1268" s="20">
        <v>57.464500000000001</v>
      </c>
      <c r="X1268" s="20">
        <v>13.2446</v>
      </c>
      <c r="AA1268" s="25">
        <v>979</v>
      </c>
      <c r="AB1268" s="9"/>
      <c r="AC1268" s="25">
        <v>17814</v>
      </c>
      <c r="AD1268" s="9"/>
      <c r="AE1268" s="27">
        <v>310</v>
      </c>
      <c r="AF1268" s="9"/>
      <c r="AG1268" s="26">
        <v>70</v>
      </c>
      <c r="AI1268" s="26">
        <v>1345</v>
      </c>
      <c r="AK1268" s="26">
        <v>960</v>
      </c>
      <c r="AM1268" s="2" t="str">
        <f t="shared" si="19"/>
        <v>No</v>
      </c>
    </row>
    <row r="1269" spans="1:39">
      <c r="A1269" s="6" t="s">
        <v>6071</v>
      </c>
      <c r="B1269" s="6" t="s">
        <v>1346</v>
      </c>
      <c r="C1269" s="4" t="s">
        <v>39</v>
      </c>
      <c r="D1269" s="213">
        <v>4097</v>
      </c>
      <c r="E1269" s="210">
        <v>40097</v>
      </c>
      <c r="F1269" s="17" t="s">
        <v>338</v>
      </c>
      <c r="G1269" s="36" t="s">
        <v>218</v>
      </c>
      <c r="H1269" s="157">
        <v>376047</v>
      </c>
      <c r="I1269" s="19">
        <v>33</v>
      </c>
      <c r="J1269" s="150" t="s">
        <v>14</v>
      </c>
      <c r="K1269" s="150" t="s">
        <v>12</v>
      </c>
      <c r="L1269" s="9">
        <v>9</v>
      </c>
      <c r="M1269" s="9"/>
      <c r="N1269" s="21">
        <v>9.6699999999999994E-2</v>
      </c>
      <c r="O1269" s="10"/>
      <c r="P1269" s="39">
        <v>1.67E-2</v>
      </c>
      <c r="Q1269" s="7"/>
      <c r="R1269" s="158">
        <v>75.743200000000002</v>
      </c>
      <c r="S1269" s="1"/>
      <c r="T1269" s="23">
        <v>13.0543</v>
      </c>
      <c r="V1269" s="20">
        <v>5.8022</v>
      </c>
      <c r="X1269" s="20">
        <v>1.0116000000000001</v>
      </c>
      <c r="AA1269" s="25">
        <v>41966</v>
      </c>
      <c r="AB1269" s="9"/>
      <c r="AC1269" s="25">
        <v>2519296</v>
      </c>
      <c r="AD1269" s="9"/>
      <c r="AE1269" s="27">
        <v>434198</v>
      </c>
      <c r="AF1269" s="9"/>
      <c r="AG1269" s="26">
        <v>33261</v>
      </c>
      <c r="AI1269" s="26">
        <v>2490404</v>
      </c>
      <c r="AK1269" s="26">
        <v>521386</v>
      </c>
      <c r="AM1269" s="2" t="str">
        <f t="shared" si="19"/>
        <v>No</v>
      </c>
    </row>
    <row r="1270" spans="1:39">
      <c r="A1270" s="6" t="s">
        <v>1088</v>
      </c>
      <c r="B1270" s="6" t="s">
        <v>1089</v>
      </c>
      <c r="C1270" s="4" t="s">
        <v>105</v>
      </c>
      <c r="D1270" s="213">
        <v>3076</v>
      </c>
      <c r="E1270" s="210">
        <v>30076</v>
      </c>
      <c r="F1270" s="17" t="s">
        <v>275</v>
      </c>
      <c r="G1270" s="36" t="s">
        <v>218</v>
      </c>
      <c r="H1270" s="157">
        <v>75689</v>
      </c>
      <c r="I1270" s="19">
        <v>33</v>
      </c>
      <c r="J1270" s="150" t="s">
        <v>14</v>
      </c>
      <c r="K1270" s="150" t="s">
        <v>15</v>
      </c>
      <c r="L1270" s="9">
        <v>9</v>
      </c>
      <c r="M1270" s="9"/>
      <c r="N1270" s="21">
        <v>1.66E-2</v>
      </c>
      <c r="O1270" s="10"/>
      <c r="P1270" s="39">
        <v>1.23E-2</v>
      </c>
      <c r="Q1270" s="7"/>
      <c r="R1270" s="158">
        <v>76.897000000000006</v>
      </c>
      <c r="S1270" s="1"/>
      <c r="T1270" s="23">
        <v>57.0486</v>
      </c>
      <c r="V1270" s="20">
        <v>1.3479000000000001</v>
      </c>
      <c r="X1270" s="20">
        <v>1.0461</v>
      </c>
      <c r="AA1270" s="25">
        <v>21864</v>
      </c>
      <c r="AB1270" s="9"/>
      <c r="AC1270" s="25">
        <v>1770939</v>
      </c>
      <c r="AD1270" s="9"/>
      <c r="AE1270" s="27">
        <v>1313830</v>
      </c>
      <c r="AF1270" s="9"/>
      <c r="AG1270" s="26">
        <v>23030</v>
      </c>
      <c r="AI1270" s="26">
        <v>1692958</v>
      </c>
      <c r="AK1270" s="26">
        <v>200424</v>
      </c>
      <c r="AM1270" s="2" t="str">
        <f t="shared" si="19"/>
        <v>No</v>
      </c>
    </row>
    <row r="1271" spans="1:39">
      <c r="A1271" s="6" t="s">
        <v>6072</v>
      </c>
      <c r="B1271" s="6" t="s">
        <v>2390</v>
      </c>
      <c r="C1271" s="4" t="s">
        <v>113</v>
      </c>
      <c r="D1271" s="213">
        <v>5160</v>
      </c>
      <c r="E1271" s="210">
        <v>50160</v>
      </c>
      <c r="F1271" s="17" t="s">
        <v>272</v>
      </c>
      <c r="G1271" s="36" t="s">
        <v>218</v>
      </c>
      <c r="H1271" s="157">
        <v>1376476</v>
      </c>
      <c r="I1271" s="19">
        <v>33</v>
      </c>
      <c r="J1271" s="150" t="s">
        <v>24</v>
      </c>
      <c r="K1271" s="150" t="s">
        <v>15</v>
      </c>
      <c r="L1271" s="9">
        <v>8</v>
      </c>
      <c r="M1271" s="9"/>
      <c r="N1271" s="21">
        <v>3.2547000000000001</v>
      </c>
      <c r="O1271" s="10"/>
      <c r="P1271" s="39">
        <v>0.2167</v>
      </c>
      <c r="Q1271" s="7"/>
      <c r="R1271" s="158">
        <v>160.95310000000001</v>
      </c>
      <c r="S1271" s="1"/>
      <c r="T1271" s="23">
        <v>10.7143</v>
      </c>
      <c r="V1271" s="20">
        <v>15.0223</v>
      </c>
      <c r="X1271" s="20">
        <v>0.495</v>
      </c>
      <c r="AA1271" s="25">
        <v>255682</v>
      </c>
      <c r="AB1271" s="9"/>
      <c r="AC1271" s="25">
        <v>1180108</v>
      </c>
      <c r="AD1271" s="9"/>
      <c r="AE1271" s="27">
        <v>78557</v>
      </c>
      <c r="AF1271" s="9"/>
      <c r="AG1271" s="26">
        <v>7332</v>
      </c>
      <c r="AI1271" s="26">
        <v>2384265</v>
      </c>
      <c r="AK1271" s="26">
        <v>215222</v>
      </c>
      <c r="AM1271" s="2" t="str">
        <f t="shared" si="19"/>
        <v>No</v>
      </c>
    </row>
    <row r="1272" spans="1:39">
      <c r="A1272" s="6" t="s">
        <v>6073</v>
      </c>
      <c r="B1272" s="6" t="s">
        <v>2391</v>
      </c>
      <c r="C1272" s="4" t="s">
        <v>113</v>
      </c>
      <c r="D1272" s="213">
        <v>5161</v>
      </c>
      <c r="E1272" s="210">
        <v>50161</v>
      </c>
      <c r="F1272" s="17" t="s">
        <v>272</v>
      </c>
      <c r="G1272" s="36" t="s">
        <v>218</v>
      </c>
      <c r="H1272" s="157">
        <v>1376476</v>
      </c>
      <c r="I1272" s="19">
        <v>33</v>
      </c>
      <c r="J1272" s="150" t="s">
        <v>24</v>
      </c>
      <c r="K1272" s="150" t="s">
        <v>12</v>
      </c>
      <c r="L1272" s="9">
        <v>7</v>
      </c>
      <c r="M1272" s="9"/>
      <c r="N1272" s="21">
        <v>2.6312000000000002</v>
      </c>
      <c r="O1272" s="10"/>
      <c r="P1272" s="39">
        <v>0.1678</v>
      </c>
      <c r="Q1272" s="7"/>
      <c r="R1272" s="158">
        <v>200.71209999999999</v>
      </c>
      <c r="S1272" s="1"/>
      <c r="T1272" s="23">
        <v>12.7971</v>
      </c>
      <c r="V1272" s="20">
        <v>15.684200000000001</v>
      </c>
      <c r="X1272" s="20">
        <v>0.71189999999999998</v>
      </c>
      <c r="AA1272" s="25">
        <v>242470</v>
      </c>
      <c r="AB1272" s="9"/>
      <c r="AC1272" s="25">
        <v>1445328</v>
      </c>
      <c r="AD1272" s="9"/>
      <c r="AE1272" s="27">
        <v>92152</v>
      </c>
      <c r="AF1272" s="9"/>
      <c r="AG1272" s="26">
        <v>7201</v>
      </c>
      <c r="AI1272" s="26">
        <v>2030109</v>
      </c>
      <c r="AK1272" s="26">
        <v>188131</v>
      </c>
      <c r="AM1272" s="2" t="str">
        <f t="shared" si="19"/>
        <v>No</v>
      </c>
    </row>
    <row r="1273" spans="1:39">
      <c r="A1273" s="6" t="s">
        <v>4891</v>
      </c>
      <c r="B1273" s="6" t="s">
        <v>4892</v>
      </c>
      <c r="C1273" s="4" t="s">
        <v>20</v>
      </c>
      <c r="D1273" s="213">
        <v>9219</v>
      </c>
      <c r="E1273" s="210">
        <v>90219</v>
      </c>
      <c r="F1273" s="17" t="s">
        <v>275</v>
      </c>
      <c r="G1273" s="36" t="s">
        <v>218</v>
      </c>
      <c r="H1273" s="157">
        <v>71957</v>
      </c>
      <c r="I1273" s="19">
        <v>33</v>
      </c>
      <c r="J1273" s="150" t="s">
        <v>13</v>
      </c>
      <c r="K1273" s="150" t="s">
        <v>12</v>
      </c>
      <c r="L1273" s="9">
        <v>7</v>
      </c>
      <c r="M1273" s="9"/>
      <c r="N1273" s="21">
        <v>4.3413000000000004</v>
      </c>
      <c r="O1273" s="10"/>
      <c r="P1273" s="39">
        <v>0.10589999999999999</v>
      </c>
      <c r="Q1273" s="7"/>
      <c r="R1273" s="158">
        <v>133.83369999999999</v>
      </c>
      <c r="S1273" s="1"/>
      <c r="T1273" s="23">
        <v>3.2631999999999999</v>
      </c>
      <c r="V1273" s="20">
        <v>41.012999999999998</v>
      </c>
      <c r="X1273" s="20">
        <v>7.4926000000000004</v>
      </c>
      <c r="AA1273" s="25">
        <v>101136</v>
      </c>
      <c r="AB1273" s="9"/>
      <c r="AC1273" s="25">
        <v>955439</v>
      </c>
      <c r="AD1273" s="9"/>
      <c r="AE1273" s="27">
        <v>23296</v>
      </c>
      <c r="AF1273" s="9"/>
      <c r="AG1273" s="26">
        <v>7139</v>
      </c>
      <c r="AI1273" s="26">
        <v>127517</v>
      </c>
      <c r="AK1273" s="26">
        <v>102212</v>
      </c>
      <c r="AM1273" s="2" t="str">
        <f t="shared" si="19"/>
        <v>No</v>
      </c>
    </row>
    <row r="1274" spans="1:39">
      <c r="A1274" s="6" t="s">
        <v>3511</v>
      </c>
      <c r="B1274" s="6" t="s">
        <v>3512</v>
      </c>
      <c r="C1274" s="4" t="s">
        <v>73</v>
      </c>
      <c r="D1274" s="213" t="s">
        <v>3513</v>
      </c>
      <c r="E1274" s="210">
        <v>60138</v>
      </c>
      <c r="F1274" s="17" t="s">
        <v>324</v>
      </c>
      <c r="G1274" s="36" t="s">
        <v>220</v>
      </c>
      <c r="H1274" s="157">
        <v>89284</v>
      </c>
      <c r="I1274" s="19">
        <v>33</v>
      </c>
      <c r="J1274" s="150" t="s">
        <v>13</v>
      </c>
      <c r="K1274" s="150" t="s">
        <v>12</v>
      </c>
      <c r="L1274" s="9">
        <v>6</v>
      </c>
      <c r="M1274" s="9"/>
      <c r="N1274" s="21">
        <v>0.6159</v>
      </c>
      <c r="O1274" s="10"/>
      <c r="P1274" s="39">
        <v>7.0000000000000001E-3</v>
      </c>
      <c r="Q1274" s="7"/>
      <c r="R1274" s="158">
        <v>156.12950000000001</v>
      </c>
      <c r="S1274" s="1"/>
      <c r="T1274" s="23">
        <v>1.7763</v>
      </c>
      <c r="V1274" s="20">
        <v>87.894000000000005</v>
      </c>
      <c r="X1274" s="20">
        <v>0</v>
      </c>
      <c r="AA1274" s="25">
        <v>8961</v>
      </c>
      <c r="AB1274" s="9"/>
      <c r="AC1274" s="25">
        <v>1278857</v>
      </c>
      <c r="AD1274" s="9"/>
      <c r="AE1274" s="27">
        <v>14550</v>
      </c>
      <c r="AF1274" s="9"/>
      <c r="AG1274" s="26">
        <v>8191</v>
      </c>
      <c r="AI1274" s="26">
        <v>0</v>
      </c>
      <c r="AK1274" s="26">
        <v>116460</v>
      </c>
      <c r="AM1274" s="2" t="str">
        <f t="shared" si="19"/>
        <v>No</v>
      </c>
    </row>
    <row r="1275" spans="1:39">
      <c r="A1275" s="6" t="s">
        <v>4891</v>
      </c>
      <c r="B1275" s="6" t="s">
        <v>4892</v>
      </c>
      <c r="C1275" s="4" t="s">
        <v>20</v>
      </c>
      <c r="D1275" s="213">
        <v>9219</v>
      </c>
      <c r="E1275" s="210">
        <v>90219</v>
      </c>
      <c r="F1275" s="17" t="s">
        <v>275</v>
      </c>
      <c r="G1275" s="36" t="s">
        <v>218</v>
      </c>
      <c r="H1275" s="157">
        <v>71957</v>
      </c>
      <c r="I1275" s="19">
        <v>33</v>
      </c>
      <c r="J1275" s="150" t="s">
        <v>16</v>
      </c>
      <c r="K1275" s="150" t="s">
        <v>15</v>
      </c>
      <c r="L1275" s="9">
        <v>6</v>
      </c>
      <c r="M1275" s="9"/>
      <c r="N1275" s="21">
        <v>6.7409999999999997</v>
      </c>
      <c r="O1275" s="10"/>
      <c r="P1275" s="39">
        <v>0.72729999999999995</v>
      </c>
      <c r="Q1275" s="7"/>
      <c r="R1275" s="158">
        <v>25.185099999999998</v>
      </c>
      <c r="S1275" s="1"/>
      <c r="T1275" s="23">
        <v>2.7172999999999998</v>
      </c>
      <c r="V1275" s="20">
        <v>9.2683</v>
      </c>
      <c r="X1275" s="20">
        <v>0.14530000000000001</v>
      </c>
      <c r="AA1275" s="25">
        <v>49769</v>
      </c>
      <c r="AB1275" s="9"/>
      <c r="AC1275" s="25">
        <v>68428</v>
      </c>
      <c r="AD1275" s="9"/>
      <c r="AE1275" s="27">
        <v>7383</v>
      </c>
      <c r="AF1275" s="9"/>
      <c r="AG1275" s="26">
        <v>2717</v>
      </c>
      <c r="AI1275" s="26">
        <v>470910</v>
      </c>
      <c r="AK1275" s="26">
        <v>157072</v>
      </c>
      <c r="AM1275" s="2" t="str">
        <f t="shared" si="19"/>
        <v>No</v>
      </c>
    </row>
    <row r="1276" spans="1:39">
      <c r="A1276" s="6" t="s">
        <v>1088</v>
      </c>
      <c r="B1276" s="6" t="s">
        <v>1089</v>
      </c>
      <c r="C1276" s="4" t="s">
        <v>105</v>
      </c>
      <c r="D1276" s="213">
        <v>3076</v>
      </c>
      <c r="E1276" s="210">
        <v>30076</v>
      </c>
      <c r="F1276" s="17" t="s">
        <v>275</v>
      </c>
      <c r="G1276" s="36" t="s">
        <v>218</v>
      </c>
      <c r="H1276" s="157">
        <v>75689</v>
      </c>
      <c r="I1276" s="19">
        <v>33</v>
      </c>
      <c r="J1276" s="150" t="s">
        <v>13</v>
      </c>
      <c r="K1276" s="150" t="s">
        <v>12</v>
      </c>
      <c r="L1276" s="9">
        <v>4</v>
      </c>
      <c r="M1276" s="9"/>
      <c r="N1276" s="21">
        <v>3.31</v>
      </c>
      <c r="O1276" s="10"/>
      <c r="P1276" s="39">
        <v>5.4800000000000001E-2</v>
      </c>
      <c r="Q1276" s="7"/>
      <c r="R1276" s="158">
        <v>88.729799999999997</v>
      </c>
      <c r="S1276" s="1"/>
      <c r="T1276" s="23">
        <v>1.4694</v>
      </c>
      <c r="V1276" s="20">
        <v>60.386400000000002</v>
      </c>
      <c r="X1276" s="20">
        <v>6.2901999999999996</v>
      </c>
      <c r="AA1276" s="25">
        <v>32309</v>
      </c>
      <c r="AB1276" s="9"/>
      <c r="AC1276" s="25">
        <v>589432</v>
      </c>
      <c r="AD1276" s="9"/>
      <c r="AE1276" s="27">
        <v>9761</v>
      </c>
      <c r="AF1276" s="9"/>
      <c r="AG1276" s="26">
        <v>6643</v>
      </c>
      <c r="AI1276" s="26">
        <v>93706</v>
      </c>
      <c r="AK1276" s="26">
        <v>98526</v>
      </c>
      <c r="AM1276" s="2" t="str">
        <f t="shared" si="19"/>
        <v>No</v>
      </c>
    </row>
    <row r="1277" spans="1:39">
      <c r="A1277" s="6" t="s">
        <v>2925</v>
      </c>
      <c r="B1277" s="6" t="s">
        <v>2926</v>
      </c>
      <c r="C1277" s="4" t="s">
        <v>58</v>
      </c>
      <c r="D1277" s="213" t="s">
        <v>2927</v>
      </c>
      <c r="E1277" s="210" t="s">
        <v>2928</v>
      </c>
      <c r="F1277" s="17" t="s">
        <v>275</v>
      </c>
      <c r="G1277" s="36" t="s">
        <v>400</v>
      </c>
      <c r="H1277" s="157">
        <v>0</v>
      </c>
      <c r="I1277" s="19">
        <v>33</v>
      </c>
      <c r="J1277" s="150" t="s">
        <v>13</v>
      </c>
      <c r="K1277" s="150" t="s">
        <v>12</v>
      </c>
      <c r="L1277" s="9">
        <v>33</v>
      </c>
      <c r="M1277" s="9"/>
      <c r="N1277" s="21">
        <v>1.2903</v>
      </c>
      <c r="O1277" s="10"/>
      <c r="P1277" s="39">
        <v>0.105</v>
      </c>
      <c r="Q1277" s="7"/>
      <c r="R1277" s="158">
        <v>48.345700000000001</v>
      </c>
      <c r="S1277" s="1"/>
      <c r="T1277" s="23">
        <v>3.9359999999999999</v>
      </c>
      <c r="V1277" s="20">
        <v>12.2829</v>
      </c>
      <c r="X1277" s="20">
        <v>0</v>
      </c>
      <c r="AA1277" s="25">
        <v>215347</v>
      </c>
      <c r="AB1277" s="9"/>
      <c r="AC1277" s="25">
        <v>2050004</v>
      </c>
      <c r="AD1277" s="9"/>
      <c r="AE1277" s="27">
        <v>166899</v>
      </c>
      <c r="AF1277" s="9"/>
      <c r="AG1277" s="26">
        <v>42403</v>
      </c>
      <c r="AI1277" s="26">
        <v>0</v>
      </c>
      <c r="AK1277" s="26">
        <v>586722</v>
      </c>
      <c r="AM1277" s="2" t="str">
        <f t="shared" si="19"/>
        <v>No</v>
      </c>
    </row>
    <row r="1278" spans="1:39">
      <c r="A1278" s="6" t="s">
        <v>1404</v>
      </c>
      <c r="B1278" s="6" t="s">
        <v>1311</v>
      </c>
      <c r="C1278" s="4" t="s">
        <v>17</v>
      </c>
      <c r="D1278" s="213">
        <v>4169</v>
      </c>
      <c r="E1278" s="210">
        <v>40169</v>
      </c>
      <c r="F1278" s="17" t="s">
        <v>344</v>
      </c>
      <c r="G1278" s="36" t="s">
        <v>218</v>
      </c>
      <c r="H1278" s="157">
        <v>749495</v>
      </c>
      <c r="I1278" s="19">
        <v>33</v>
      </c>
      <c r="J1278" s="150" t="s">
        <v>16</v>
      </c>
      <c r="K1278" s="150" t="s">
        <v>15</v>
      </c>
      <c r="L1278" s="9">
        <v>33</v>
      </c>
      <c r="M1278" s="9"/>
      <c r="N1278" s="21">
        <v>4.0902000000000003</v>
      </c>
      <c r="O1278" s="10"/>
      <c r="P1278" s="39">
        <v>0.94769999999999999</v>
      </c>
      <c r="Q1278" s="7"/>
      <c r="R1278" s="158">
        <v>18.8367</v>
      </c>
      <c r="S1278" s="1"/>
      <c r="T1278" s="23">
        <v>4.3643000000000001</v>
      </c>
      <c r="V1278" s="20">
        <v>4.3160999999999996</v>
      </c>
      <c r="X1278" s="20">
        <v>7.85E-2</v>
      </c>
      <c r="AA1278" s="25">
        <v>310359</v>
      </c>
      <c r="AB1278" s="9"/>
      <c r="AC1278" s="25">
        <v>327495</v>
      </c>
      <c r="AD1278" s="9"/>
      <c r="AE1278" s="27">
        <v>75878</v>
      </c>
      <c r="AF1278" s="9"/>
      <c r="AG1278" s="26">
        <v>17386</v>
      </c>
      <c r="AI1278" s="26">
        <v>4171055</v>
      </c>
      <c r="AK1278" s="26">
        <v>852316</v>
      </c>
      <c r="AM1278" s="2" t="str">
        <f t="shared" si="19"/>
        <v>No</v>
      </c>
    </row>
    <row r="1279" spans="1:39">
      <c r="A1279" s="6" t="s">
        <v>985</v>
      </c>
      <c r="B1279" s="6" t="s">
        <v>930</v>
      </c>
      <c r="C1279" s="4" t="s">
        <v>75</v>
      </c>
      <c r="D1279" s="213" t="s">
        <v>986</v>
      </c>
      <c r="E1279" s="210" t="s">
        <v>987</v>
      </c>
      <c r="F1279" s="17" t="s">
        <v>275</v>
      </c>
      <c r="G1279" s="36" t="s">
        <v>400</v>
      </c>
      <c r="H1279" s="157">
        <v>0</v>
      </c>
      <c r="I1279" s="19">
        <v>33</v>
      </c>
      <c r="J1279" s="150" t="s">
        <v>14</v>
      </c>
      <c r="K1279" s="150" t="s">
        <v>12</v>
      </c>
      <c r="L1279" s="9">
        <v>33</v>
      </c>
      <c r="M1279" s="9"/>
      <c r="N1279" s="21">
        <v>0.77880000000000005</v>
      </c>
      <c r="O1279" s="10"/>
      <c r="P1279" s="39">
        <v>6.2199999999999998E-2</v>
      </c>
      <c r="Q1279" s="7"/>
      <c r="R1279" s="158">
        <v>92.412899999999993</v>
      </c>
      <c r="S1279" s="1"/>
      <c r="T1279" s="23">
        <v>7.3788</v>
      </c>
      <c r="V1279" s="20">
        <v>12.5242</v>
      </c>
      <c r="X1279" s="20">
        <v>0</v>
      </c>
      <c r="AA1279" s="25">
        <v>204001</v>
      </c>
      <c r="AB1279" s="9"/>
      <c r="AC1279" s="25">
        <v>3280567</v>
      </c>
      <c r="AD1279" s="9"/>
      <c r="AE1279" s="27">
        <v>261939</v>
      </c>
      <c r="AF1279" s="9"/>
      <c r="AG1279" s="26">
        <v>35499</v>
      </c>
      <c r="AI1279" s="26">
        <v>0</v>
      </c>
      <c r="AK1279" s="26">
        <v>1005259</v>
      </c>
      <c r="AM1279" s="2" t="str">
        <f t="shared" si="19"/>
        <v>No</v>
      </c>
    </row>
    <row r="1280" spans="1:39">
      <c r="A1280" s="6" t="s">
        <v>6074</v>
      </c>
      <c r="B1280" s="6" t="s">
        <v>2568</v>
      </c>
      <c r="C1280" s="4" t="s">
        <v>45</v>
      </c>
      <c r="D1280" s="213" t="s">
        <v>2569</v>
      </c>
      <c r="E1280" s="210" t="s">
        <v>2570</v>
      </c>
      <c r="F1280" s="17" t="s">
        <v>272</v>
      </c>
      <c r="G1280" s="36" t="s">
        <v>400</v>
      </c>
      <c r="H1280" s="157">
        <v>0</v>
      </c>
      <c r="I1280" s="19">
        <v>33</v>
      </c>
      <c r="J1280" s="150" t="s">
        <v>13</v>
      </c>
      <c r="K1280" s="150" t="s">
        <v>12</v>
      </c>
      <c r="L1280" s="9">
        <v>33</v>
      </c>
      <c r="M1280" s="9"/>
      <c r="N1280" s="21">
        <v>0.24660000000000001</v>
      </c>
      <c r="O1280" s="10"/>
      <c r="P1280" s="39">
        <v>1.55E-2</v>
      </c>
      <c r="Q1280" s="7"/>
      <c r="R1280" s="158">
        <v>37.516500000000001</v>
      </c>
      <c r="S1280" s="1"/>
      <c r="T1280" s="23">
        <v>2.3578000000000001</v>
      </c>
      <c r="V1280" s="20">
        <v>15.9116</v>
      </c>
      <c r="X1280" s="20">
        <v>0</v>
      </c>
      <c r="AA1280" s="25">
        <v>27814</v>
      </c>
      <c r="AB1280" s="9"/>
      <c r="AC1280" s="25">
        <v>1794529</v>
      </c>
      <c r="AD1280" s="9"/>
      <c r="AE1280" s="27">
        <v>112781</v>
      </c>
      <c r="AF1280" s="9"/>
      <c r="AG1280" s="26">
        <v>47833</v>
      </c>
      <c r="AI1280" s="26">
        <v>0</v>
      </c>
      <c r="AK1280" s="26">
        <v>621259</v>
      </c>
      <c r="AM1280" s="2" t="str">
        <f t="shared" si="19"/>
        <v>No</v>
      </c>
    </row>
    <row r="1281" spans="1:39">
      <c r="A1281" s="6" t="s">
        <v>3511</v>
      </c>
      <c r="B1281" s="6" t="s">
        <v>3512</v>
      </c>
      <c r="C1281" s="4" t="s">
        <v>73</v>
      </c>
      <c r="D1281" s="213" t="s">
        <v>3513</v>
      </c>
      <c r="E1281" s="210">
        <v>60138</v>
      </c>
      <c r="F1281" s="17" t="s">
        <v>324</v>
      </c>
      <c r="G1281" s="36" t="s">
        <v>220</v>
      </c>
      <c r="H1281" s="157">
        <v>89284</v>
      </c>
      <c r="I1281" s="19">
        <v>33</v>
      </c>
      <c r="J1281" s="150" t="s">
        <v>14</v>
      </c>
      <c r="K1281" s="150" t="s">
        <v>12</v>
      </c>
      <c r="L1281" s="9">
        <v>27</v>
      </c>
      <c r="M1281" s="9"/>
      <c r="N1281" s="21">
        <v>0.10290000000000001</v>
      </c>
      <c r="O1281" s="10"/>
      <c r="P1281" s="39">
        <v>3.0000000000000001E-3</v>
      </c>
      <c r="Q1281" s="7"/>
      <c r="R1281" s="158">
        <v>195.54669999999999</v>
      </c>
      <c r="S1281" s="1"/>
      <c r="T1281" s="23">
        <v>5.7294</v>
      </c>
      <c r="V1281" s="20">
        <v>34.130299999999998</v>
      </c>
      <c r="X1281" s="20">
        <v>0</v>
      </c>
      <c r="AA1281" s="25">
        <v>27829</v>
      </c>
      <c r="AB1281" s="9"/>
      <c r="AC1281" s="25">
        <v>9229415</v>
      </c>
      <c r="AD1281" s="9"/>
      <c r="AE1281" s="27">
        <v>270417</v>
      </c>
      <c r="AF1281" s="9"/>
      <c r="AG1281" s="26">
        <v>47198</v>
      </c>
      <c r="AI1281" s="26">
        <v>0</v>
      </c>
      <c r="AK1281" s="26">
        <v>1303335</v>
      </c>
      <c r="AM1281" s="2" t="str">
        <f t="shared" si="19"/>
        <v>No</v>
      </c>
    </row>
    <row r="1282" spans="1:39">
      <c r="A1282" s="6" t="s">
        <v>6073</v>
      </c>
      <c r="B1282" s="6" t="s">
        <v>2391</v>
      </c>
      <c r="C1282" s="4" t="s">
        <v>113</v>
      </c>
      <c r="D1282" s="213">
        <v>5161</v>
      </c>
      <c r="E1282" s="210">
        <v>50161</v>
      </c>
      <c r="F1282" s="17" t="s">
        <v>272</v>
      </c>
      <c r="G1282" s="36" t="s">
        <v>218</v>
      </c>
      <c r="H1282" s="157">
        <v>1376476</v>
      </c>
      <c r="I1282" s="19">
        <v>33</v>
      </c>
      <c r="J1282" s="150" t="s">
        <v>13</v>
      </c>
      <c r="K1282" s="150" t="s">
        <v>15</v>
      </c>
      <c r="L1282" s="9">
        <v>26</v>
      </c>
      <c r="M1282" s="9"/>
      <c r="N1282" s="21">
        <v>5.4245000000000001</v>
      </c>
      <c r="O1282" s="10"/>
      <c r="P1282" s="39">
        <v>0.32029999999999997</v>
      </c>
      <c r="Q1282" s="7"/>
      <c r="R1282" s="158">
        <v>34.4572</v>
      </c>
      <c r="S1282" s="1"/>
      <c r="T1282" s="23">
        <v>2.0348999999999999</v>
      </c>
      <c r="V1282" s="20">
        <v>16.933199999999999</v>
      </c>
      <c r="X1282" s="20">
        <v>2.4222000000000001</v>
      </c>
      <c r="AA1282" s="25">
        <v>608276</v>
      </c>
      <c r="AB1282" s="9"/>
      <c r="AC1282" s="25">
        <v>1898799</v>
      </c>
      <c r="AD1282" s="9"/>
      <c r="AE1282" s="27">
        <v>112135</v>
      </c>
      <c r="AF1282" s="9"/>
      <c r="AG1282" s="26">
        <v>55106</v>
      </c>
      <c r="AI1282" s="26">
        <v>783899</v>
      </c>
      <c r="AK1282" s="26">
        <v>1123628</v>
      </c>
      <c r="AM1282" s="2" t="str">
        <f t="shared" ref="AM1282:AM1345" si="20">IF(AL1282&amp;AJ1282&amp;AH1282&amp;AF1282&amp;AD1282&amp;AB1282&amp;Y1282&amp;W1282&amp;U1282&amp;S1282&amp;S1282&amp;Q1282&amp;O1282&lt;&gt;"","Yes","No")</f>
        <v>No</v>
      </c>
    </row>
    <row r="1283" spans="1:39">
      <c r="A1283" s="6" t="s">
        <v>6072</v>
      </c>
      <c r="B1283" s="6" t="s">
        <v>2390</v>
      </c>
      <c r="C1283" s="4" t="s">
        <v>113</v>
      </c>
      <c r="D1283" s="213">
        <v>5160</v>
      </c>
      <c r="E1283" s="210">
        <v>50160</v>
      </c>
      <c r="F1283" s="17" t="s">
        <v>272</v>
      </c>
      <c r="G1283" s="36" t="s">
        <v>218</v>
      </c>
      <c r="H1283" s="157">
        <v>1376476</v>
      </c>
      <c r="I1283" s="19">
        <v>33</v>
      </c>
      <c r="J1283" s="150" t="s">
        <v>13</v>
      </c>
      <c r="K1283" s="150" t="s">
        <v>15</v>
      </c>
      <c r="L1283" s="9">
        <v>25</v>
      </c>
      <c r="M1283" s="9"/>
      <c r="N1283" s="21">
        <v>4.6416000000000004</v>
      </c>
      <c r="O1283" s="10"/>
      <c r="P1283" s="39">
        <v>0.20549999999999999</v>
      </c>
      <c r="Q1283" s="7"/>
      <c r="R1283" s="158">
        <v>39.850900000000003</v>
      </c>
      <c r="S1283" s="1"/>
      <c r="T1283" s="23">
        <v>1.7647999999999999</v>
      </c>
      <c r="V1283" s="20">
        <v>22.581199999999999</v>
      </c>
      <c r="X1283" s="20">
        <v>2.0804999999999998</v>
      </c>
      <c r="AA1283" s="25">
        <v>426081</v>
      </c>
      <c r="AB1283" s="9"/>
      <c r="AC1283" s="25">
        <v>2072883</v>
      </c>
      <c r="AD1283" s="9"/>
      <c r="AE1283" s="27">
        <v>91797</v>
      </c>
      <c r="AF1283" s="9"/>
      <c r="AG1283" s="26">
        <v>52016</v>
      </c>
      <c r="AI1283" s="26">
        <v>996316</v>
      </c>
      <c r="AK1283" s="26">
        <v>1098413</v>
      </c>
      <c r="AM1283" s="2" t="str">
        <f t="shared" si="20"/>
        <v>No</v>
      </c>
    </row>
    <row r="1284" spans="1:39">
      <c r="A1284" s="6" t="s">
        <v>6071</v>
      </c>
      <c r="B1284" s="6" t="s">
        <v>1346</v>
      </c>
      <c r="C1284" s="4" t="s">
        <v>39</v>
      </c>
      <c r="D1284" s="213">
        <v>4097</v>
      </c>
      <c r="E1284" s="210">
        <v>40097</v>
      </c>
      <c r="F1284" s="17" t="s">
        <v>338</v>
      </c>
      <c r="G1284" s="36" t="s">
        <v>218</v>
      </c>
      <c r="H1284" s="157">
        <v>376047</v>
      </c>
      <c r="I1284" s="19">
        <v>33</v>
      </c>
      <c r="J1284" s="150" t="s">
        <v>13</v>
      </c>
      <c r="K1284" s="150" t="s">
        <v>12</v>
      </c>
      <c r="L1284" s="9">
        <v>24</v>
      </c>
      <c r="M1284" s="9"/>
      <c r="N1284" s="21">
        <v>0.75260000000000005</v>
      </c>
      <c r="O1284" s="10"/>
      <c r="P1284" s="39">
        <v>2.35E-2</v>
      </c>
      <c r="Q1284" s="7"/>
      <c r="R1284" s="158">
        <v>92.024299999999997</v>
      </c>
      <c r="S1284" s="1"/>
      <c r="T1284" s="23">
        <v>2.8788</v>
      </c>
      <c r="V1284" s="20">
        <v>31.9666</v>
      </c>
      <c r="X1284" s="20">
        <v>3.4624999999999999</v>
      </c>
      <c r="AA1284" s="25">
        <v>77497</v>
      </c>
      <c r="AB1284" s="9"/>
      <c r="AC1284" s="25">
        <v>3291892</v>
      </c>
      <c r="AD1284" s="9"/>
      <c r="AE1284" s="27">
        <v>102979</v>
      </c>
      <c r="AF1284" s="9"/>
      <c r="AG1284" s="26">
        <v>35772</v>
      </c>
      <c r="AI1284" s="26">
        <v>950726</v>
      </c>
      <c r="AK1284" s="26">
        <v>546048</v>
      </c>
      <c r="AM1284" s="2" t="str">
        <f t="shared" si="20"/>
        <v>No</v>
      </c>
    </row>
    <row r="1285" spans="1:39">
      <c r="A1285" s="6" t="s">
        <v>1028</v>
      </c>
      <c r="B1285" s="6" t="s">
        <v>1029</v>
      </c>
      <c r="C1285" s="4" t="s">
        <v>116</v>
      </c>
      <c r="D1285" s="213">
        <v>3002</v>
      </c>
      <c r="E1285" s="210">
        <v>30002</v>
      </c>
      <c r="F1285" s="17" t="s">
        <v>275</v>
      </c>
      <c r="G1285" s="36" t="s">
        <v>218</v>
      </c>
      <c r="H1285" s="157">
        <v>202637</v>
      </c>
      <c r="I1285" s="19">
        <v>33</v>
      </c>
      <c r="J1285" s="150" t="s">
        <v>14</v>
      </c>
      <c r="K1285" s="150" t="s">
        <v>12</v>
      </c>
      <c r="L1285" s="9">
        <v>23</v>
      </c>
      <c r="M1285" s="9"/>
      <c r="N1285" s="21">
        <v>1.1482000000000001</v>
      </c>
      <c r="O1285" s="10"/>
      <c r="P1285" s="39">
        <v>0.18509999999999999</v>
      </c>
      <c r="Q1285" s="7"/>
      <c r="R1285" s="158">
        <v>92.618700000000004</v>
      </c>
      <c r="S1285" s="1"/>
      <c r="T1285" s="23">
        <v>14.9292</v>
      </c>
      <c r="V1285" s="20">
        <v>6.2039</v>
      </c>
      <c r="X1285" s="20">
        <v>1.1238999999999999</v>
      </c>
      <c r="AA1285" s="25">
        <v>994018</v>
      </c>
      <c r="AB1285" s="9"/>
      <c r="AC1285" s="25">
        <v>5370586</v>
      </c>
      <c r="AD1285" s="9"/>
      <c r="AE1285" s="27">
        <v>865683</v>
      </c>
      <c r="AF1285" s="9"/>
      <c r="AG1285" s="26">
        <v>57986</v>
      </c>
      <c r="AI1285" s="26">
        <v>4778570</v>
      </c>
      <c r="AK1285" s="26">
        <v>880808</v>
      </c>
      <c r="AM1285" s="2" t="str">
        <f t="shared" si="20"/>
        <v>No</v>
      </c>
    </row>
    <row r="1286" spans="1:39">
      <c r="A1286" s="6" t="s">
        <v>1088</v>
      </c>
      <c r="B1286" s="6" t="s">
        <v>1089</v>
      </c>
      <c r="C1286" s="4" t="s">
        <v>105</v>
      </c>
      <c r="D1286" s="213">
        <v>3076</v>
      </c>
      <c r="E1286" s="210">
        <v>30076</v>
      </c>
      <c r="F1286" s="17" t="s">
        <v>275</v>
      </c>
      <c r="G1286" s="36" t="s">
        <v>218</v>
      </c>
      <c r="H1286" s="157">
        <v>75689</v>
      </c>
      <c r="I1286" s="19">
        <v>33</v>
      </c>
      <c r="J1286" s="150" t="s">
        <v>14</v>
      </c>
      <c r="K1286" s="150" t="s">
        <v>12</v>
      </c>
      <c r="L1286" s="9">
        <v>20</v>
      </c>
      <c r="M1286" s="9"/>
      <c r="N1286" s="21">
        <v>1.0412999999999999</v>
      </c>
      <c r="O1286" s="10"/>
      <c r="P1286" s="39">
        <v>0.18509999999999999</v>
      </c>
      <c r="Q1286" s="7"/>
      <c r="R1286" s="158">
        <v>78.015500000000003</v>
      </c>
      <c r="S1286" s="1"/>
      <c r="T1286" s="23">
        <v>13.8672</v>
      </c>
      <c r="V1286" s="20">
        <v>5.6258999999999997</v>
      </c>
      <c r="X1286" s="20">
        <v>1.2847999999999999</v>
      </c>
      <c r="AA1286" s="25">
        <v>907479</v>
      </c>
      <c r="AB1286" s="9"/>
      <c r="AC1286" s="25">
        <v>4903119</v>
      </c>
      <c r="AD1286" s="9"/>
      <c r="AE1286" s="27">
        <v>871524</v>
      </c>
      <c r="AF1286" s="9"/>
      <c r="AG1286" s="26">
        <v>62848</v>
      </c>
      <c r="AI1286" s="26">
        <v>3816216</v>
      </c>
      <c r="AK1286" s="26">
        <v>1042598</v>
      </c>
      <c r="AM1286" s="2" t="str">
        <f t="shared" si="20"/>
        <v>No</v>
      </c>
    </row>
    <row r="1287" spans="1:39">
      <c r="A1287" s="6" t="s">
        <v>4891</v>
      </c>
      <c r="B1287" s="6" t="s">
        <v>4892</v>
      </c>
      <c r="C1287" s="4" t="s">
        <v>20</v>
      </c>
      <c r="D1287" s="213">
        <v>9219</v>
      </c>
      <c r="E1287" s="210">
        <v>90219</v>
      </c>
      <c r="F1287" s="17" t="s">
        <v>275</v>
      </c>
      <c r="G1287" s="36" t="s">
        <v>218</v>
      </c>
      <c r="H1287" s="157">
        <v>71957</v>
      </c>
      <c r="I1287" s="19">
        <v>33</v>
      </c>
      <c r="J1287" s="150" t="s">
        <v>14</v>
      </c>
      <c r="K1287" s="150" t="s">
        <v>12</v>
      </c>
      <c r="L1287" s="9">
        <v>20</v>
      </c>
      <c r="M1287" s="9"/>
      <c r="N1287" s="21">
        <v>0.54079999999999995</v>
      </c>
      <c r="O1287" s="10"/>
      <c r="P1287" s="39">
        <v>0.19539999999999999</v>
      </c>
      <c r="Q1287" s="7"/>
      <c r="R1287" s="158">
        <v>90.075000000000003</v>
      </c>
      <c r="S1287" s="1"/>
      <c r="T1287" s="23">
        <v>32.541200000000003</v>
      </c>
      <c r="V1287" s="20">
        <v>2.7679999999999998</v>
      </c>
      <c r="X1287" s="20">
        <v>0.89849999999999997</v>
      </c>
      <c r="AA1287" s="25">
        <v>1319965</v>
      </c>
      <c r="AB1287" s="9"/>
      <c r="AC1287" s="25">
        <v>6755715</v>
      </c>
      <c r="AD1287" s="9"/>
      <c r="AE1287" s="27">
        <v>2440622</v>
      </c>
      <c r="AF1287" s="9"/>
      <c r="AG1287" s="26">
        <v>75001</v>
      </c>
      <c r="AI1287" s="26">
        <v>7519020</v>
      </c>
      <c r="AK1287" s="26">
        <v>935755</v>
      </c>
      <c r="AM1287" s="2" t="str">
        <f t="shared" si="20"/>
        <v>No</v>
      </c>
    </row>
    <row r="1288" spans="1:39">
      <c r="A1288" s="6" t="s">
        <v>1107</v>
      </c>
      <c r="B1288" s="6" t="s">
        <v>1108</v>
      </c>
      <c r="C1288" s="4" t="s">
        <v>54</v>
      </c>
      <c r="D1288" s="213">
        <v>3096</v>
      </c>
      <c r="E1288" s="210">
        <v>30096</v>
      </c>
      <c r="F1288" s="17" t="s">
        <v>275</v>
      </c>
      <c r="G1288" s="36" t="s">
        <v>218</v>
      </c>
      <c r="H1288" s="157">
        <v>98081</v>
      </c>
      <c r="I1288" s="19">
        <v>33</v>
      </c>
      <c r="J1288" s="150" t="s">
        <v>13</v>
      </c>
      <c r="K1288" s="150" t="s">
        <v>12</v>
      </c>
      <c r="L1288" s="9">
        <v>18</v>
      </c>
      <c r="M1288" s="9"/>
      <c r="N1288" s="21">
        <v>5.5401999999999996</v>
      </c>
      <c r="O1288" s="10"/>
      <c r="P1288" s="39">
        <v>0.10059999999999999</v>
      </c>
      <c r="Q1288" s="7"/>
      <c r="R1288" s="158">
        <v>103.9149</v>
      </c>
      <c r="S1288" s="1"/>
      <c r="T1288" s="23">
        <v>1.8863000000000001</v>
      </c>
      <c r="V1288" s="20">
        <v>55.088900000000002</v>
      </c>
      <c r="X1288" s="20">
        <v>3.8845999999999998</v>
      </c>
      <c r="AA1288" s="25">
        <v>277974</v>
      </c>
      <c r="AB1288" s="9"/>
      <c r="AC1288" s="25">
        <v>2764032</v>
      </c>
      <c r="AD1288" s="9"/>
      <c r="AE1288" s="27">
        <v>50174</v>
      </c>
      <c r="AF1288" s="9"/>
      <c r="AG1288" s="26">
        <v>26599</v>
      </c>
      <c r="AI1288" s="26">
        <v>711531</v>
      </c>
      <c r="AK1288" s="26">
        <v>484642</v>
      </c>
      <c r="AM1288" s="2" t="str">
        <f t="shared" si="20"/>
        <v>No</v>
      </c>
    </row>
    <row r="1289" spans="1:39">
      <c r="A1289" s="6" t="s">
        <v>1107</v>
      </c>
      <c r="B1289" s="6" t="s">
        <v>1108</v>
      </c>
      <c r="C1289" s="4" t="s">
        <v>54</v>
      </c>
      <c r="D1289" s="213">
        <v>3096</v>
      </c>
      <c r="E1289" s="210">
        <v>30096</v>
      </c>
      <c r="F1289" s="17" t="s">
        <v>275</v>
      </c>
      <c r="G1289" s="36" t="s">
        <v>218</v>
      </c>
      <c r="H1289" s="157">
        <v>98081</v>
      </c>
      <c r="I1289" s="19">
        <v>33</v>
      </c>
      <c r="J1289" s="150" t="s">
        <v>14</v>
      </c>
      <c r="K1289" s="150" t="s">
        <v>12</v>
      </c>
      <c r="L1289" s="9">
        <v>15</v>
      </c>
      <c r="M1289" s="9"/>
      <c r="N1289" s="21">
        <v>1.2249000000000001</v>
      </c>
      <c r="O1289" s="10"/>
      <c r="P1289" s="39">
        <v>8.9700000000000002E-2</v>
      </c>
      <c r="Q1289" s="7"/>
      <c r="R1289" s="158">
        <v>77.303799999999995</v>
      </c>
      <c r="S1289" s="1"/>
      <c r="T1289" s="23">
        <v>5.6628999999999996</v>
      </c>
      <c r="V1289" s="20">
        <v>13.6508</v>
      </c>
      <c r="X1289" s="20">
        <v>0.52600000000000002</v>
      </c>
      <c r="AA1289" s="25">
        <v>339746</v>
      </c>
      <c r="AB1289" s="9"/>
      <c r="AC1289" s="25">
        <v>3786341</v>
      </c>
      <c r="AD1289" s="9"/>
      <c r="AE1289" s="27">
        <v>277371</v>
      </c>
      <c r="AF1289" s="9"/>
      <c r="AG1289" s="26">
        <v>48980</v>
      </c>
      <c r="AI1289" s="26">
        <v>7198273</v>
      </c>
      <c r="AK1289" s="26">
        <v>1324822</v>
      </c>
      <c r="AM1289" s="2" t="str">
        <f t="shared" si="20"/>
        <v>No</v>
      </c>
    </row>
    <row r="1290" spans="1:39">
      <c r="A1290" s="6" t="s">
        <v>1028</v>
      </c>
      <c r="B1290" s="6" t="s">
        <v>1029</v>
      </c>
      <c r="C1290" s="4" t="s">
        <v>116</v>
      </c>
      <c r="D1290" s="213">
        <v>3002</v>
      </c>
      <c r="E1290" s="210">
        <v>30002</v>
      </c>
      <c r="F1290" s="17" t="s">
        <v>275</v>
      </c>
      <c r="G1290" s="36" t="s">
        <v>218</v>
      </c>
      <c r="H1290" s="157">
        <v>202637</v>
      </c>
      <c r="I1290" s="19">
        <v>33</v>
      </c>
      <c r="J1290" s="150" t="s">
        <v>13</v>
      </c>
      <c r="K1290" s="150" t="s">
        <v>12</v>
      </c>
      <c r="L1290" s="9">
        <v>10</v>
      </c>
      <c r="M1290" s="9"/>
      <c r="N1290" s="21">
        <v>4.5945999999999998</v>
      </c>
      <c r="O1290" s="10"/>
      <c r="P1290" s="39">
        <v>0.1895</v>
      </c>
      <c r="Q1290" s="7"/>
      <c r="R1290" s="158">
        <v>42.997700000000002</v>
      </c>
      <c r="S1290" s="1"/>
      <c r="T1290" s="23">
        <v>1.7737000000000001</v>
      </c>
      <c r="V1290" s="20">
        <v>24.241700000000002</v>
      </c>
      <c r="X1290" s="20">
        <v>4.4076000000000004</v>
      </c>
      <c r="AA1290" s="25">
        <v>166348</v>
      </c>
      <c r="AB1290" s="9"/>
      <c r="AC1290" s="25">
        <v>877669</v>
      </c>
      <c r="AD1290" s="9"/>
      <c r="AE1290" s="27">
        <v>36205</v>
      </c>
      <c r="AF1290" s="9"/>
      <c r="AG1290" s="26">
        <v>20412</v>
      </c>
      <c r="AI1290" s="26">
        <v>199128</v>
      </c>
      <c r="AK1290" s="26">
        <v>342952</v>
      </c>
      <c r="AM1290" s="2" t="str">
        <f t="shared" si="20"/>
        <v>No</v>
      </c>
    </row>
    <row r="1291" spans="1:39">
      <c r="A1291" s="6" t="s">
        <v>79</v>
      </c>
      <c r="B1291" s="6" t="s">
        <v>838</v>
      </c>
      <c r="C1291" s="4" t="s">
        <v>75</v>
      </c>
      <c r="D1291" s="213">
        <v>2135</v>
      </c>
      <c r="E1291" s="210">
        <v>20135</v>
      </c>
      <c r="F1291" s="17" t="s">
        <v>715</v>
      </c>
      <c r="G1291" s="36" t="s">
        <v>218</v>
      </c>
      <c r="H1291" s="157">
        <v>18351295</v>
      </c>
      <c r="I1291" s="19">
        <v>32</v>
      </c>
      <c r="J1291" s="150" t="s">
        <v>24</v>
      </c>
      <c r="K1291" s="150" t="s">
        <v>12</v>
      </c>
      <c r="L1291" s="9">
        <v>32</v>
      </c>
      <c r="M1291" s="9"/>
      <c r="N1291" s="21">
        <v>6.5452000000000004</v>
      </c>
      <c r="O1291" s="10"/>
      <c r="P1291" s="39">
        <v>0.75009999999999999</v>
      </c>
      <c r="Q1291" s="7"/>
      <c r="R1291" s="158">
        <v>114.5309</v>
      </c>
      <c r="S1291" s="1"/>
      <c r="T1291" s="23">
        <v>13.126200000000001</v>
      </c>
      <c r="V1291" s="20">
        <v>8.7253000000000007</v>
      </c>
      <c r="X1291" s="20">
        <v>0.2077</v>
      </c>
      <c r="AA1291" s="25">
        <v>4031524</v>
      </c>
      <c r="AB1291" s="9"/>
      <c r="AC1291" s="25">
        <v>5374364</v>
      </c>
      <c r="AD1291" s="9"/>
      <c r="AE1291" s="27">
        <v>615949</v>
      </c>
      <c r="AF1291" s="9"/>
      <c r="AG1291" s="26">
        <v>46925</v>
      </c>
      <c r="AI1291" s="26">
        <v>25869858</v>
      </c>
      <c r="AK1291" s="26">
        <v>1099948</v>
      </c>
      <c r="AM1291" s="2" t="str">
        <f t="shared" si="20"/>
        <v>No</v>
      </c>
    </row>
    <row r="1292" spans="1:39">
      <c r="A1292" s="6" t="s">
        <v>2945</v>
      </c>
      <c r="B1292" s="6" t="s">
        <v>6075</v>
      </c>
      <c r="C1292" s="4" t="s">
        <v>58</v>
      </c>
      <c r="D1292" s="213" t="s">
        <v>2946</v>
      </c>
      <c r="E1292" s="210" t="s">
        <v>2947</v>
      </c>
      <c r="F1292" s="17" t="s">
        <v>275</v>
      </c>
      <c r="G1292" s="36" t="s">
        <v>400</v>
      </c>
      <c r="H1292" s="157">
        <v>0</v>
      </c>
      <c r="I1292" s="19">
        <v>32</v>
      </c>
      <c r="J1292" s="150" t="s">
        <v>13</v>
      </c>
      <c r="K1292" s="150" t="s">
        <v>12</v>
      </c>
      <c r="L1292" s="9">
        <v>32</v>
      </c>
      <c r="M1292" s="9"/>
      <c r="N1292" s="21">
        <v>0.90449999999999997</v>
      </c>
      <c r="O1292" s="10"/>
      <c r="P1292" s="39">
        <v>5.0299999999999997E-2</v>
      </c>
      <c r="Q1292" s="7"/>
      <c r="R1292" s="158">
        <v>85.314599999999999</v>
      </c>
      <c r="S1292" s="1"/>
      <c r="T1292" s="23">
        <v>4.7439999999999998</v>
      </c>
      <c r="V1292" s="20">
        <v>17.983599999999999</v>
      </c>
      <c r="X1292" s="20">
        <v>0</v>
      </c>
      <c r="AA1292" s="25">
        <v>230195</v>
      </c>
      <c r="AB1292" s="9"/>
      <c r="AC1292" s="25">
        <v>4576615</v>
      </c>
      <c r="AD1292" s="9"/>
      <c r="AE1292" s="27">
        <v>254488</v>
      </c>
      <c r="AF1292" s="9"/>
      <c r="AG1292" s="26">
        <v>53644</v>
      </c>
      <c r="AI1292" s="26">
        <v>0</v>
      </c>
      <c r="AK1292" s="26">
        <v>1307289</v>
      </c>
      <c r="AM1292" s="2" t="str">
        <f t="shared" si="20"/>
        <v>No</v>
      </c>
    </row>
    <row r="1293" spans="1:39">
      <c r="A1293" s="6" t="s">
        <v>3623</v>
      </c>
      <c r="B1293" s="6" t="s">
        <v>3624</v>
      </c>
      <c r="C1293" s="4" t="s">
        <v>85</v>
      </c>
      <c r="D1293" s="213" t="s">
        <v>3625</v>
      </c>
      <c r="E1293" s="210" t="s">
        <v>3626</v>
      </c>
      <c r="F1293" s="17" t="s">
        <v>405</v>
      </c>
      <c r="G1293" s="36" t="s">
        <v>400</v>
      </c>
      <c r="H1293" s="157">
        <v>0</v>
      </c>
      <c r="I1293" s="19">
        <v>32</v>
      </c>
      <c r="J1293" s="150" t="s">
        <v>13</v>
      </c>
      <c r="K1293" s="150" t="s">
        <v>12</v>
      </c>
      <c r="L1293" s="9">
        <v>32</v>
      </c>
      <c r="M1293" s="9"/>
      <c r="N1293" s="21">
        <v>0.4133</v>
      </c>
      <c r="O1293" s="10"/>
      <c r="P1293" s="39">
        <v>2.86E-2</v>
      </c>
      <c r="Q1293" s="7"/>
      <c r="R1293" s="158">
        <v>39.568800000000003</v>
      </c>
      <c r="S1293" s="1"/>
      <c r="T1293" s="23">
        <v>2.7357</v>
      </c>
      <c r="V1293" s="20">
        <v>14.4636</v>
      </c>
      <c r="X1293" s="20">
        <v>0</v>
      </c>
      <c r="AA1293" s="25">
        <v>42504</v>
      </c>
      <c r="AB1293" s="9"/>
      <c r="AC1293" s="25">
        <v>1487509</v>
      </c>
      <c r="AD1293" s="9"/>
      <c r="AE1293" s="27">
        <v>102845</v>
      </c>
      <c r="AF1293" s="9"/>
      <c r="AG1293" s="26">
        <v>37593</v>
      </c>
      <c r="AI1293" s="26">
        <v>0</v>
      </c>
      <c r="AK1293" s="26">
        <v>490407</v>
      </c>
      <c r="AM1293" s="2" t="str">
        <f t="shared" si="20"/>
        <v>No</v>
      </c>
    </row>
    <row r="1294" spans="1:39">
      <c r="A1294" s="6" t="s">
        <v>3800</v>
      </c>
      <c r="B1294" s="6" t="s">
        <v>3752</v>
      </c>
      <c r="C1294" s="4" t="s">
        <v>44</v>
      </c>
      <c r="D1294" s="213" t="s">
        <v>3801</v>
      </c>
      <c r="E1294" s="210" t="s">
        <v>3802</v>
      </c>
      <c r="F1294" s="17" t="s">
        <v>275</v>
      </c>
      <c r="G1294" s="36" t="s">
        <v>400</v>
      </c>
      <c r="H1294" s="157">
        <v>0</v>
      </c>
      <c r="I1294" s="19">
        <v>32</v>
      </c>
      <c r="J1294" s="150" t="s">
        <v>13</v>
      </c>
      <c r="K1294" s="150" t="s">
        <v>12</v>
      </c>
      <c r="L1294" s="9">
        <v>32</v>
      </c>
      <c r="M1294" s="9"/>
      <c r="N1294" s="21">
        <v>0.75290000000000001</v>
      </c>
      <c r="O1294" s="10"/>
      <c r="P1294" s="39">
        <v>9.4600000000000004E-2</v>
      </c>
      <c r="Q1294" s="7"/>
      <c r="R1294" s="158">
        <v>42.984099999999998</v>
      </c>
      <c r="S1294" s="1"/>
      <c r="T1294" s="23">
        <v>5.4024999999999999</v>
      </c>
      <c r="V1294" s="20">
        <v>7.9564000000000004</v>
      </c>
      <c r="X1294" s="20">
        <v>0</v>
      </c>
      <c r="AA1294" s="25">
        <v>124448</v>
      </c>
      <c r="AB1294" s="9"/>
      <c r="AC1294" s="25">
        <v>1315143</v>
      </c>
      <c r="AD1294" s="9"/>
      <c r="AE1294" s="27">
        <v>165294</v>
      </c>
      <c r="AF1294" s="9"/>
      <c r="AG1294" s="26">
        <v>30596</v>
      </c>
      <c r="AI1294" s="26">
        <v>0</v>
      </c>
      <c r="AK1294" s="26">
        <v>315730</v>
      </c>
      <c r="AM1294" s="2" t="str">
        <f t="shared" si="20"/>
        <v>No</v>
      </c>
    </row>
    <row r="1295" spans="1:39">
      <c r="A1295" s="6" t="s">
        <v>5543</v>
      </c>
      <c r="B1295" s="6" t="s">
        <v>1265</v>
      </c>
      <c r="C1295" s="4" t="s">
        <v>102</v>
      </c>
      <c r="D1295" s="213"/>
      <c r="E1295" s="210">
        <v>40247</v>
      </c>
      <c r="F1295" s="17" t="s">
        <v>272</v>
      </c>
      <c r="G1295" s="36" t="s">
        <v>220</v>
      </c>
      <c r="H1295" s="157">
        <v>1060061</v>
      </c>
      <c r="I1295" s="19">
        <v>32</v>
      </c>
      <c r="J1295" s="150" t="s">
        <v>16</v>
      </c>
      <c r="K1295" s="150" t="s">
        <v>15</v>
      </c>
      <c r="L1295" s="9">
        <v>32</v>
      </c>
      <c r="M1295" s="9"/>
      <c r="N1295" s="21">
        <v>4.4935999999999998</v>
      </c>
      <c r="O1295" s="10"/>
      <c r="P1295" s="39">
        <v>0.53700000000000003</v>
      </c>
      <c r="Q1295" s="7"/>
      <c r="R1295" s="158">
        <v>43.374699999999997</v>
      </c>
      <c r="S1295" s="1"/>
      <c r="T1295" s="23">
        <v>5.1832000000000003</v>
      </c>
      <c r="V1295" s="20">
        <v>8.3683999999999994</v>
      </c>
      <c r="X1295" s="20">
        <v>0</v>
      </c>
      <c r="AA1295" s="25">
        <v>224037</v>
      </c>
      <c r="AB1295" s="9"/>
      <c r="AC1295" s="25">
        <v>417221</v>
      </c>
      <c r="AD1295" s="9"/>
      <c r="AE1295" s="27">
        <v>49857</v>
      </c>
      <c r="AF1295" s="9"/>
      <c r="AG1295" s="26">
        <v>9619</v>
      </c>
      <c r="AI1295" s="26">
        <v>0</v>
      </c>
      <c r="AK1295" s="26">
        <v>280557</v>
      </c>
      <c r="AM1295" s="2" t="str">
        <f t="shared" si="20"/>
        <v>No</v>
      </c>
    </row>
    <row r="1296" spans="1:39">
      <c r="A1296" s="6" t="s">
        <v>3630</v>
      </c>
      <c r="B1296" s="6" t="s">
        <v>5768</v>
      </c>
      <c r="C1296" s="4" t="s">
        <v>85</v>
      </c>
      <c r="D1296" s="213" t="s">
        <v>3631</v>
      </c>
      <c r="E1296" s="210" t="s">
        <v>3632</v>
      </c>
      <c r="F1296" s="17" t="s">
        <v>344</v>
      </c>
      <c r="G1296" s="36" t="s">
        <v>400</v>
      </c>
      <c r="H1296" s="157">
        <v>0</v>
      </c>
      <c r="I1296" s="19">
        <v>32</v>
      </c>
      <c r="J1296" s="150" t="s">
        <v>13</v>
      </c>
      <c r="K1296" s="150" t="s">
        <v>12</v>
      </c>
      <c r="L1296" s="9">
        <v>32</v>
      </c>
      <c r="M1296" s="9"/>
      <c r="N1296" s="21">
        <v>0.67969999999999997</v>
      </c>
      <c r="O1296" s="10"/>
      <c r="P1296" s="39">
        <v>4.9500000000000002E-2</v>
      </c>
      <c r="Q1296" s="7"/>
      <c r="R1296" s="158">
        <v>35.0212</v>
      </c>
      <c r="S1296" s="1"/>
      <c r="T1296" s="23">
        <v>2.5487000000000002</v>
      </c>
      <c r="V1296" s="20">
        <v>13.740600000000001</v>
      </c>
      <c r="X1296" s="20">
        <v>0</v>
      </c>
      <c r="AA1296" s="25">
        <v>115680</v>
      </c>
      <c r="AB1296" s="9"/>
      <c r="AC1296" s="25">
        <v>2338573</v>
      </c>
      <c r="AD1296" s="9"/>
      <c r="AE1296" s="27">
        <v>170194</v>
      </c>
      <c r="AF1296" s="9"/>
      <c r="AG1296" s="26">
        <v>66776</v>
      </c>
      <c r="AI1296" s="26">
        <v>0</v>
      </c>
      <c r="AK1296" s="26">
        <v>901927</v>
      </c>
      <c r="AM1296" s="2" t="str">
        <f t="shared" si="20"/>
        <v>No</v>
      </c>
    </row>
    <row r="1297" spans="1:39">
      <c r="A1297" s="6" t="s">
        <v>6076</v>
      </c>
      <c r="B1297" s="6" t="s">
        <v>1448</v>
      </c>
      <c r="C1297" s="4" t="s">
        <v>64</v>
      </c>
      <c r="D1297" s="213">
        <v>4224</v>
      </c>
      <c r="E1297" s="210">
        <v>40224</v>
      </c>
      <c r="F1297" s="17" t="s">
        <v>272</v>
      </c>
      <c r="G1297" s="36" t="s">
        <v>218</v>
      </c>
      <c r="H1297" s="157">
        <v>280648</v>
      </c>
      <c r="I1297" s="19">
        <v>32</v>
      </c>
      <c r="J1297" s="150" t="s">
        <v>14</v>
      </c>
      <c r="K1297" s="150" t="s">
        <v>15</v>
      </c>
      <c r="L1297" s="9">
        <v>3</v>
      </c>
      <c r="M1297" s="9"/>
      <c r="N1297" s="21">
        <v>0.4955</v>
      </c>
      <c r="O1297" s="10"/>
      <c r="P1297" s="39">
        <v>2.0199999999999999E-2</v>
      </c>
      <c r="Q1297" s="7"/>
      <c r="R1297" s="158">
        <v>74.473600000000005</v>
      </c>
      <c r="S1297" s="1"/>
      <c r="T1297" s="23">
        <v>3.0304000000000002</v>
      </c>
      <c r="V1297" s="20">
        <v>24.575800000000001</v>
      </c>
      <c r="X1297" s="20">
        <v>1.78</v>
      </c>
      <c r="AA1297" s="25">
        <v>11324</v>
      </c>
      <c r="AB1297" s="9"/>
      <c r="AC1297" s="25">
        <v>561680</v>
      </c>
      <c r="AD1297" s="9"/>
      <c r="AE1297" s="27">
        <v>22855</v>
      </c>
      <c r="AF1297" s="9"/>
      <c r="AG1297" s="26">
        <v>7542</v>
      </c>
      <c r="AI1297" s="26">
        <v>315558</v>
      </c>
      <c r="AK1297" s="26">
        <v>137619</v>
      </c>
      <c r="AM1297" s="2" t="str">
        <f t="shared" si="20"/>
        <v>No</v>
      </c>
    </row>
    <row r="1298" spans="1:39">
      <c r="A1298" s="6" t="s">
        <v>1549</v>
      </c>
      <c r="B1298" s="6" t="s">
        <v>5780</v>
      </c>
      <c r="C1298" s="4" t="s">
        <v>39</v>
      </c>
      <c r="D1298" s="213" t="s">
        <v>1550</v>
      </c>
      <c r="E1298" s="210" t="s">
        <v>1551</v>
      </c>
      <c r="F1298" s="17" t="s">
        <v>405</v>
      </c>
      <c r="G1298" s="36" t="s">
        <v>400</v>
      </c>
      <c r="H1298" s="157">
        <v>0</v>
      </c>
      <c r="I1298" s="19">
        <v>32</v>
      </c>
      <c r="J1298" s="150" t="s">
        <v>16</v>
      </c>
      <c r="K1298" s="150" t="s">
        <v>12</v>
      </c>
      <c r="L1298" s="9">
        <v>3</v>
      </c>
      <c r="M1298" s="9"/>
      <c r="N1298" s="21">
        <v>4.6619999999999999</v>
      </c>
      <c r="O1298" s="10"/>
      <c r="P1298" s="39">
        <v>1.2679</v>
      </c>
      <c r="Q1298" s="7"/>
      <c r="R1298" s="158">
        <v>13.795500000000001</v>
      </c>
      <c r="S1298" s="1"/>
      <c r="T1298" s="23">
        <v>3.7519</v>
      </c>
      <c r="V1298" s="20">
        <v>3.677</v>
      </c>
      <c r="X1298" s="20">
        <v>0</v>
      </c>
      <c r="AA1298" s="25">
        <v>35245</v>
      </c>
      <c r="AB1298" s="9"/>
      <c r="AC1298" s="25">
        <v>27798</v>
      </c>
      <c r="AD1298" s="9"/>
      <c r="AE1298" s="27">
        <v>7560</v>
      </c>
      <c r="AF1298" s="9"/>
      <c r="AG1298" s="26">
        <v>2015</v>
      </c>
      <c r="AI1298" s="26">
        <v>0</v>
      </c>
      <c r="AK1298" s="26">
        <v>75600</v>
      </c>
      <c r="AM1298" s="2" t="str">
        <f t="shared" si="20"/>
        <v>No</v>
      </c>
    </row>
    <row r="1299" spans="1:39">
      <c r="A1299" s="6" t="s">
        <v>6076</v>
      </c>
      <c r="B1299" s="6" t="s">
        <v>1448</v>
      </c>
      <c r="C1299" s="4" t="s">
        <v>64</v>
      </c>
      <c r="D1299" s="213">
        <v>4224</v>
      </c>
      <c r="E1299" s="210">
        <v>40224</v>
      </c>
      <c r="F1299" s="17" t="s">
        <v>272</v>
      </c>
      <c r="G1299" s="36" t="s">
        <v>218</v>
      </c>
      <c r="H1299" s="157">
        <v>280648</v>
      </c>
      <c r="I1299" s="19">
        <v>32</v>
      </c>
      <c r="J1299" s="150" t="s">
        <v>13</v>
      </c>
      <c r="K1299" s="150" t="s">
        <v>15</v>
      </c>
      <c r="L1299" s="9">
        <v>29</v>
      </c>
      <c r="M1299" s="9"/>
      <c r="N1299" s="21">
        <v>7.3113999999999999</v>
      </c>
      <c r="O1299" s="10"/>
      <c r="P1299" s="39">
        <v>0.29709999999999998</v>
      </c>
      <c r="Q1299" s="7"/>
      <c r="R1299" s="158">
        <v>58.671300000000002</v>
      </c>
      <c r="S1299" s="1"/>
      <c r="T1299" s="23">
        <v>2.3843000000000001</v>
      </c>
      <c r="V1299" s="20">
        <v>24.607299999999999</v>
      </c>
      <c r="X1299" s="20">
        <v>2.6120999999999999</v>
      </c>
      <c r="AA1299" s="25">
        <v>795726</v>
      </c>
      <c r="AB1299" s="9"/>
      <c r="AC1299" s="25">
        <v>2678108</v>
      </c>
      <c r="AD1299" s="9"/>
      <c r="AE1299" s="27">
        <v>108834</v>
      </c>
      <c r="AF1299" s="9"/>
      <c r="AG1299" s="26">
        <v>45646</v>
      </c>
      <c r="AI1299" s="26">
        <v>1025287</v>
      </c>
      <c r="AK1299" s="26">
        <v>841446</v>
      </c>
      <c r="AM1299" s="2" t="str">
        <f t="shared" si="20"/>
        <v>No</v>
      </c>
    </row>
    <row r="1300" spans="1:39">
      <c r="A1300" s="6" t="s">
        <v>1133</v>
      </c>
      <c r="B1300" s="6" t="s">
        <v>1134</v>
      </c>
      <c r="C1300" s="4" t="s">
        <v>54</v>
      </c>
      <c r="D1300" s="213" t="s">
        <v>1135</v>
      </c>
      <c r="E1300" s="210" t="s">
        <v>1136</v>
      </c>
      <c r="F1300" s="17" t="s">
        <v>272</v>
      </c>
      <c r="G1300" s="36" t="s">
        <v>400</v>
      </c>
      <c r="H1300" s="157">
        <v>0</v>
      </c>
      <c r="I1300" s="19">
        <v>32</v>
      </c>
      <c r="J1300" s="150" t="s">
        <v>13</v>
      </c>
      <c r="K1300" s="150" t="s">
        <v>12</v>
      </c>
      <c r="L1300" s="9">
        <v>22</v>
      </c>
      <c r="M1300" s="9"/>
      <c r="N1300" s="21">
        <v>0.58079999999999998</v>
      </c>
      <c r="O1300" s="10"/>
      <c r="P1300" s="39">
        <v>4.5600000000000002E-2</v>
      </c>
      <c r="Q1300" s="7"/>
      <c r="R1300" s="158">
        <v>27.3614</v>
      </c>
      <c r="S1300" s="1"/>
      <c r="T1300" s="23">
        <v>2.1496</v>
      </c>
      <c r="V1300" s="20">
        <v>12.7287</v>
      </c>
      <c r="X1300" s="20">
        <v>0</v>
      </c>
      <c r="AA1300" s="25">
        <v>14630</v>
      </c>
      <c r="AB1300" s="9"/>
      <c r="AC1300" s="25">
        <v>320648</v>
      </c>
      <c r="AD1300" s="9"/>
      <c r="AE1300" s="27">
        <v>25191</v>
      </c>
      <c r="AF1300" s="9"/>
      <c r="AG1300" s="26">
        <v>11719</v>
      </c>
      <c r="AI1300" s="26">
        <v>0</v>
      </c>
      <c r="AK1300" s="26">
        <v>125008</v>
      </c>
      <c r="AM1300" s="2" t="str">
        <f t="shared" si="20"/>
        <v>No</v>
      </c>
    </row>
    <row r="1301" spans="1:39">
      <c r="A1301" s="6" t="s">
        <v>6077</v>
      </c>
      <c r="B1301" s="6" t="s">
        <v>1330</v>
      </c>
      <c r="C1301" s="4" t="s">
        <v>17</v>
      </c>
      <c r="D1301" s="213">
        <v>4071</v>
      </c>
      <c r="E1301" s="210">
        <v>40071</v>
      </c>
      <c r="F1301" s="17" t="s">
        <v>272</v>
      </c>
      <c r="G1301" s="36" t="s">
        <v>218</v>
      </c>
      <c r="H1301" s="157">
        <v>286692</v>
      </c>
      <c r="I1301" s="19">
        <v>32</v>
      </c>
      <c r="J1301" s="150" t="s">
        <v>13</v>
      </c>
      <c r="K1301" s="150" t="s">
        <v>12</v>
      </c>
      <c r="L1301" s="9">
        <v>19</v>
      </c>
      <c r="M1301" s="9"/>
      <c r="N1301" s="21">
        <v>1.8317000000000001</v>
      </c>
      <c r="O1301" s="10"/>
      <c r="P1301" s="39">
        <v>9.5100000000000004E-2</v>
      </c>
      <c r="Q1301" s="7"/>
      <c r="R1301" s="158">
        <v>62.915999999999997</v>
      </c>
      <c r="S1301" s="1"/>
      <c r="T1301" s="23">
        <v>3.2654999999999998</v>
      </c>
      <c r="V1301" s="20">
        <v>19.2669</v>
      </c>
      <c r="X1301" s="20">
        <v>3.2057000000000002</v>
      </c>
      <c r="AA1301" s="25">
        <v>180189</v>
      </c>
      <c r="AB1301" s="9"/>
      <c r="AC1301" s="25">
        <v>1895346</v>
      </c>
      <c r="AD1301" s="9"/>
      <c r="AE1301" s="27">
        <v>98373</v>
      </c>
      <c r="AF1301" s="9"/>
      <c r="AG1301" s="26">
        <v>30125</v>
      </c>
      <c r="AI1301" s="26">
        <v>591247</v>
      </c>
      <c r="AK1301" s="26">
        <v>466203</v>
      </c>
      <c r="AM1301" s="2" t="str">
        <f t="shared" si="20"/>
        <v>No</v>
      </c>
    </row>
    <row r="1302" spans="1:39">
      <c r="A1302" s="6" t="s">
        <v>6078</v>
      </c>
      <c r="B1302" s="6" t="s">
        <v>3285</v>
      </c>
      <c r="C1302" s="4" t="s">
        <v>103</v>
      </c>
      <c r="D1302" s="213">
        <v>6012</v>
      </c>
      <c r="E1302" s="210">
        <v>60012</v>
      </c>
      <c r="F1302" s="17" t="s">
        <v>272</v>
      </c>
      <c r="G1302" s="36" t="s">
        <v>218</v>
      </c>
      <c r="H1302" s="157">
        <v>172378</v>
      </c>
      <c r="I1302" s="19">
        <v>32</v>
      </c>
      <c r="J1302" s="150" t="s">
        <v>14</v>
      </c>
      <c r="K1302" s="150" t="s">
        <v>12</v>
      </c>
      <c r="L1302" s="9">
        <v>18</v>
      </c>
      <c r="M1302" s="9"/>
      <c r="N1302" s="21">
        <v>0.96640000000000004</v>
      </c>
      <c r="O1302" s="10"/>
      <c r="P1302" s="39">
        <v>0.23139999999999999</v>
      </c>
      <c r="Q1302" s="7"/>
      <c r="R1302" s="158">
        <v>97.593999999999994</v>
      </c>
      <c r="S1302" s="1"/>
      <c r="T1302" s="23">
        <v>23.3733</v>
      </c>
      <c r="V1302" s="20">
        <v>4.1753999999999998</v>
      </c>
      <c r="X1302" s="20">
        <v>1.1093999999999999</v>
      </c>
      <c r="AA1302" s="25">
        <v>1189540</v>
      </c>
      <c r="AB1302" s="9"/>
      <c r="AC1302" s="25">
        <v>5139591</v>
      </c>
      <c r="AD1302" s="9"/>
      <c r="AE1302" s="27">
        <v>1230908</v>
      </c>
      <c r="AF1302" s="9"/>
      <c r="AG1302" s="26">
        <v>52663</v>
      </c>
      <c r="AI1302" s="26">
        <v>4632565</v>
      </c>
      <c r="AK1302" s="26">
        <v>780040</v>
      </c>
      <c r="AM1302" s="2" t="str">
        <f t="shared" si="20"/>
        <v>No</v>
      </c>
    </row>
    <row r="1303" spans="1:39">
      <c r="A1303" s="6" t="s">
        <v>1354</v>
      </c>
      <c r="B1303" s="6" t="s">
        <v>1355</v>
      </c>
      <c r="C1303" s="4" t="s">
        <v>39</v>
      </c>
      <c r="D1303" s="213">
        <v>4104</v>
      </c>
      <c r="E1303" s="210">
        <v>40104</v>
      </c>
      <c r="F1303" s="17" t="s">
        <v>272</v>
      </c>
      <c r="G1303" s="36" t="s">
        <v>218</v>
      </c>
      <c r="H1303" s="157">
        <v>149422</v>
      </c>
      <c r="I1303" s="19">
        <v>32</v>
      </c>
      <c r="J1303" s="150" t="s">
        <v>13</v>
      </c>
      <c r="K1303" s="150" t="s">
        <v>15</v>
      </c>
      <c r="L1303" s="9">
        <v>17</v>
      </c>
      <c r="M1303" s="9"/>
      <c r="N1303" s="21">
        <v>0.25850000000000001</v>
      </c>
      <c r="O1303" s="10"/>
      <c r="P1303" s="39">
        <v>6.6E-3</v>
      </c>
      <c r="Q1303" s="7"/>
      <c r="R1303" s="158">
        <v>61.414299999999997</v>
      </c>
      <c r="S1303" s="1"/>
      <c r="T1303" s="23">
        <v>1.5699000000000001</v>
      </c>
      <c r="V1303" s="20">
        <v>39.120600000000003</v>
      </c>
      <c r="X1303" s="20">
        <v>3.6718000000000002</v>
      </c>
      <c r="AA1303" s="25">
        <v>8402</v>
      </c>
      <c r="AB1303" s="9"/>
      <c r="AC1303" s="25">
        <v>1271460</v>
      </c>
      <c r="AD1303" s="9"/>
      <c r="AE1303" s="27">
        <v>32501</v>
      </c>
      <c r="AF1303" s="9"/>
      <c r="AG1303" s="26">
        <v>20703</v>
      </c>
      <c r="AI1303" s="26">
        <v>346280</v>
      </c>
      <c r="AK1303" s="26">
        <v>385784</v>
      </c>
      <c r="AM1303" s="2" t="str">
        <f t="shared" si="20"/>
        <v>No</v>
      </c>
    </row>
    <row r="1304" spans="1:39">
      <c r="A1304" s="6" t="s">
        <v>5363</v>
      </c>
      <c r="B1304" s="6" t="s">
        <v>5364</v>
      </c>
      <c r="C1304" s="4" t="s">
        <v>75</v>
      </c>
      <c r="D1304" s="213" t="s">
        <v>948</v>
      </c>
      <c r="E1304" s="210" t="s">
        <v>949</v>
      </c>
      <c r="F1304" s="17" t="s">
        <v>272</v>
      </c>
      <c r="G1304" s="36" t="s">
        <v>400</v>
      </c>
      <c r="H1304" s="157">
        <v>0</v>
      </c>
      <c r="I1304" s="19">
        <v>32</v>
      </c>
      <c r="J1304" s="150" t="s">
        <v>13</v>
      </c>
      <c r="K1304" s="150" t="s">
        <v>15</v>
      </c>
      <c r="L1304" s="9">
        <v>16</v>
      </c>
      <c r="M1304" s="9"/>
      <c r="N1304" s="21">
        <v>1.5</v>
      </c>
      <c r="O1304" s="10"/>
      <c r="P1304" s="39">
        <v>7.7399999999999997E-2</v>
      </c>
      <c r="Q1304" s="7"/>
      <c r="R1304" s="158">
        <v>77.661900000000003</v>
      </c>
      <c r="S1304" s="1"/>
      <c r="T1304" s="23">
        <v>4.0049999999999999</v>
      </c>
      <c r="V1304" s="20">
        <v>19.391300000000001</v>
      </c>
      <c r="X1304" s="20">
        <v>0</v>
      </c>
      <c r="AA1304" s="25">
        <v>85655</v>
      </c>
      <c r="AB1304" s="9"/>
      <c r="AC1304" s="25">
        <v>1107303</v>
      </c>
      <c r="AD1304" s="9"/>
      <c r="AE1304" s="27">
        <v>57103</v>
      </c>
      <c r="AF1304" s="9"/>
      <c r="AG1304" s="26">
        <v>14258</v>
      </c>
      <c r="AI1304" s="26">
        <v>0</v>
      </c>
      <c r="AK1304" s="26">
        <v>273809</v>
      </c>
      <c r="AM1304" s="2" t="str">
        <f t="shared" si="20"/>
        <v>No</v>
      </c>
    </row>
    <row r="1305" spans="1:39">
      <c r="A1305" s="6" t="s">
        <v>5363</v>
      </c>
      <c r="B1305" s="6" t="s">
        <v>5364</v>
      </c>
      <c r="C1305" s="4" t="s">
        <v>75</v>
      </c>
      <c r="D1305" s="213" t="s">
        <v>948</v>
      </c>
      <c r="E1305" s="210" t="s">
        <v>949</v>
      </c>
      <c r="F1305" s="17" t="s">
        <v>272</v>
      </c>
      <c r="G1305" s="36" t="s">
        <v>400</v>
      </c>
      <c r="H1305" s="157">
        <v>0</v>
      </c>
      <c r="I1305" s="19">
        <v>32</v>
      </c>
      <c r="J1305" s="150" t="s">
        <v>14</v>
      </c>
      <c r="K1305" s="150" t="s">
        <v>15</v>
      </c>
      <c r="L1305" s="9">
        <v>16</v>
      </c>
      <c r="M1305" s="9"/>
      <c r="N1305" s="21">
        <v>0.97009999999999996</v>
      </c>
      <c r="O1305" s="10"/>
      <c r="P1305" s="39">
        <v>3.1300000000000001E-2</v>
      </c>
      <c r="Q1305" s="7"/>
      <c r="R1305" s="158">
        <v>89.557500000000005</v>
      </c>
      <c r="S1305" s="1"/>
      <c r="T1305" s="23">
        <v>2.8881999999999999</v>
      </c>
      <c r="V1305" s="20">
        <v>31.008400000000002</v>
      </c>
      <c r="X1305" s="20">
        <v>0</v>
      </c>
      <c r="AA1305" s="25">
        <v>67248</v>
      </c>
      <c r="AB1305" s="9"/>
      <c r="AC1305" s="25">
        <v>2149470</v>
      </c>
      <c r="AD1305" s="9"/>
      <c r="AE1305" s="27">
        <v>69319</v>
      </c>
      <c r="AF1305" s="9"/>
      <c r="AG1305" s="26">
        <v>24001</v>
      </c>
      <c r="AI1305" s="26">
        <v>0</v>
      </c>
      <c r="AK1305" s="26">
        <v>521723</v>
      </c>
      <c r="AM1305" s="2" t="str">
        <f t="shared" si="20"/>
        <v>No</v>
      </c>
    </row>
    <row r="1306" spans="1:39">
      <c r="A1306" s="6" t="s">
        <v>1549</v>
      </c>
      <c r="B1306" s="6" t="s">
        <v>5780</v>
      </c>
      <c r="C1306" s="4" t="s">
        <v>39</v>
      </c>
      <c r="D1306" s="213" t="s">
        <v>1550</v>
      </c>
      <c r="E1306" s="210" t="s">
        <v>1551</v>
      </c>
      <c r="F1306" s="17" t="s">
        <v>405</v>
      </c>
      <c r="G1306" s="36" t="s">
        <v>400</v>
      </c>
      <c r="H1306" s="157">
        <v>0</v>
      </c>
      <c r="I1306" s="19">
        <v>32</v>
      </c>
      <c r="J1306" s="150" t="s">
        <v>14</v>
      </c>
      <c r="K1306" s="150" t="s">
        <v>12</v>
      </c>
      <c r="L1306" s="9">
        <v>15</v>
      </c>
      <c r="M1306" s="9"/>
      <c r="N1306" s="21">
        <v>2.9451000000000001</v>
      </c>
      <c r="O1306" s="10"/>
      <c r="P1306" s="39">
        <v>0.1678</v>
      </c>
      <c r="Q1306" s="7"/>
      <c r="R1306" s="158">
        <v>52.263599999999997</v>
      </c>
      <c r="S1306" s="1"/>
      <c r="T1306" s="23">
        <v>2.9771999999999998</v>
      </c>
      <c r="V1306" s="20">
        <v>17.554600000000001</v>
      </c>
      <c r="X1306" s="20">
        <v>0</v>
      </c>
      <c r="AA1306" s="25">
        <v>199597</v>
      </c>
      <c r="AB1306" s="9"/>
      <c r="AC1306" s="25">
        <v>1189729</v>
      </c>
      <c r="AD1306" s="9"/>
      <c r="AE1306" s="27">
        <v>67773</v>
      </c>
      <c r="AF1306" s="9"/>
      <c r="AG1306" s="26">
        <v>22764</v>
      </c>
      <c r="AI1306" s="26">
        <v>0</v>
      </c>
      <c r="AK1306" s="26">
        <v>387714</v>
      </c>
      <c r="AM1306" s="2" t="str">
        <f t="shared" si="20"/>
        <v>No</v>
      </c>
    </row>
    <row r="1307" spans="1:39">
      <c r="A1307" s="6" t="s">
        <v>1354</v>
      </c>
      <c r="B1307" s="6" t="s">
        <v>1355</v>
      </c>
      <c r="C1307" s="4" t="s">
        <v>39</v>
      </c>
      <c r="D1307" s="213">
        <v>4104</v>
      </c>
      <c r="E1307" s="210">
        <v>40104</v>
      </c>
      <c r="F1307" s="17" t="s">
        <v>272</v>
      </c>
      <c r="G1307" s="36" t="s">
        <v>218</v>
      </c>
      <c r="H1307" s="157">
        <v>149422</v>
      </c>
      <c r="I1307" s="19">
        <v>32</v>
      </c>
      <c r="J1307" s="150" t="s">
        <v>14</v>
      </c>
      <c r="K1307" s="150" t="s">
        <v>15</v>
      </c>
      <c r="L1307" s="9">
        <v>15</v>
      </c>
      <c r="M1307" s="9"/>
      <c r="N1307" s="21">
        <v>0</v>
      </c>
      <c r="O1307" s="10"/>
      <c r="P1307" s="39">
        <v>0</v>
      </c>
      <c r="Q1307" s="7"/>
      <c r="R1307" s="158">
        <v>54.588799999999999</v>
      </c>
      <c r="S1307" s="1"/>
      <c r="T1307" s="23">
        <v>22.191199999999998</v>
      </c>
      <c r="V1307" s="20">
        <v>2.4599000000000002</v>
      </c>
      <c r="X1307" s="20">
        <v>0.53349999999999997</v>
      </c>
      <c r="AA1307" s="25">
        <v>0</v>
      </c>
      <c r="AB1307" s="9"/>
      <c r="AC1307" s="25">
        <v>3001948</v>
      </c>
      <c r="AD1307" s="9"/>
      <c r="AE1307" s="27">
        <v>1220339</v>
      </c>
      <c r="AF1307" s="9"/>
      <c r="AG1307" s="26">
        <v>54992</v>
      </c>
      <c r="AI1307" s="26">
        <v>5626596</v>
      </c>
      <c r="AK1307" s="26">
        <v>978431</v>
      </c>
      <c r="AM1307" s="2" t="str">
        <f t="shared" si="20"/>
        <v>No</v>
      </c>
    </row>
    <row r="1308" spans="1:39">
      <c r="A1308" s="6" t="s">
        <v>6078</v>
      </c>
      <c r="B1308" s="6" t="s">
        <v>3285</v>
      </c>
      <c r="C1308" s="4" t="s">
        <v>103</v>
      </c>
      <c r="D1308" s="213">
        <v>6012</v>
      </c>
      <c r="E1308" s="210">
        <v>60012</v>
      </c>
      <c r="F1308" s="17" t="s">
        <v>272</v>
      </c>
      <c r="G1308" s="36" t="s">
        <v>218</v>
      </c>
      <c r="H1308" s="157">
        <v>172378</v>
      </c>
      <c r="I1308" s="19">
        <v>32</v>
      </c>
      <c r="J1308" s="150" t="s">
        <v>13</v>
      </c>
      <c r="K1308" s="150" t="s">
        <v>12</v>
      </c>
      <c r="L1308" s="9">
        <v>14</v>
      </c>
      <c r="M1308" s="9"/>
      <c r="N1308" s="21">
        <v>2.3525999999999998</v>
      </c>
      <c r="O1308" s="10"/>
      <c r="P1308" s="39">
        <v>0.1182</v>
      </c>
      <c r="Q1308" s="7"/>
      <c r="R1308" s="158">
        <v>49.715200000000003</v>
      </c>
      <c r="S1308" s="1"/>
      <c r="T1308" s="23">
        <v>2.4986999999999999</v>
      </c>
      <c r="V1308" s="20">
        <v>19.896799999999999</v>
      </c>
      <c r="X1308" s="20">
        <v>2.8046000000000002</v>
      </c>
      <c r="AA1308" s="25">
        <v>152638</v>
      </c>
      <c r="AB1308" s="9"/>
      <c r="AC1308" s="25">
        <v>1290905</v>
      </c>
      <c r="AD1308" s="9"/>
      <c r="AE1308" s="27">
        <v>64880</v>
      </c>
      <c r="AF1308" s="9"/>
      <c r="AG1308" s="26">
        <v>25966</v>
      </c>
      <c r="AI1308" s="26">
        <v>460280</v>
      </c>
      <c r="AK1308" s="26">
        <v>450949</v>
      </c>
      <c r="AM1308" s="2" t="str">
        <f t="shared" si="20"/>
        <v>No</v>
      </c>
    </row>
    <row r="1309" spans="1:39">
      <c r="A1309" s="6" t="s">
        <v>1549</v>
      </c>
      <c r="B1309" s="6" t="s">
        <v>5780</v>
      </c>
      <c r="C1309" s="4" t="s">
        <v>39</v>
      </c>
      <c r="D1309" s="213" t="s">
        <v>1550</v>
      </c>
      <c r="E1309" s="210" t="s">
        <v>1551</v>
      </c>
      <c r="F1309" s="17" t="s">
        <v>405</v>
      </c>
      <c r="G1309" s="36" t="s">
        <v>400</v>
      </c>
      <c r="H1309" s="157">
        <v>0</v>
      </c>
      <c r="I1309" s="19">
        <v>32</v>
      </c>
      <c r="J1309" s="150" t="s">
        <v>13</v>
      </c>
      <c r="K1309" s="150" t="s">
        <v>12</v>
      </c>
      <c r="L1309" s="9">
        <v>14</v>
      </c>
      <c r="M1309" s="9"/>
      <c r="N1309" s="21">
        <v>4.7462</v>
      </c>
      <c r="O1309" s="10"/>
      <c r="P1309" s="39">
        <v>0.16109999999999999</v>
      </c>
      <c r="Q1309" s="7"/>
      <c r="R1309" s="158">
        <v>44.920900000000003</v>
      </c>
      <c r="S1309" s="1"/>
      <c r="T1309" s="23">
        <v>1.5245</v>
      </c>
      <c r="V1309" s="20">
        <v>29.465199999999999</v>
      </c>
      <c r="X1309" s="20">
        <v>0</v>
      </c>
      <c r="AA1309" s="25">
        <v>216102</v>
      </c>
      <c r="AB1309" s="9"/>
      <c r="AC1309" s="25">
        <v>1341608</v>
      </c>
      <c r="AD1309" s="9"/>
      <c r="AE1309" s="27">
        <v>45532</v>
      </c>
      <c r="AF1309" s="9"/>
      <c r="AG1309" s="26">
        <v>29866</v>
      </c>
      <c r="AI1309" s="26">
        <v>0</v>
      </c>
      <c r="AK1309" s="26">
        <v>345590</v>
      </c>
      <c r="AM1309" s="2" t="str">
        <f t="shared" si="20"/>
        <v>No</v>
      </c>
    </row>
    <row r="1310" spans="1:39">
      <c r="A1310" s="6" t="s">
        <v>6077</v>
      </c>
      <c r="B1310" s="6" t="s">
        <v>1330</v>
      </c>
      <c r="C1310" s="4" t="s">
        <v>17</v>
      </c>
      <c r="D1310" s="213">
        <v>4071</v>
      </c>
      <c r="E1310" s="210">
        <v>40071</v>
      </c>
      <c r="F1310" s="17" t="s">
        <v>272</v>
      </c>
      <c r="G1310" s="36" t="s">
        <v>218</v>
      </c>
      <c r="H1310" s="157">
        <v>286692</v>
      </c>
      <c r="I1310" s="19">
        <v>32</v>
      </c>
      <c r="J1310" s="150" t="s">
        <v>14</v>
      </c>
      <c r="K1310" s="150" t="s">
        <v>12</v>
      </c>
      <c r="L1310" s="9">
        <v>13</v>
      </c>
      <c r="M1310" s="9"/>
      <c r="N1310" s="21">
        <v>0.45540000000000003</v>
      </c>
      <c r="O1310" s="10"/>
      <c r="P1310" s="39">
        <v>0.12889999999999999</v>
      </c>
      <c r="Q1310" s="7"/>
      <c r="R1310" s="158">
        <v>60.155299999999997</v>
      </c>
      <c r="S1310" s="1"/>
      <c r="T1310" s="23">
        <v>17.029199999999999</v>
      </c>
      <c r="V1310" s="20">
        <v>3.5325000000000002</v>
      </c>
      <c r="X1310" s="20">
        <v>0.65739999999999998</v>
      </c>
      <c r="AA1310" s="25">
        <v>292888</v>
      </c>
      <c r="AB1310" s="9"/>
      <c r="AC1310" s="25">
        <v>2272127</v>
      </c>
      <c r="AD1310" s="9"/>
      <c r="AE1310" s="27">
        <v>643211</v>
      </c>
      <c r="AF1310" s="9"/>
      <c r="AG1310" s="26">
        <v>37771</v>
      </c>
      <c r="AI1310" s="26">
        <v>3456177</v>
      </c>
      <c r="AK1310" s="26">
        <v>569392</v>
      </c>
      <c r="AM1310" s="2" t="str">
        <f t="shared" si="20"/>
        <v>No</v>
      </c>
    </row>
    <row r="1311" spans="1:39">
      <c r="A1311" s="6" t="s">
        <v>1133</v>
      </c>
      <c r="B1311" s="6" t="s">
        <v>1134</v>
      </c>
      <c r="C1311" s="4" t="s">
        <v>54</v>
      </c>
      <c r="D1311" s="213" t="s">
        <v>1135</v>
      </c>
      <c r="E1311" s="210" t="s">
        <v>1136</v>
      </c>
      <c r="F1311" s="17" t="s">
        <v>272</v>
      </c>
      <c r="G1311" s="36" t="s">
        <v>400</v>
      </c>
      <c r="H1311" s="157">
        <v>0</v>
      </c>
      <c r="I1311" s="19">
        <v>32</v>
      </c>
      <c r="J1311" s="150" t="s">
        <v>14</v>
      </c>
      <c r="K1311" s="150" t="s">
        <v>12</v>
      </c>
      <c r="L1311" s="9">
        <v>10</v>
      </c>
      <c r="M1311" s="9"/>
      <c r="N1311" s="21">
        <v>1.2942</v>
      </c>
      <c r="O1311" s="10"/>
      <c r="P1311" s="39">
        <v>0.1119</v>
      </c>
      <c r="Q1311" s="7"/>
      <c r="R1311" s="158">
        <v>41.230400000000003</v>
      </c>
      <c r="S1311" s="1"/>
      <c r="T1311" s="23">
        <v>3.5642999999999998</v>
      </c>
      <c r="V1311" s="20">
        <v>11.567500000000001</v>
      </c>
      <c r="X1311" s="20">
        <v>0</v>
      </c>
      <c r="AA1311" s="25">
        <v>107610</v>
      </c>
      <c r="AB1311" s="9"/>
      <c r="AC1311" s="25">
        <v>961781</v>
      </c>
      <c r="AD1311" s="9"/>
      <c r="AE1311" s="27">
        <v>83145</v>
      </c>
      <c r="AF1311" s="9"/>
      <c r="AG1311" s="26">
        <v>23327</v>
      </c>
      <c r="AI1311" s="26">
        <v>0</v>
      </c>
      <c r="AK1311" s="26">
        <v>408191</v>
      </c>
      <c r="AM1311" s="2" t="str">
        <f t="shared" si="20"/>
        <v>No</v>
      </c>
    </row>
    <row r="1312" spans="1:39">
      <c r="A1312" s="6" t="s">
        <v>6079</v>
      </c>
      <c r="B1312" s="6" t="s">
        <v>1096</v>
      </c>
      <c r="C1312" s="4" t="s">
        <v>88</v>
      </c>
      <c r="D1312" s="213">
        <v>3087</v>
      </c>
      <c r="E1312" s="210">
        <v>30087</v>
      </c>
      <c r="F1312" s="17" t="s">
        <v>272</v>
      </c>
      <c r="G1312" s="36" t="s">
        <v>218</v>
      </c>
      <c r="H1312" s="157">
        <v>51370</v>
      </c>
      <c r="I1312" s="19">
        <v>31</v>
      </c>
      <c r="J1312" s="150" t="s">
        <v>14</v>
      </c>
      <c r="K1312" s="150" t="s">
        <v>12</v>
      </c>
      <c r="L1312" s="9">
        <v>7</v>
      </c>
      <c r="M1312" s="9"/>
      <c r="N1312" s="21">
        <v>1.4395</v>
      </c>
      <c r="O1312" s="10"/>
      <c r="P1312" s="39">
        <v>0.1646</v>
      </c>
      <c r="Q1312" s="7"/>
      <c r="R1312" s="158">
        <v>52.902200000000001</v>
      </c>
      <c r="S1312" s="1"/>
      <c r="T1312" s="23">
        <v>6.0488</v>
      </c>
      <c r="V1312" s="20">
        <v>8.7459000000000007</v>
      </c>
      <c r="X1312" s="20">
        <v>0.85709999999999997</v>
      </c>
      <c r="AA1312" s="25">
        <v>167497</v>
      </c>
      <c r="AB1312" s="9"/>
      <c r="AC1312" s="25">
        <v>1017680</v>
      </c>
      <c r="AD1312" s="9"/>
      <c r="AE1312" s="27">
        <v>116361</v>
      </c>
      <c r="AF1312" s="9"/>
      <c r="AG1312" s="26">
        <v>19237</v>
      </c>
      <c r="AI1312" s="26">
        <v>1187348</v>
      </c>
      <c r="AK1312" s="26">
        <v>350651</v>
      </c>
      <c r="AM1312" s="2" t="str">
        <f t="shared" si="20"/>
        <v>No</v>
      </c>
    </row>
    <row r="1313" spans="1:39">
      <c r="A1313" s="6" t="s">
        <v>1156</v>
      </c>
      <c r="B1313" s="6" t="s">
        <v>1157</v>
      </c>
      <c r="C1313" s="4" t="s">
        <v>88</v>
      </c>
      <c r="D1313" s="213" t="s">
        <v>1158</v>
      </c>
      <c r="E1313" s="210" t="s">
        <v>1159</v>
      </c>
      <c r="F1313" s="17" t="s">
        <v>275</v>
      </c>
      <c r="G1313" s="36" t="s">
        <v>400</v>
      </c>
      <c r="H1313" s="157">
        <v>0</v>
      </c>
      <c r="I1313" s="19">
        <v>31</v>
      </c>
      <c r="J1313" s="150" t="s">
        <v>24</v>
      </c>
      <c r="K1313" s="150" t="s">
        <v>12</v>
      </c>
      <c r="L1313" s="9">
        <v>7</v>
      </c>
      <c r="M1313" s="9"/>
      <c r="N1313" s="21">
        <v>3.5706000000000002</v>
      </c>
      <c r="O1313" s="10"/>
      <c r="P1313" s="39">
        <v>0.31269999999999998</v>
      </c>
      <c r="Q1313" s="7"/>
      <c r="R1313" s="158">
        <v>109.5651</v>
      </c>
      <c r="S1313" s="1"/>
      <c r="T1313" s="23">
        <v>9.5940999999999992</v>
      </c>
      <c r="V1313" s="20">
        <v>11.4201</v>
      </c>
      <c r="X1313" s="20">
        <v>0</v>
      </c>
      <c r="AA1313" s="25">
        <v>394092</v>
      </c>
      <c r="AB1313" s="9"/>
      <c r="AC1313" s="25">
        <v>1260437</v>
      </c>
      <c r="AD1313" s="9"/>
      <c r="AE1313" s="27">
        <v>110370</v>
      </c>
      <c r="AF1313" s="9"/>
      <c r="AG1313" s="26">
        <v>11504</v>
      </c>
      <c r="AI1313" s="26">
        <v>0</v>
      </c>
      <c r="AK1313" s="26">
        <v>391336</v>
      </c>
      <c r="AM1313" s="2" t="str">
        <f t="shared" si="20"/>
        <v>No</v>
      </c>
    </row>
    <row r="1314" spans="1:39">
      <c r="A1314" s="6" t="s">
        <v>1156</v>
      </c>
      <c r="B1314" s="6" t="s">
        <v>1157</v>
      </c>
      <c r="C1314" s="4" t="s">
        <v>88</v>
      </c>
      <c r="D1314" s="213" t="s">
        <v>1158</v>
      </c>
      <c r="E1314" s="210" t="s">
        <v>1159</v>
      </c>
      <c r="F1314" s="17" t="s">
        <v>275</v>
      </c>
      <c r="G1314" s="36" t="s">
        <v>400</v>
      </c>
      <c r="H1314" s="157">
        <v>0</v>
      </c>
      <c r="I1314" s="19">
        <v>31</v>
      </c>
      <c r="J1314" s="150" t="s">
        <v>13</v>
      </c>
      <c r="K1314" s="150" t="s">
        <v>15</v>
      </c>
      <c r="L1314" s="9">
        <v>6</v>
      </c>
      <c r="M1314" s="9"/>
      <c r="N1314" s="21">
        <v>2.1008</v>
      </c>
      <c r="O1314" s="10"/>
      <c r="P1314" s="39">
        <v>0.126</v>
      </c>
      <c r="Q1314" s="7"/>
      <c r="R1314" s="158">
        <v>38.993899999999996</v>
      </c>
      <c r="S1314" s="1"/>
      <c r="T1314" s="23">
        <v>2.3384999999999998</v>
      </c>
      <c r="V1314" s="20">
        <v>16.674700000000001</v>
      </c>
      <c r="X1314" s="20">
        <v>0</v>
      </c>
      <c r="AA1314" s="25">
        <v>7271</v>
      </c>
      <c r="AB1314" s="9"/>
      <c r="AC1314" s="25">
        <v>57711</v>
      </c>
      <c r="AD1314" s="9"/>
      <c r="AE1314" s="27">
        <v>3461</v>
      </c>
      <c r="AF1314" s="9"/>
      <c r="AG1314" s="26">
        <v>1480</v>
      </c>
      <c r="AI1314" s="26">
        <v>0</v>
      </c>
      <c r="AK1314" s="26">
        <v>16315</v>
      </c>
      <c r="AM1314" s="2" t="str">
        <f t="shared" si="20"/>
        <v>No</v>
      </c>
    </row>
    <row r="1315" spans="1:39">
      <c r="A1315" s="6" t="s">
        <v>1996</v>
      </c>
      <c r="B1315" s="6" t="s">
        <v>1997</v>
      </c>
      <c r="C1315" s="4" t="s">
        <v>62</v>
      </c>
      <c r="D1315" s="213" t="s">
        <v>1998</v>
      </c>
      <c r="E1315" s="210" t="s">
        <v>1999</v>
      </c>
      <c r="F1315" s="17" t="s">
        <v>405</v>
      </c>
      <c r="G1315" s="36" t="s">
        <v>400</v>
      </c>
      <c r="H1315" s="157">
        <v>0</v>
      </c>
      <c r="I1315" s="19">
        <v>31</v>
      </c>
      <c r="J1315" s="150" t="s">
        <v>13</v>
      </c>
      <c r="K1315" s="150" t="s">
        <v>12</v>
      </c>
      <c r="L1315" s="9">
        <v>31</v>
      </c>
      <c r="M1315" s="9"/>
      <c r="N1315" s="21">
        <v>1.1183000000000001</v>
      </c>
      <c r="O1315" s="10"/>
      <c r="P1315" s="39">
        <v>9.1700000000000004E-2</v>
      </c>
      <c r="Q1315" s="7"/>
      <c r="R1315" s="158">
        <v>40.622</v>
      </c>
      <c r="S1315" s="1"/>
      <c r="T1315" s="23">
        <v>3.3325</v>
      </c>
      <c r="V1315" s="20">
        <v>12.1896</v>
      </c>
      <c r="X1315" s="20">
        <v>0</v>
      </c>
      <c r="AA1315" s="25">
        <v>155069</v>
      </c>
      <c r="AB1315" s="9"/>
      <c r="AC1315" s="25">
        <v>1690240</v>
      </c>
      <c r="AD1315" s="9"/>
      <c r="AE1315" s="27">
        <v>138663</v>
      </c>
      <c r="AF1315" s="9"/>
      <c r="AG1315" s="26">
        <v>41609</v>
      </c>
      <c r="AI1315" s="26">
        <v>0</v>
      </c>
      <c r="AK1315" s="26">
        <v>931619</v>
      </c>
      <c r="AM1315" s="2" t="str">
        <f t="shared" si="20"/>
        <v>No</v>
      </c>
    </row>
    <row r="1316" spans="1:39">
      <c r="A1316" s="6" t="s">
        <v>6079</v>
      </c>
      <c r="B1316" s="6" t="s">
        <v>1096</v>
      </c>
      <c r="C1316" s="4" t="s">
        <v>88</v>
      </c>
      <c r="D1316" s="213">
        <v>3087</v>
      </c>
      <c r="E1316" s="210">
        <v>30087</v>
      </c>
      <c r="F1316" s="17" t="s">
        <v>272</v>
      </c>
      <c r="G1316" s="36" t="s">
        <v>218</v>
      </c>
      <c r="H1316" s="157">
        <v>51370</v>
      </c>
      <c r="I1316" s="19">
        <v>31</v>
      </c>
      <c r="J1316" s="150" t="s">
        <v>14</v>
      </c>
      <c r="K1316" s="150" t="s">
        <v>15</v>
      </c>
      <c r="L1316" s="9">
        <v>3</v>
      </c>
      <c r="M1316" s="9"/>
      <c r="N1316" s="21">
        <v>0.69440000000000002</v>
      </c>
      <c r="O1316" s="10"/>
      <c r="P1316" s="39">
        <v>1.9099999999999999E-2</v>
      </c>
      <c r="Q1316" s="7"/>
      <c r="R1316" s="158">
        <v>97.081400000000002</v>
      </c>
      <c r="S1316" s="1"/>
      <c r="T1316" s="23">
        <v>2.6696</v>
      </c>
      <c r="V1316" s="20">
        <v>36.3658</v>
      </c>
      <c r="X1316" s="20">
        <v>4.6901000000000002</v>
      </c>
      <c r="AA1316" s="25">
        <v>16354</v>
      </c>
      <c r="AB1316" s="9"/>
      <c r="AC1316" s="25">
        <v>856452</v>
      </c>
      <c r="AD1316" s="9"/>
      <c r="AE1316" s="27">
        <v>23551</v>
      </c>
      <c r="AF1316" s="9"/>
      <c r="AG1316" s="26">
        <v>8822</v>
      </c>
      <c r="AI1316" s="26">
        <v>182610</v>
      </c>
      <c r="AK1316" s="26">
        <v>173579</v>
      </c>
      <c r="AM1316" s="2" t="str">
        <f t="shared" si="20"/>
        <v>No</v>
      </c>
    </row>
    <row r="1317" spans="1:39">
      <c r="A1317" s="6" t="s">
        <v>4589</v>
      </c>
      <c r="B1317" s="6" t="s">
        <v>4590</v>
      </c>
      <c r="C1317" s="4" t="s">
        <v>65</v>
      </c>
      <c r="D1317" s="213" t="s">
        <v>4591</v>
      </c>
      <c r="E1317" s="210" t="s">
        <v>4592</v>
      </c>
      <c r="F1317" s="17" t="s">
        <v>405</v>
      </c>
      <c r="G1317" s="36" t="s">
        <v>400</v>
      </c>
      <c r="H1317" s="157">
        <v>0</v>
      </c>
      <c r="I1317" s="19">
        <v>31</v>
      </c>
      <c r="J1317" s="150" t="s">
        <v>13</v>
      </c>
      <c r="K1317" s="150" t="s">
        <v>12</v>
      </c>
      <c r="L1317" s="9">
        <v>29</v>
      </c>
      <c r="M1317" s="9"/>
      <c r="N1317" s="21">
        <v>1.7565999999999999</v>
      </c>
      <c r="O1317" s="10"/>
      <c r="P1317" s="39">
        <v>0.1158</v>
      </c>
      <c r="Q1317" s="7"/>
      <c r="R1317" s="158">
        <v>32.229999999999997</v>
      </c>
      <c r="S1317" s="1"/>
      <c r="T1317" s="23">
        <v>2.1242000000000001</v>
      </c>
      <c r="V1317" s="20">
        <v>15.172800000000001</v>
      </c>
      <c r="X1317" s="20">
        <v>0</v>
      </c>
      <c r="AA1317" s="25">
        <v>155114</v>
      </c>
      <c r="AB1317" s="9"/>
      <c r="AC1317" s="25">
        <v>1339835</v>
      </c>
      <c r="AD1317" s="9"/>
      <c r="AE1317" s="27">
        <v>88305</v>
      </c>
      <c r="AF1317" s="9"/>
      <c r="AG1317" s="26">
        <v>41571</v>
      </c>
      <c r="AI1317" s="26">
        <v>0</v>
      </c>
      <c r="AK1317" s="26">
        <v>643878</v>
      </c>
      <c r="AM1317" s="2" t="str">
        <f t="shared" si="20"/>
        <v>No</v>
      </c>
    </row>
    <row r="1318" spans="1:39">
      <c r="A1318" s="6" t="s">
        <v>5341</v>
      </c>
      <c r="B1318" s="6" t="s">
        <v>5342</v>
      </c>
      <c r="C1318" s="4" t="s">
        <v>53</v>
      </c>
      <c r="D1318" s="213"/>
      <c r="E1318" s="210">
        <v>10183</v>
      </c>
      <c r="F1318" s="17" t="s">
        <v>275</v>
      </c>
      <c r="G1318" s="36" t="s">
        <v>218</v>
      </c>
      <c r="H1318" s="157">
        <v>246695</v>
      </c>
      <c r="I1318" s="19">
        <v>31</v>
      </c>
      <c r="J1318" s="150" t="s">
        <v>14</v>
      </c>
      <c r="K1318" s="150" t="s">
        <v>12</v>
      </c>
      <c r="L1318" s="9">
        <v>21</v>
      </c>
      <c r="M1318" s="9"/>
      <c r="N1318" s="21">
        <v>0</v>
      </c>
      <c r="O1318" s="10"/>
      <c r="P1318" s="39">
        <v>0</v>
      </c>
      <c r="Q1318" s="7"/>
      <c r="R1318" s="158">
        <v>247.14279999999999</v>
      </c>
      <c r="S1318" s="1" t="s">
        <v>50</v>
      </c>
      <c r="T1318" s="23">
        <v>19.930399999999999</v>
      </c>
      <c r="U1318" s="2" t="s">
        <v>50</v>
      </c>
      <c r="V1318" s="20">
        <v>12.4003</v>
      </c>
      <c r="X1318" s="20">
        <v>2.4849999999999999</v>
      </c>
      <c r="Y1318" s="2" t="s">
        <v>50</v>
      </c>
      <c r="AA1318" s="25">
        <v>0</v>
      </c>
      <c r="AB1318" s="9"/>
      <c r="AC1318" s="25">
        <v>10631835</v>
      </c>
      <c r="AD1318" s="9"/>
      <c r="AE1318" s="27">
        <v>857386</v>
      </c>
      <c r="AF1318" s="9"/>
      <c r="AG1318" s="26">
        <v>43019</v>
      </c>
      <c r="AH1318" s="2" t="s">
        <v>50</v>
      </c>
      <c r="AI1318" s="26">
        <v>4278356</v>
      </c>
      <c r="AJ1318" s="2" t="s">
        <v>50</v>
      </c>
      <c r="AK1318" s="26">
        <v>384366</v>
      </c>
      <c r="AL1318" s="2" t="s">
        <v>50</v>
      </c>
      <c r="AM1318" s="2" t="str">
        <f t="shared" si="20"/>
        <v>Yes</v>
      </c>
    </row>
    <row r="1319" spans="1:39">
      <c r="A1319" s="6" t="s">
        <v>2147</v>
      </c>
      <c r="B1319" s="6" t="s">
        <v>2148</v>
      </c>
      <c r="C1319" s="4" t="s">
        <v>64</v>
      </c>
      <c r="D1319" s="213" t="s">
        <v>2149</v>
      </c>
      <c r="E1319" s="210" t="s">
        <v>2150</v>
      </c>
      <c r="F1319" s="17" t="s">
        <v>275</v>
      </c>
      <c r="G1319" s="36" t="s">
        <v>400</v>
      </c>
      <c r="H1319" s="157">
        <v>0</v>
      </c>
      <c r="I1319" s="19">
        <v>31</v>
      </c>
      <c r="J1319" s="150" t="s">
        <v>14</v>
      </c>
      <c r="K1319" s="150" t="s">
        <v>12</v>
      </c>
      <c r="L1319" s="9">
        <v>21</v>
      </c>
      <c r="M1319" s="9"/>
      <c r="N1319" s="21">
        <v>0</v>
      </c>
      <c r="O1319" s="10"/>
      <c r="P1319" s="39">
        <v>0</v>
      </c>
      <c r="Q1319" s="7"/>
      <c r="R1319" s="158">
        <v>53.056899999999999</v>
      </c>
      <c r="S1319" s="1"/>
      <c r="T1319" s="23">
        <v>31.901800000000001</v>
      </c>
      <c r="V1319" s="20">
        <v>1.6631</v>
      </c>
      <c r="X1319" s="20">
        <v>0</v>
      </c>
      <c r="AA1319" s="25">
        <v>0</v>
      </c>
      <c r="AB1319" s="9"/>
      <c r="AC1319" s="25">
        <v>2963756</v>
      </c>
      <c r="AD1319" s="9"/>
      <c r="AE1319" s="27">
        <v>1782035</v>
      </c>
      <c r="AF1319" s="9"/>
      <c r="AG1319" s="26">
        <v>55860</v>
      </c>
      <c r="AI1319" s="26">
        <v>0</v>
      </c>
      <c r="AK1319" s="26">
        <v>663932</v>
      </c>
      <c r="AM1319" s="2" t="str">
        <f t="shared" si="20"/>
        <v>No</v>
      </c>
    </row>
    <row r="1320" spans="1:39">
      <c r="A1320" s="6" t="s">
        <v>4589</v>
      </c>
      <c r="B1320" s="6" t="s">
        <v>4590</v>
      </c>
      <c r="C1320" s="4" t="s">
        <v>65</v>
      </c>
      <c r="D1320" s="213" t="s">
        <v>4591</v>
      </c>
      <c r="E1320" s="210" t="s">
        <v>4592</v>
      </c>
      <c r="F1320" s="17" t="s">
        <v>405</v>
      </c>
      <c r="G1320" s="36" t="s">
        <v>400</v>
      </c>
      <c r="H1320" s="157">
        <v>0</v>
      </c>
      <c r="I1320" s="19">
        <v>31</v>
      </c>
      <c r="J1320" s="150" t="s">
        <v>18</v>
      </c>
      <c r="K1320" s="150" t="s">
        <v>15</v>
      </c>
      <c r="L1320" s="9">
        <v>2</v>
      </c>
      <c r="M1320" s="9"/>
      <c r="N1320" s="21">
        <v>4.4819000000000004</v>
      </c>
      <c r="O1320" s="10"/>
      <c r="P1320" s="39">
        <v>1</v>
      </c>
      <c r="Q1320" s="7"/>
      <c r="R1320" s="158">
        <v>19.8186</v>
      </c>
      <c r="S1320" s="1"/>
      <c r="T1320" s="23">
        <v>4.4218999999999999</v>
      </c>
      <c r="V1320" s="20">
        <v>4.4819000000000004</v>
      </c>
      <c r="X1320" s="20">
        <v>0</v>
      </c>
      <c r="AA1320" s="25">
        <v>76044</v>
      </c>
      <c r="AB1320" s="9"/>
      <c r="AC1320" s="25">
        <v>76044</v>
      </c>
      <c r="AD1320" s="9"/>
      <c r="AE1320" s="27">
        <v>16967</v>
      </c>
      <c r="AF1320" s="9"/>
      <c r="AG1320" s="26">
        <v>3837</v>
      </c>
      <c r="AI1320" s="26">
        <v>0</v>
      </c>
      <c r="AK1320" s="26">
        <v>63825</v>
      </c>
      <c r="AM1320" s="2" t="str">
        <f t="shared" si="20"/>
        <v>No</v>
      </c>
    </row>
    <row r="1321" spans="1:39">
      <c r="A1321" s="6" t="s">
        <v>6079</v>
      </c>
      <c r="B1321" s="6" t="s">
        <v>1096</v>
      </c>
      <c r="C1321" s="4" t="s">
        <v>88</v>
      </c>
      <c r="D1321" s="213">
        <v>3087</v>
      </c>
      <c r="E1321" s="210">
        <v>30087</v>
      </c>
      <c r="F1321" s="17" t="s">
        <v>272</v>
      </c>
      <c r="G1321" s="36" t="s">
        <v>218</v>
      </c>
      <c r="H1321" s="157">
        <v>51370</v>
      </c>
      <c r="I1321" s="19">
        <v>31</v>
      </c>
      <c r="J1321" s="150" t="s">
        <v>13</v>
      </c>
      <c r="K1321" s="150" t="s">
        <v>15</v>
      </c>
      <c r="L1321" s="9">
        <v>2</v>
      </c>
      <c r="M1321" s="9"/>
      <c r="N1321" s="21">
        <v>0.88360000000000005</v>
      </c>
      <c r="O1321" s="10"/>
      <c r="P1321" s="39">
        <v>1.5900000000000001E-2</v>
      </c>
      <c r="Q1321" s="7"/>
      <c r="R1321" s="158">
        <v>97.111800000000002</v>
      </c>
      <c r="S1321" s="1"/>
      <c r="T1321" s="23">
        <v>1.7470000000000001</v>
      </c>
      <c r="V1321" s="20">
        <v>55.588299999999997</v>
      </c>
      <c r="X1321" s="20">
        <v>2.4990999999999999</v>
      </c>
      <c r="AA1321" s="25">
        <v>5497</v>
      </c>
      <c r="AB1321" s="9"/>
      <c r="AC1321" s="25">
        <v>345815</v>
      </c>
      <c r="AD1321" s="9"/>
      <c r="AE1321" s="27">
        <v>6221</v>
      </c>
      <c r="AF1321" s="9"/>
      <c r="AG1321" s="26">
        <v>3561</v>
      </c>
      <c r="AI1321" s="26">
        <v>138374</v>
      </c>
      <c r="AK1321" s="26">
        <v>67152</v>
      </c>
      <c r="AM1321" s="2" t="str">
        <f t="shared" si="20"/>
        <v>No</v>
      </c>
    </row>
    <row r="1322" spans="1:39">
      <c r="A1322" s="6" t="s">
        <v>6080</v>
      </c>
      <c r="B1322" s="6" t="s">
        <v>4325</v>
      </c>
      <c r="C1322" s="4" t="s">
        <v>63</v>
      </c>
      <c r="D1322" s="213">
        <v>8004</v>
      </c>
      <c r="E1322" s="210">
        <v>80004</v>
      </c>
      <c r="F1322" s="17" t="s">
        <v>272</v>
      </c>
      <c r="G1322" s="36" t="s">
        <v>218</v>
      </c>
      <c r="H1322" s="157">
        <v>114773</v>
      </c>
      <c r="I1322" s="19">
        <v>31</v>
      </c>
      <c r="J1322" s="150" t="s">
        <v>14</v>
      </c>
      <c r="K1322" s="150" t="s">
        <v>12</v>
      </c>
      <c r="L1322" s="9">
        <v>19</v>
      </c>
      <c r="M1322" s="9"/>
      <c r="N1322" s="21">
        <v>0.83120000000000005</v>
      </c>
      <c r="O1322" s="10"/>
      <c r="P1322" s="39">
        <v>0.10100000000000001</v>
      </c>
      <c r="Q1322" s="7"/>
      <c r="R1322" s="158">
        <v>93.906000000000006</v>
      </c>
      <c r="S1322" s="1"/>
      <c r="T1322" s="23">
        <v>11.4129</v>
      </c>
      <c r="V1322" s="20">
        <v>8.2279999999999998</v>
      </c>
      <c r="X1322" s="20">
        <v>1.9417</v>
      </c>
      <c r="AA1322" s="25">
        <v>377703</v>
      </c>
      <c r="AB1322" s="9"/>
      <c r="AC1322" s="25">
        <v>3738774</v>
      </c>
      <c r="AD1322" s="9"/>
      <c r="AE1322" s="27">
        <v>454395</v>
      </c>
      <c r="AF1322" s="9"/>
      <c r="AG1322" s="26">
        <v>39814</v>
      </c>
      <c r="AI1322" s="26">
        <v>1925547</v>
      </c>
      <c r="AK1322" s="26">
        <v>593699</v>
      </c>
      <c r="AM1322" s="2" t="str">
        <f t="shared" si="20"/>
        <v>No</v>
      </c>
    </row>
    <row r="1323" spans="1:39">
      <c r="A1323" s="6" t="s">
        <v>5539</v>
      </c>
      <c r="B1323" s="6" t="s">
        <v>5540</v>
      </c>
      <c r="C1323" s="4" t="s">
        <v>22</v>
      </c>
      <c r="D1323" s="213"/>
      <c r="E1323" s="210">
        <v>99424</v>
      </c>
      <c r="F1323" s="17" t="s">
        <v>272</v>
      </c>
      <c r="G1323" s="36" t="s">
        <v>218</v>
      </c>
      <c r="H1323" s="157">
        <v>12150996</v>
      </c>
      <c r="I1323" s="19">
        <v>31</v>
      </c>
      <c r="J1323" s="150" t="s">
        <v>14</v>
      </c>
      <c r="K1323" s="150" t="s">
        <v>15</v>
      </c>
      <c r="L1323" s="9">
        <v>19</v>
      </c>
      <c r="M1323" s="9"/>
      <c r="N1323" s="21">
        <v>0.48149999999999998</v>
      </c>
      <c r="O1323" s="10"/>
      <c r="P1323" s="39">
        <v>0.15260000000000001</v>
      </c>
      <c r="Q1323" s="7"/>
      <c r="R1323" s="158">
        <v>76.809100000000001</v>
      </c>
      <c r="S1323" s="1"/>
      <c r="T1323" s="23">
        <v>24.338200000000001</v>
      </c>
      <c r="V1323" s="20">
        <v>3.1558999999999999</v>
      </c>
      <c r="X1323" s="20">
        <v>1.7712000000000001</v>
      </c>
      <c r="AA1323" s="25">
        <v>742820</v>
      </c>
      <c r="AB1323" s="9"/>
      <c r="AC1323" s="25">
        <v>4869162</v>
      </c>
      <c r="AD1323" s="9"/>
      <c r="AE1323" s="27">
        <v>1542871</v>
      </c>
      <c r="AF1323" s="9"/>
      <c r="AG1323" s="26">
        <v>63393</v>
      </c>
      <c r="AI1323" s="26">
        <v>2749102</v>
      </c>
      <c r="AK1323" s="26">
        <v>672330</v>
      </c>
      <c r="AM1323" s="2" t="str">
        <f t="shared" si="20"/>
        <v>No</v>
      </c>
    </row>
    <row r="1324" spans="1:39">
      <c r="A1324" s="6" t="s">
        <v>6079</v>
      </c>
      <c r="B1324" s="6" t="s">
        <v>1096</v>
      </c>
      <c r="C1324" s="4" t="s">
        <v>88</v>
      </c>
      <c r="D1324" s="213">
        <v>3087</v>
      </c>
      <c r="E1324" s="210">
        <v>30087</v>
      </c>
      <c r="F1324" s="17" t="s">
        <v>272</v>
      </c>
      <c r="G1324" s="36" t="s">
        <v>218</v>
      </c>
      <c r="H1324" s="157">
        <v>51370</v>
      </c>
      <c r="I1324" s="19">
        <v>31</v>
      </c>
      <c r="J1324" s="150" t="s">
        <v>13</v>
      </c>
      <c r="K1324" s="150" t="s">
        <v>12</v>
      </c>
      <c r="L1324" s="9">
        <v>19</v>
      </c>
      <c r="M1324" s="9"/>
      <c r="N1324" s="21">
        <v>0.99529999999999996</v>
      </c>
      <c r="O1324" s="10"/>
      <c r="P1324" s="39">
        <v>5.8900000000000001E-2</v>
      </c>
      <c r="Q1324" s="7"/>
      <c r="R1324" s="158">
        <v>52.543700000000001</v>
      </c>
      <c r="S1324" s="1"/>
      <c r="T1324" s="23">
        <v>3.1072000000000002</v>
      </c>
      <c r="V1324" s="20">
        <v>16.910299999999999</v>
      </c>
      <c r="X1324" s="20">
        <v>1.2473000000000001</v>
      </c>
      <c r="AA1324" s="25">
        <v>113640</v>
      </c>
      <c r="AB1324" s="9"/>
      <c r="AC1324" s="25">
        <v>1930770</v>
      </c>
      <c r="AD1324" s="9"/>
      <c r="AE1324" s="27">
        <v>114177</v>
      </c>
      <c r="AF1324" s="9"/>
      <c r="AG1324" s="26">
        <v>36746</v>
      </c>
      <c r="AI1324" s="26">
        <v>1547986</v>
      </c>
      <c r="AK1324" s="26">
        <v>787081</v>
      </c>
      <c r="AM1324" s="2" t="str">
        <f t="shared" si="20"/>
        <v>No</v>
      </c>
    </row>
    <row r="1325" spans="1:39">
      <c r="A1325" s="6" t="s">
        <v>1156</v>
      </c>
      <c r="B1325" s="6" t="s">
        <v>1157</v>
      </c>
      <c r="C1325" s="4" t="s">
        <v>88</v>
      </c>
      <c r="D1325" s="213" t="s">
        <v>1158</v>
      </c>
      <c r="E1325" s="210" t="s">
        <v>1159</v>
      </c>
      <c r="F1325" s="17" t="s">
        <v>275</v>
      </c>
      <c r="G1325" s="36" t="s">
        <v>400</v>
      </c>
      <c r="H1325" s="157">
        <v>0</v>
      </c>
      <c r="I1325" s="19">
        <v>31</v>
      </c>
      <c r="J1325" s="150" t="s">
        <v>14</v>
      </c>
      <c r="K1325" s="150" t="s">
        <v>12</v>
      </c>
      <c r="L1325" s="9">
        <v>18</v>
      </c>
      <c r="M1325" s="9"/>
      <c r="N1325" s="21">
        <v>0.57809999999999995</v>
      </c>
      <c r="O1325" s="10"/>
      <c r="P1325" s="39">
        <v>5.8200000000000002E-2</v>
      </c>
      <c r="Q1325" s="7"/>
      <c r="R1325" s="158">
        <v>112.6575</v>
      </c>
      <c r="S1325" s="1"/>
      <c r="T1325" s="23">
        <v>11.3452</v>
      </c>
      <c r="V1325" s="20">
        <v>9.93</v>
      </c>
      <c r="X1325" s="20">
        <v>0</v>
      </c>
      <c r="AA1325" s="25">
        <v>268965</v>
      </c>
      <c r="AB1325" s="9"/>
      <c r="AC1325" s="25">
        <v>4620310</v>
      </c>
      <c r="AD1325" s="9"/>
      <c r="AE1325" s="27">
        <v>465289</v>
      </c>
      <c r="AF1325" s="9"/>
      <c r="AG1325" s="26">
        <v>41012</v>
      </c>
      <c r="AI1325" s="26">
        <v>0</v>
      </c>
      <c r="AK1325" s="26">
        <v>697222</v>
      </c>
      <c r="AM1325" s="2" t="str">
        <f t="shared" si="20"/>
        <v>No</v>
      </c>
    </row>
    <row r="1326" spans="1:39">
      <c r="A1326" s="6" t="s">
        <v>2899</v>
      </c>
      <c r="B1326" s="6" t="s">
        <v>2900</v>
      </c>
      <c r="C1326" s="4" t="s">
        <v>58</v>
      </c>
      <c r="D1326" s="213" t="s">
        <v>2901</v>
      </c>
      <c r="E1326" s="210" t="s">
        <v>2902</v>
      </c>
      <c r="F1326" s="17" t="s">
        <v>275</v>
      </c>
      <c r="G1326" s="36" t="s">
        <v>400</v>
      </c>
      <c r="H1326" s="157">
        <v>0</v>
      </c>
      <c r="I1326" s="19">
        <v>31</v>
      </c>
      <c r="J1326" s="150" t="s">
        <v>14</v>
      </c>
      <c r="K1326" s="150" t="s">
        <v>12</v>
      </c>
      <c r="L1326" s="9">
        <v>16</v>
      </c>
      <c r="M1326" s="9"/>
      <c r="N1326" s="21">
        <v>1.6425000000000001</v>
      </c>
      <c r="O1326" s="10"/>
      <c r="P1326" s="39">
        <v>0.10050000000000001</v>
      </c>
      <c r="Q1326" s="7"/>
      <c r="R1326" s="158">
        <v>47.7789</v>
      </c>
      <c r="S1326" s="1"/>
      <c r="T1326" s="23">
        <v>2.9249000000000001</v>
      </c>
      <c r="V1326" s="20">
        <v>16.3353</v>
      </c>
      <c r="X1326" s="20">
        <v>0</v>
      </c>
      <c r="AA1326" s="25">
        <v>145810</v>
      </c>
      <c r="AB1326" s="9"/>
      <c r="AC1326" s="25">
        <v>1450136</v>
      </c>
      <c r="AD1326" s="9"/>
      <c r="AE1326" s="27">
        <v>88773</v>
      </c>
      <c r="AF1326" s="9"/>
      <c r="AG1326" s="26">
        <v>30351</v>
      </c>
      <c r="AI1326" s="26">
        <v>0</v>
      </c>
      <c r="AK1326" s="26">
        <v>398369</v>
      </c>
      <c r="AM1326" s="2" t="str">
        <f t="shared" si="20"/>
        <v>No</v>
      </c>
    </row>
    <row r="1327" spans="1:39">
      <c r="A1327" s="6" t="s">
        <v>2899</v>
      </c>
      <c r="B1327" s="6" t="s">
        <v>2900</v>
      </c>
      <c r="C1327" s="4" t="s">
        <v>58</v>
      </c>
      <c r="D1327" s="213" t="s">
        <v>2901</v>
      </c>
      <c r="E1327" s="210" t="s">
        <v>2902</v>
      </c>
      <c r="F1327" s="17" t="s">
        <v>275</v>
      </c>
      <c r="G1327" s="36" t="s">
        <v>400</v>
      </c>
      <c r="H1327" s="157">
        <v>0</v>
      </c>
      <c r="I1327" s="19">
        <v>31</v>
      </c>
      <c r="J1327" s="150" t="s">
        <v>13</v>
      </c>
      <c r="K1327" s="150" t="s">
        <v>12</v>
      </c>
      <c r="L1327" s="9">
        <v>15</v>
      </c>
      <c r="M1327" s="9"/>
      <c r="N1327" s="21">
        <v>1.2419</v>
      </c>
      <c r="O1327" s="10"/>
      <c r="P1327" s="39">
        <v>9.1200000000000003E-2</v>
      </c>
      <c r="Q1327" s="7"/>
      <c r="R1327" s="158">
        <v>49.505699999999997</v>
      </c>
      <c r="S1327" s="1"/>
      <c r="T1327" s="23">
        <v>3.6349999999999998</v>
      </c>
      <c r="V1327" s="20">
        <v>13.619199999999999</v>
      </c>
      <c r="X1327" s="20">
        <v>0</v>
      </c>
      <c r="AA1327" s="25">
        <v>105586</v>
      </c>
      <c r="AB1327" s="9"/>
      <c r="AC1327" s="25">
        <v>1157889</v>
      </c>
      <c r="AD1327" s="9"/>
      <c r="AE1327" s="27">
        <v>85019</v>
      </c>
      <c r="AF1327" s="9"/>
      <c r="AG1327" s="26">
        <v>23389</v>
      </c>
      <c r="AI1327" s="26">
        <v>0</v>
      </c>
      <c r="AK1327" s="26">
        <v>309872</v>
      </c>
      <c r="AM1327" s="2" t="str">
        <f t="shared" si="20"/>
        <v>No</v>
      </c>
    </row>
    <row r="1328" spans="1:39">
      <c r="A1328" s="6" t="s">
        <v>6080</v>
      </c>
      <c r="B1328" s="6" t="s">
        <v>4325</v>
      </c>
      <c r="C1328" s="4" t="s">
        <v>63</v>
      </c>
      <c r="D1328" s="213">
        <v>8004</v>
      </c>
      <c r="E1328" s="210">
        <v>80004</v>
      </c>
      <c r="F1328" s="17" t="s">
        <v>272</v>
      </c>
      <c r="G1328" s="36" t="s">
        <v>218</v>
      </c>
      <c r="H1328" s="157">
        <v>114773</v>
      </c>
      <c r="I1328" s="19">
        <v>31</v>
      </c>
      <c r="J1328" s="150" t="s">
        <v>13</v>
      </c>
      <c r="K1328" s="150" t="s">
        <v>12</v>
      </c>
      <c r="L1328" s="9">
        <v>12</v>
      </c>
      <c r="M1328" s="9"/>
      <c r="N1328" s="21">
        <v>4.4512</v>
      </c>
      <c r="O1328" s="10"/>
      <c r="P1328" s="39">
        <v>0.15459999999999999</v>
      </c>
      <c r="Q1328" s="7"/>
      <c r="R1328" s="158">
        <v>111.31740000000001</v>
      </c>
      <c r="S1328" s="1"/>
      <c r="T1328" s="23">
        <v>3.8673000000000002</v>
      </c>
      <c r="V1328" s="20">
        <v>28.784600000000001</v>
      </c>
      <c r="X1328" s="20">
        <v>4.9359000000000002</v>
      </c>
      <c r="AA1328" s="25">
        <v>207359</v>
      </c>
      <c r="AB1328" s="9"/>
      <c r="AC1328" s="25">
        <v>1340929</v>
      </c>
      <c r="AD1328" s="9"/>
      <c r="AE1328" s="27">
        <v>46585</v>
      </c>
      <c r="AF1328" s="9"/>
      <c r="AG1328" s="26">
        <v>12046</v>
      </c>
      <c r="AI1328" s="26">
        <v>271670</v>
      </c>
      <c r="AK1328" s="26">
        <v>143898</v>
      </c>
      <c r="AM1328" s="2" t="str">
        <f t="shared" si="20"/>
        <v>No</v>
      </c>
    </row>
    <row r="1329" spans="1:39">
      <c r="A1329" s="6" t="s">
        <v>5539</v>
      </c>
      <c r="B1329" s="6" t="s">
        <v>5540</v>
      </c>
      <c r="C1329" s="4" t="s">
        <v>22</v>
      </c>
      <c r="D1329" s="213"/>
      <c r="E1329" s="210">
        <v>99424</v>
      </c>
      <c r="F1329" s="17" t="s">
        <v>272</v>
      </c>
      <c r="G1329" s="36" t="s">
        <v>218</v>
      </c>
      <c r="H1329" s="157">
        <v>12150996</v>
      </c>
      <c r="I1329" s="19">
        <v>31</v>
      </c>
      <c r="J1329" s="150" t="s">
        <v>13</v>
      </c>
      <c r="K1329" s="150" t="s">
        <v>15</v>
      </c>
      <c r="L1329" s="9">
        <v>12</v>
      </c>
      <c r="M1329" s="9"/>
      <c r="N1329" s="21">
        <v>0.63290000000000002</v>
      </c>
      <c r="O1329" s="10"/>
      <c r="P1329" s="39">
        <v>2.8000000000000001E-2</v>
      </c>
      <c r="Q1329" s="7"/>
      <c r="R1329" s="158">
        <v>78.837100000000007</v>
      </c>
      <c r="S1329" s="1"/>
      <c r="T1329" s="23">
        <v>3.4836</v>
      </c>
      <c r="V1329" s="20">
        <v>22.630700000000001</v>
      </c>
      <c r="X1329" s="20">
        <v>6.0073999999999996</v>
      </c>
      <c r="AA1329" s="25">
        <v>50870</v>
      </c>
      <c r="AB1329" s="9"/>
      <c r="AC1329" s="25">
        <v>1819008</v>
      </c>
      <c r="AD1329" s="9"/>
      <c r="AE1329" s="27">
        <v>80378</v>
      </c>
      <c r="AF1329" s="9"/>
      <c r="AG1329" s="26">
        <v>23073</v>
      </c>
      <c r="AI1329" s="26">
        <v>302794</v>
      </c>
      <c r="AK1329" s="26">
        <v>233097</v>
      </c>
      <c r="AM1329" s="2" t="str">
        <f t="shared" si="20"/>
        <v>No</v>
      </c>
    </row>
    <row r="1330" spans="1:39">
      <c r="A1330" s="6" t="s">
        <v>5341</v>
      </c>
      <c r="B1330" s="6" t="s">
        <v>5342</v>
      </c>
      <c r="C1330" s="4" t="s">
        <v>53</v>
      </c>
      <c r="D1330" s="213"/>
      <c r="E1330" s="210">
        <v>10183</v>
      </c>
      <c r="F1330" s="17" t="s">
        <v>275</v>
      </c>
      <c r="G1330" s="36" t="s">
        <v>218</v>
      </c>
      <c r="H1330" s="157">
        <v>246695</v>
      </c>
      <c r="I1330" s="19">
        <v>31</v>
      </c>
      <c r="J1330" s="150" t="s">
        <v>25</v>
      </c>
      <c r="K1330" s="150" t="s">
        <v>12</v>
      </c>
      <c r="L1330" s="9">
        <v>10</v>
      </c>
      <c r="M1330" s="9"/>
      <c r="N1330" s="21">
        <v>10.683</v>
      </c>
      <c r="O1330" s="10"/>
      <c r="P1330" s="39">
        <v>0.41909999999999997</v>
      </c>
      <c r="Q1330" s="7"/>
      <c r="R1330" s="158">
        <v>1325.2506000000001</v>
      </c>
      <c r="S1330" s="1" t="s">
        <v>50</v>
      </c>
      <c r="T1330" s="23">
        <v>51.992600000000003</v>
      </c>
      <c r="U1330" s="2" t="s">
        <v>50</v>
      </c>
      <c r="V1330" s="20">
        <v>25.4892</v>
      </c>
      <c r="X1330" s="20">
        <v>2.0943999999999998</v>
      </c>
      <c r="Y1330" s="2" t="s">
        <v>50</v>
      </c>
      <c r="AA1330" s="25">
        <v>32640122</v>
      </c>
      <c r="AB1330" s="9"/>
      <c r="AC1330" s="25">
        <v>77878353</v>
      </c>
      <c r="AD1330" s="9"/>
      <c r="AE1330" s="27">
        <v>3055347</v>
      </c>
      <c r="AF1330" s="9"/>
      <c r="AG1330" s="26">
        <v>58765</v>
      </c>
      <c r="AH1330" s="2" t="s">
        <v>50</v>
      </c>
      <c r="AI1330" s="26">
        <v>37183573</v>
      </c>
      <c r="AJ1330" s="2" t="s">
        <v>50</v>
      </c>
      <c r="AK1330" s="26">
        <v>350395</v>
      </c>
      <c r="AM1330" s="2" t="str">
        <f t="shared" si="20"/>
        <v>Yes</v>
      </c>
    </row>
    <row r="1331" spans="1:39">
      <c r="A1331" s="6" t="s">
        <v>2147</v>
      </c>
      <c r="B1331" s="6" t="s">
        <v>2148</v>
      </c>
      <c r="C1331" s="4" t="s">
        <v>64</v>
      </c>
      <c r="D1331" s="213" t="s">
        <v>2149</v>
      </c>
      <c r="E1331" s="210" t="s">
        <v>2150</v>
      </c>
      <c r="F1331" s="17" t="s">
        <v>275</v>
      </c>
      <c r="G1331" s="36" t="s">
        <v>400</v>
      </c>
      <c r="H1331" s="157">
        <v>0</v>
      </c>
      <c r="I1331" s="19">
        <v>31</v>
      </c>
      <c r="J1331" s="150" t="s">
        <v>13</v>
      </c>
      <c r="K1331" s="150" t="s">
        <v>12</v>
      </c>
      <c r="L1331" s="9">
        <v>10</v>
      </c>
      <c r="M1331" s="9"/>
      <c r="N1331" s="21">
        <v>0.21709999999999999</v>
      </c>
      <c r="O1331" s="10"/>
      <c r="P1331" s="39">
        <v>1.26E-2</v>
      </c>
      <c r="Q1331" s="7"/>
      <c r="R1331" s="158">
        <v>46.4968</v>
      </c>
      <c r="S1331" s="1"/>
      <c r="T1331" s="23">
        <v>2.7082000000000002</v>
      </c>
      <c r="V1331" s="20">
        <v>17.168700000000001</v>
      </c>
      <c r="X1331" s="20">
        <v>0</v>
      </c>
      <c r="AA1331" s="25">
        <v>7949</v>
      </c>
      <c r="AB1331" s="9"/>
      <c r="AC1331" s="25">
        <v>628683</v>
      </c>
      <c r="AD1331" s="9"/>
      <c r="AE1331" s="27">
        <v>36618</v>
      </c>
      <c r="AF1331" s="9"/>
      <c r="AG1331" s="26">
        <v>13521</v>
      </c>
      <c r="AI1331" s="26">
        <v>0</v>
      </c>
      <c r="AK1331" s="26">
        <v>206383</v>
      </c>
      <c r="AM1331" s="2" t="str">
        <f t="shared" si="20"/>
        <v>No</v>
      </c>
    </row>
    <row r="1332" spans="1:39">
      <c r="A1332" s="6" t="s">
        <v>504</v>
      </c>
      <c r="B1332" s="6" t="s">
        <v>5777</v>
      </c>
      <c r="C1332" s="4" t="s">
        <v>86</v>
      </c>
      <c r="D1332" s="213" t="s">
        <v>505</v>
      </c>
      <c r="E1332" s="210" t="s">
        <v>506</v>
      </c>
      <c r="F1332" s="17" t="s">
        <v>272</v>
      </c>
      <c r="G1332" s="36" t="s">
        <v>400</v>
      </c>
      <c r="H1332" s="157">
        <v>0</v>
      </c>
      <c r="I1332" s="19">
        <v>30</v>
      </c>
      <c r="J1332" s="150" t="s">
        <v>13</v>
      </c>
      <c r="K1332" s="150" t="s">
        <v>15</v>
      </c>
      <c r="L1332" s="9">
        <v>9</v>
      </c>
      <c r="M1332" s="9"/>
      <c r="N1332" s="21">
        <v>3.7399</v>
      </c>
      <c r="O1332" s="10"/>
      <c r="P1332" s="39">
        <v>0.39610000000000001</v>
      </c>
      <c r="Q1332" s="7"/>
      <c r="R1332" s="158">
        <v>22.762499999999999</v>
      </c>
      <c r="S1332" s="1"/>
      <c r="T1332" s="23">
        <v>2.4108999999999998</v>
      </c>
      <c r="V1332" s="20">
        <v>9.4413999999999998</v>
      </c>
      <c r="X1332" s="20">
        <v>0</v>
      </c>
      <c r="AA1332" s="25">
        <v>65082</v>
      </c>
      <c r="AB1332" s="9"/>
      <c r="AC1332" s="25">
        <v>164300</v>
      </c>
      <c r="AD1332" s="9"/>
      <c r="AE1332" s="27">
        <v>17402</v>
      </c>
      <c r="AF1332" s="9"/>
      <c r="AG1332" s="26">
        <v>7218</v>
      </c>
      <c r="AI1332" s="26">
        <v>0</v>
      </c>
      <c r="AK1332" s="26">
        <v>103379</v>
      </c>
      <c r="AM1332" s="2" t="str">
        <f t="shared" si="20"/>
        <v>No</v>
      </c>
    </row>
    <row r="1333" spans="1:39">
      <c r="A1333" s="6" t="s">
        <v>6081</v>
      </c>
      <c r="B1333" s="6" t="s">
        <v>2285</v>
      </c>
      <c r="C1333" s="4" t="s">
        <v>113</v>
      </c>
      <c r="D1333" s="213">
        <v>5009</v>
      </c>
      <c r="E1333" s="210">
        <v>50009</v>
      </c>
      <c r="F1333" s="17" t="s">
        <v>272</v>
      </c>
      <c r="G1333" s="36" t="s">
        <v>218</v>
      </c>
      <c r="H1333" s="157">
        <v>74495</v>
      </c>
      <c r="I1333" s="19">
        <v>30</v>
      </c>
      <c r="J1333" s="150" t="s">
        <v>14</v>
      </c>
      <c r="K1333" s="150" t="s">
        <v>12</v>
      </c>
      <c r="L1333" s="9">
        <v>9</v>
      </c>
      <c r="M1333" s="9"/>
      <c r="N1333" s="21">
        <v>0.55169999999999997</v>
      </c>
      <c r="O1333" s="10"/>
      <c r="P1333" s="39">
        <v>0.14299999999999999</v>
      </c>
      <c r="Q1333" s="7"/>
      <c r="R1333" s="158">
        <v>95.358900000000006</v>
      </c>
      <c r="S1333" s="1"/>
      <c r="T1333" s="23">
        <v>24.718399999999999</v>
      </c>
      <c r="V1333" s="20">
        <v>3.8578000000000001</v>
      </c>
      <c r="X1333" s="20">
        <v>1.9460999999999999</v>
      </c>
      <c r="AA1333" s="25">
        <v>470619</v>
      </c>
      <c r="AB1333" s="9"/>
      <c r="AC1333" s="25">
        <v>3290551</v>
      </c>
      <c r="AD1333" s="9"/>
      <c r="AE1333" s="27">
        <v>852959</v>
      </c>
      <c r="AF1333" s="9"/>
      <c r="AG1333" s="26">
        <v>34507</v>
      </c>
      <c r="AI1333" s="26">
        <v>1690840</v>
      </c>
      <c r="AK1333" s="26">
        <v>477265</v>
      </c>
      <c r="AM1333" s="2" t="str">
        <f t="shared" si="20"/>
        <v>No</v>
      </c>
    </row>
    <row r="1334" spans="1:39">
      <c r="A1334" s="6" t="s">
        <v>6082</v>
      </c>
      <c r="B1334" s="6" t="s">
        <v>3287</v>
      </c>
      <c r="C1334" s="4" t="s">
        <v>103</v>
      </c>
      <c r="D1334" s="213">
        <v>6014</v>
      </c>
      <c r="E1334" s="210">
        <v>60014</v>
      </c>
      <c r="F1334" s="17" t="s">
        <v>272</v>
      </c>
      <c r="G1334" s="36" t="s">
        <v>218</v>
      </c>
      <c r="H1334" s="157">
        <v>217585</v>
      </c>
      <c r="I1334" s="19">
        <v>30</v>
      </c>
      <c r="J1334" s="150" t="s">
        <v>13</v>
      </c>
      <c r="K1334" s="150" t="s">
        <v>12</v>
      </c>
      <c r="L1334" s="9">
        <v>8</v>
      </c>
      <c r="M1334" s="9"/>
      <c r="N1334" s="21">
        <v>1.1162000000000001</v>
      </c>
      <c r="O1334" s="10"/>
      <c r="P1334" s="39">
        <v>2.58E-2</v>
      </c>
      <c r="Q1334" s="7"/>
      <c r="R1334" s="158">
        <v>90.090299999999999</v>
      </c>
      <c r="S1334" s="1"/>
      <c r="T1334" s="23">
        <v>2.0849000000000002</v>
      </c>
      <c r="V1334" s="20">
        <v>43.210099999999997</v>
      </c>
      <c r="X1334" s="20">
        <v>9.0311000000000003</v>
      </c>
      <c r="AA1334" s="25">
        <v>34744</v>
      </c>
      <c r="AB1334" s="9"/>
      <c r="AC1334" s="25">
        <v>1344958</v>
      </c>
      <c r="AD1334" s="9"/>
      <c r="AE1334" s="27">
        <v>31126</v>
      </c>
      <c r="AF1334" s="9"/>
      <c r="AG1334" s="26">
        <v>14929</v>
      </c>
      <c r="AI1334" s="26">
        <v>148925</v>
      </c>
      <c r="AK1334" s="26">
        <v>162747</v>
      </c>
      <c r="AM1334" s="2" t="str">
        <f t="shared" si="20"/>
        <v>No</v>
      </c>
    </row>
    <row r="1335" spans="1:39">
      <c r="A1335" s="6" t="s">
        <v>125</v>
      </c>
      <c r="B1335" s="6" t="s">
        <v>1273</v>
      </c>
      <c r="C1335" s="4" t="s">
        <v>64</v>
      </c>
      <c r="D1335" s="213">
        <v>4221</v>
      </c>
      <c r="E1335" s="210">
        <v>40221</v>
      </c>
      <c r="F1335" s="17" t="s">
        <v>272</v>
      </c>
      <c r="G1335" s="36" t="s">
        <v>220</v>
      </c>
      <c r="H1335" s="157">
        <v>169495</v>
      </c>
      <c r="I1335" s="19">
        <v>30</v>
      </c>
      <c r="J1335" s="150" t="s">
        <v>13</v>
      </c>
      <c r="K1335" s="150" t="s">
        <v>15</v>
      </c>
      <c r="L1335" s="9">
        <v>6</v>
      </c>
      <c r="M1335" s="9"/>
      <c r="N1335" s="21">
        <v>0</v>
      </c>
      <c r="O1335" s="10"/>
      <c r="P1335" s="39">
        <v>0</v>
      </c>
      <c r="Q1335" s="7"/>
      <c r="R1335" s="158">
        <v>44.847299999999997</v>
      </c>
      <c r="S1335" s="1"/>
      <c r="T1335" s="23">
        <v>2.2602000000000002</v>
      </c>
      <c r="V1335" s="20">
        <v>19.842600000000001</v>
      </c>
      <c r="X1335" s="20">
        <v>0</v>
      </c>
      <c r="AA1335" s="25">
        <v>0</v>
      </c>
      <c r="AB1335" s="9"/>
      <c r="AC1335" s="25">
        <v>417528</v>
      </c>
      <c r="AD1335" s="9"/>
      <c r="AE1335" s="27">
        <v>21042</v>
      </c>
      <c r="AF1335" s="9"/>
      <c r="AG1335" s="26">
        <v>9310</v>
      </c>
      <c r="AI1335" s="26">
        <v>0</v>
      </c>
      <c r="AK1335" s="26">
        <v>221183</v>
      </c>
      <c r="AM1335" s="2" t="str">
        <f t="shared" si="20"/>
        <v>No</v>
      </c>
    </row>
    <row r="1336" spans="1:39">
      <c r="A1336" s="6" t="s">
        <v>6082</v>
      </c>
      <c r="B1336" s="6" t="s">
        <v>3287</v>
      </c>
      <c r="C1336" s="4" t="s">
        <v>103</v>
      </c>
      <c r="D1336" s="213">
        <v>6014</v>
      </c>
      <c r="E1336" s="210">
        <v>60014</v>
      </c>
      <c r="F1336" s="17" t="s">
        <v>272</v>
      </c>
      <c r="G1336" s="36" t="s">
        <v>218</v>
      </c>
      <c r="H1336" s="157">
        <v>217585</v>
      </c>
      <c r="I1336" s="19">
        <v>30</v>
      </c>
      <c r="J1336" s="150" t="s">
        <v>24</v>
      </c>
      <c r="K1336" s="150" t="s">
        <v>15</v>
      </c>
      <c r="L1336" s="9">
        <v>6</v>
      </c>
      <c r="M1336" s="9"/>
      <c r="N1336" s="21">
        <v>2.2164000000000001</v>
      </c>
      <c r="O1336" s="10"/>
      <c r="P1336" s="39">
        <v>0.2762</v>
      </c>
      <c r="Q1336" s="7"/>
      <c r="R1336" s="158">
        <v>63.253999999999998</v>
      </c>
      <c r="S1336" s="1"/>
      <c r="T1336" s="23">
        <v>7.8821000000000003</v>
      </c>
      <c r="V1336" s="20">
        <v>8.0251000000000001</v>
      </c>
      <c r="X1336" s="20">
        <v>0.20860000000000001</v>
      </c>
      <c r="Y1336" s="2" t="s">
        <v>128</v>
      </c>
      <c r="AA1336" s="25">
        <v>346661</v>
      </c>
      <c r="AB1336" s="9"/>
      <c r="AC1336" s="25">
        <v>1255150</v>
      </c>
      <c r="AD1336" s="9"/>
      <c r="AE1336" s="27">
        <v>156404</v>
      </c>
      <c r="AF1336" s="9"/>
      <c r="AG1336" s="26">
        <v>19843</v>
      </c>
      <c r="AI1336" s="26">
        <v>6016069</v>
      </c>
      <c r="AJ1336" s="2" t="s">
        <v>128</v>
      </c>
      <c r="AK1336" s="26">
        <v>655273</v>
      </c>
      <c r="AM1336" s="2" t="str">
        <f t="shared" si="20"/>
        <v>Yes</v>
      </c>
    </row>
    <row r="1337" spans="1:39">
      <c r="A1337" s="6" t="s">
        <v>6083</v>
      </c>
      <c r="B1337" s="6" t="s">
        <v>2358</v>
      </c>
      <c r="C1337" s="4" t="s">
        <v>46</v>
      </c>
      <c r="D1337" s="213">
        <v>5103</v>
      </c>
      <c r="E1337" s="210">
        <v>50103</v>
      </c>
      <c r="F1337" s="17" t="s">
        <v>272</v>
      </c>
      <c r="G1337" s="36" t="s">
        <v>220</v>
      </c>
      <c r="H1337" s="157">
        <v>8608208</v>
      </c>
      <c r="I1337" s="19">
        <v>30</v>
      </c>
      <c r="J1337" s="150" t="s">
        <v>13</v>
      </c>
      <c r="K1337" s="150" t="s">
        <v>12</v>
      </c>
      <c r="L1337" s="9">
        <v>6</v>
      </c>
      <c r="M1337" s="9"/>
      <c r="N1337" s="21">
        <v>0</v>
      </c>
      <c r="O1337" s="10"/>
      <c r="P1337" s="39">
        <v>0</v>
      </c>
      <c r="Q1337" s="7"/>
      <c r="R1337" s="158">
        <v>56.848100000000002</v>
      </c>
      <c r="S1337" s="1"/>
      <c r="T1337" s="23">
        <v>2.2711999999999999</v>
      </c>
      <c r="V1337" s="20">
        <v>25.030200000000001</v>
      </c>
      <c r="X1337" s="20">
        <v>0</v>
      </c>
      <c r="AA1337" s="25">
        <v>0</v>
      </c>
      <c r="AB1337" s="9"/>
      <c r="AC1337" s="25">
        <v>444211</v>
      </c>
      <c r="AD1337" s="9"/>
      <c r="AE1337" s="27">
        <v>17747</v>
      </c>
      <c r="AF1337" s="9"/>
      <c r="AG1337" s="26">
        <v>7814</v>
      </c>
      <c r="AI1337" s="26">
        <v>0</v>
      </c>
      <c r="AK1337" s="26">
        <v>108055</v>
      </c>
      <c r="AM1337" s="2" t="str">
        <f t="shared" si="20"/>
        <v>No</v>
      </c>
    </row>
    <row r="1338" spans="1:39">
      <c r="A1338" s="6" t="s">
        <v>3329</v>
      </c>
      <c r="B1338" s="6" t="s">
        <v>3330</v>
      </c>
      <c r="C1338" s="4" t="s">
        <v>103</v>
      </c>
      <c r="D1338" s="213">
        <v>6095</v>
      </c>
      <c r="E1338" s="210">
        <v>60095</v>
      </c>
      <c r="F1338" s="17" t="s">
        <v>344</v>
      </c>
      <c r="G1338" s="36" t="s">
        <v>220</v>
      </c>
      <c r="H1338" s="157">
        <v>63683</v>
      </c>
      <c r="I1338" s="19">
        <v>30</v>
      </c>
      <c r="J1338" s="150" t="s">
        <v>24</v>
      </c>
      <c r="K1338" s="150" t="s">
        <v>12</v>
      </c>
      <c r="L1338" s="9">
        <v>5</v>
      </c>
      <c r="M1338" s="9"/>
      <c r="N1338" s="21">
        <v>0</v>
      </c>
      <c r="O1338" s="10"/>
      <c r="P1338" s="39">
        <v>0</v>
      </c>
      <c r="Q1338" s="7"/>
      <c r="R1338" s="158">
        <v>83.190700000000007</v>
      </c>
      <c r="S1338" s="1"/>
      <c r="T1338" s="23">
        <v>9.4222000000000001</v>
      </c>
      <c r="V1338" s="20">
        <v>8.8292999999999999</v>
      </c>
      <c r="X1338" s="20">
        <v>0</v>
      </c>
      <c r="AA1338" s="25">
        <v>0</v>
      </c>
      <c r="AB1338" s="9"/>
      <c r="AC1338" s="25">
        <v>797300</v>
      </c>
      <c r="AD1338" s="9"/>
      <c r="AE1338" s="27">
        <v>90302</v>
      </c>
      <c r="AF1338" s="9"/>
      <c r="AG1338" s="26">
        <v>9584</v>
      </c>
      <c r="AI1338" s="26">
        <v>0</v>
      </c>
      <c r="AK1338" s="26">
        <v>289018</v>
      </c>
      <c r="AM1338" s="2" t="str">
        <f t="shared" si="20"/>
        <v>No</v>
      </c>
    </row>
    <row r="1339" spans="1:39">
      <c r="A1339" s="6" t="s">
        <v>3726</v>
      </c>
      <c r="B1339" s="6" t="s">
        <v>3725</v>
      </c>
      <c r="C1339" s="4" t="s">
        <v>61</v>
      </c>
      <c r="D1339" s="213">
        <v>7051</v>
      </c>
      <c r="E1339" s="210">
        <v>70051</v>
      </c>
      <c r="F1339" s="17" t="s">
        <v>275</v>
      </c>
      <c r="G1339" s="36" t="s">
        <v>220</v>
      </c>
      <c r="H1339" s="157">
        <v>52900</v>
      </c>
      <c r="I1339" s="19">
        <v>30</v>
      </c>
      <c r="J1339" s="150" t="s">
        <v>14</v>
      </c>
      <c r="K1339" s="150" t="s">
        <v>12</v>
      </c>
      <c r="L1339" s="9">
        <v>4</v>
      </c>
      <c r="M1339" s="9"/>
      <c r="N1339" s="21">
        <v>0.30470000000000003</v>
      </c>
      <c r="O1339" s="10"/>
      <c r="P1339" s="39">
        <v>8.1299999999999997E-2</v>
      </c>
      <c r="Q1339" s="7"/>
      <c r="R1339" s="158">
        <v>19.866099999999999</v>
      </c>
      <c r="S1339" s="1"/>
      <c r="T1339" s="23">
        <v>5.3028000000000004</v>
      </c>
      <c r="V1339" s="20">
        <v>3.7464</v>
      </c>
      <c r="X1339" s="20">
        <v>0</v>
      </c>
      <c r="AA1339" s="25">
        <v>15364</v>
      </c>
      <c r="AB1339" s="9"/>
      <c r="AC1339" s="25">
        <v>188907</v>
      </c>
      <c r="AD1339" s="9"/>
      <c r="AE1339" s="27">
        <v>50424</v>
      </c>
      <c r="AF1339" s="9"/>
      <c r="AG1339" s="26">
        <v>9509</v>
      </c>
      <c r="AI1339" s="26">
        <v>0</v>
      </c>
      <c r="AK1339" s="26">
        <v>124169</v>
      </c>
      <c r="AM1339" s="2" t="str">
        <f t="shared" si="20"/>
        <v>No</v>
      </c>
    </row>
    <row r="1340" spans="1:39">
      <c r="A1340" s="6" t="s">
        <v>6084</v>
      </c>
      <c r="B1340" s="6" t="s">
        <v>1102</v>
      </c>
      <c r="C1340" s="4" t="s">
        <v>54</v>
      </c>
      <c r="D1340" s="213">
        <v>3092</v>
      </c>
      <c r="E1340" s="210">
        <v>30092</v>
      </c>
      <c r="F1340" s="17" t="s">
        <v>272</v>
      </c>
      <c r="G1340" s="36" t="s">
        <v>220</v>
      </c>
      <c r="H1340" s="157">
        <v>72714</v>
      </c>
      <c r="I1340" s="19">
        <v>30</v>
      </c>
      <c r="J1340" s="150" t="s">
        <v>14</v>
      </c>
      <c r="K1340" s="150" t="s">
        <v>15</v>
      </c>
      <c r="L1340" s="9">
        <v>4</v>
      </c>
      <c r="M1340" s="9"/>
      <c r="N1340" s="21">
        <v>1.4666999999999999</v>
      </c>
      <c r="O1340" s="10"/>
      <c r="P1340" s="39">
        <v>7.5999999999999998E-2</v>
      </c>
      <c r="Q1340" s="7"/>
      <c r="R1340" s="158">
        <v>35.595399999999998</v>
      </c>
      <c r="S1340" s="1"/>
      <c r="T1340" s="23">
        <v>1.8447</v>
      </c>
      <c r="V1340" s="20">
        <v>19.296199999999999</v>
      </c>
      <c r="X1340" s="20">
        <v>0</v>
      </c>
      <c r="AA1340" s="25">
        <v>25625</v>
      </c>
      <c r="AB1340" s="9"/>
      <c r="AC1340" s="25">
        <v>337124</v>
      </c>
      <c r="AD1340" s="9"/>
      <c r="AE1340" s="27">
        <v>17471</v>
      </c>
      <c r="AF1340" s="9"/>
      <c r="AG1340" s="26">
        <v>9471</v>
      </c>
      <c r="AI1340" s="26">
        <v>0</v>
      </c>
      <c r="AK1340" s="26">
        <v>109574</v>
      </c>
      <c r="AM1340" s="2" t="str">
        <f t="shared" si="20"/>
        <v>No</v>
      </c>
    </row>
    <row r="1341" spans="1:39">
      <c r="A1341" s="6" t="s">
        <v>4670</v>
      </c>
      <c r="B1341" s="6" t="s">
        <v>4671</v>
      </c>
      <c r="C1341" s="4" t="s">
        <v>101</v>
      </c>
      <c r="D1341" s="213" t="s">
        <v>4672</v>
      </c>
      <c r="E1341" s="210" t="s">
        <v>4673</v>
      </c>
      <c r="F1341" s="17" t="s">
        <v>405</v>
      </c>
      <c r="G1341" s="36" t="s">
        <v>400</v>
      </c>
      <c r="H1341" s="157">
        <v>0</v>
      </c>
      <c r="I1341" s="19">
        <v>30</v>
      </c>
      <c r="J1341" s="150" t="s">
        <v>13</v>
      </c>
      <c r="K1341" s="150" t="s">
        <v>12</v>
      </c>
      <c r="L1341" s="9">
        <v>30</v>
      </c>
      <c r="M1341" s="9"/>
      <c r="N1341" s="21">
        <v>1.1948000000000001</v>
      </c>
      <c r="O1341" s="10"/>
      <c r="P1341" s="39">
        <v>0.1414</v>
      </c>
      <c r="Q1341" s="7"/>
      <c r="R1341" s="158">
        <v>22.676100000000002</v>
      </c>
      <c r="S1341" s="1"/>
      <c r="T1341" s="23">
        <v>2.6840000000000002</v>
      </c>
      <c r="V1341" s="20">
        <v>8.4484999999999992</v>
      </c>
      <c r="X1341" s="20">
        <v>0</v>
      </c>
      <c r="AA1341" s="25">
        <v>131587</v>
      </c>
      <c r="AB1341" s="9"/>
      <c r="AC1341" s="25">
        <v>930446</v>
      </c>
      <c r="AD1341" s="9"/>
      <c r="AE1341" s="27">
        <v>110131</v>
      </c>
      <c r="AF1341" s="9"/>
      <c r="AG1341" s="26">
        <v>41032</v>
      </c>
      <c r="AI1341" s="26">
        <v>0</v>
      </c>
      <c r="AK1341" s="26">
        <v>365252</v>
      </c>
      <c r="AM1341" s="2" t="str">
        <f t="shared" si="20"/>
        <v>No</v>
      </c>
    </row>
    <row r="1342" spans="1:39">
      <c r="A1342" s="6" t="s">
        <v>6085</v>
      </c>
      <c r="B1342" s="6" t="s">
        <v>4865</v>
      </c>
      <c r="C1342" s="4" t="s">
        <v>20</v>
      </c>
      <c r="D1342" s="213">
        <v>9191</v>
      </c>
      <c r="E1342" s="210">
        <v>90191</v>
      </c>
      <c r="F1342" s="17" t="s">
        <v>272</v>
      </c>
      <c r="G1342" s="36" t="s">
        <v>220</v>
      </c>
      <c r="H1342" s="157">
        <v>843168</v>
      </c>
      <c r="I1342" s="19">
        <v>30</v>
      </c>
      <c r="J1342" s="150" t="s">
        <v>13</v>
      </c>
      <c r="K1342" s="150" t="s">
        <v>12</v>
      </c>
      <c r="L1342" s="9">
        <v>30</v>
      </c>
      <c r="M1342" s="9"/>
      <c r="N1342" s="21">
        <v>2.4161000000000001</v>
      </c>
      <c r="O1342" s="10"/>
      <c r="P1342" s="39">
        <v>8.1199999999999994E-2</v>
      </c>
      <c r="Q1342" s="7"/>
      <c r="R1342" s="158">
        <v>50.655700000000003</v>
      </c>
      <c r="S1342" s="1"/>
      <c r="T1342" s="23">
        <v>1.7034</v>
      </c>
      <c r="V1342" s="20">
        <v>29.738800000000001</v>
      </c>
      <c r="X1342" s="20">
        <v>0</v>
      </c>
      <c r="AA1342" s="25">
        <v>119536</v>
      </c>
      <c r="AB1342" s="9"/>
      <c r="AC1342" s="25">
        <v>1471295</v>
      </c>
      <c r="AD1342" s="9"/>
      <c r="AE1342" s="27">
        <v>49474</v>
      </c>
      <c r="AF1342" s="9"/>
      <c r="AG1342" s="26">
        <v>29045</v>
      </c>
      <c r="AI1342" s="26">
        <v>0</v>
      </c>
      <c r="AK1342" s="26">
        <v>468346</v>
      </c>
      <c r="AM1342" s="2" t="str">
        <f t="shared" si="20"/>
        <v>No</v>
      </c>
    </row>
    <row r="1343" spans="1:39">
      <c r="A1343" s="6" t="s">
        <v>6086</v>
      </c>
      <c r="B1343" s="6" t="s">
        <v>2397</v>
      </c>
      <c r="C1343" s="4" t="s">
        <v>46</v>
      </c>
      <c r="D1343" s="213" t="s">
        <v>2625</v>
      </c>
      <c r="E1343" s="210">
        <v>50342</v>
      </c>
      <c r="F1343" s="17" t="s">
        <v>405</v>
      </c>
      <c r="G1343" s="36" t="s">
        <v>218</v>
      </c>
      <c r="H1343" s="157">
        <v>1487483</v>
      </c>
      <c r="I1343" s="19">
        <v>30</v>
      </c>
      <c r="J1343" s="150" t="s">
        <v>13</v>
      </c>
      <c r="K1343" s="150" t="s">
        <v>12</v>
      </c>
      <c r="L1343" s="9">
        <v>30</v>
      </c>
      <c r="M1343" s="9"/>
      <c r="N1343" s="21">
        <v>0.84789999999999999</v>
      </c>
      <c r="O1343" s="10"/>
      <c r="P1343" s="39">
        <v>4.2099999999999999E-2</v>
      </c>
      <c r="Q1343" s="7"/>
      <c r="R1343" s="158">
        <v>33.825499999999998</v>
      </c>
      <c r="S1343" s="1"/>
      <c r="T1343" s="23">
        <v>1.6786000000000001</v>
      </c>
      <c r="V1343" s="20">
        <v>20.1508</v>
      </c>
      <c r="X1343" s="20">
        <v>3.0562</v>
      </c>
      <c r="AA1343" s="25">
        <v>50498</v>
      </c>
      <c r="AB1343" s="9"/>
      <c r="AC1343" s="25">
        <v>1200164</v>
      </c>
      <c r="AD1343" s="9"/>
      <c r="AE1343" s="27">
        <v>59559</v>
      </c>
      <c r="AF1343" s="9"/>
      <c r="AG1343" s="26">
        <v>35481</v>
      </c>
      <c r="AI1343" s="26">
        <v>392694</v>
      </c>
      <c r="AK1343" s="26">
        <v>536144</v>
      </c>
      <c r="AM1343" s="2" t="str">
        <f t="shared" si="20"/>
        <v>No</v>
      </c>
    </row>
    <row r="1344" spans="1:39">
      <c r="A1344" s="6" t="s">
        <v>6087</v>
      </c>
      <c r="B1344" s="6" t="s">
        <v>719</v>
      </c>
      <c r="C1344" s="4" t="s">
        <v>67</v>
      </c>
      <c r="D1344" s="213">
        <v>1122</v>
      </c>
      <c r="E1344" s="210">
        <v>10122</v>
      </c>
      <c r="F1344" s="17" t="s">
        <v>715</v>
      </c>
      <c r="G1344" s="36" t="s">
        <v>220</v>
      </c>
      <c r="H1344" s="157">
        <v>88200</v>
      </c>
      <c r="I1344" s="19">
        <v>30</v>
      </c>
      <c r="J1344" s="150" t="s">
        <v>24</v>
      </c>
      <c r="K1344" s="150" t="s">
        <v>12</v>
      </c>
      <c r="L1344" s="9">
        <v>30</v>
      </c>
      <c r="M1344" s="9"/>
      <c r="N1344" s="21">
        <v>21.632999999999999</v>
      </c>
      <c r="O1344" s="10"/>
      <c r="P1344" s="39">
        <v>1.165</v>
      </c>
      <c r="Q1344" s="7"/>
      <c r="R1344" s="158">
        <v>178.99539999999999</v>
      </c>
      <c r="S1344" s="1"/>
      <c r="T1344" s="23">
        <v>9.6396999999999995</v>
      </c>
      <c r="V1344" s="20">
        <v>18.5686</v>
      </c>
      <c r="X1344" s="20">
        <v>0</v>
      </c>
      <c r="AA1344" s="25">
        <v>16734160</v>
      </c>
      <c r="AB1344" s="9"/>
      <c r="AC1344" s="25">
        <v>14363661</v>
      </c>
      <c r="AD1344" s="9"/>
      <c r="AE1344" s="27">
        <v>773547</v>
      </c>
      <c r="AF1344" s="9"/>
      <c r="AG1344" s="26">
        <v>80246</v>
      </c>
      <c r="AI1344" s="26">
        <v>0</v>
      </c>
      <c r="AK1344" s="26">
        <v>2664326</v>
      </c>
      <c r="AM1344" s="2" t="str">
        <f t="shared" si="20"/>
        <v>No</v>
      </c>
    </row>
    <row r="1345" spans="1:39">
      <c r="A1345" s="6" t="s">
        <v>4692</v>
      </c>
      <c r="B1345" s="6" t="s">
        <v>4693</v>
      </c>
      <c r="C1345" s="4" t="s">
        <v>101</v>
      </c>
      <c r="D1345" s="213" t="s">
        <v>4694</v>
      </c>
      <c r="E1345" s="210" t="s">
        <v>4695</v>
      </c>
      <c r="F1345" s="17" t="s">
        <v>405</v>
      </c>
      <c r="G1345" s="36" t="s">
        <v>400</v>
      </c>
      <c r="H1345" s="157">
        <v>0</v>
      </c>
      <c r="I1345" s="19">
        <v>30</v>
      </c>
      <c r="J1345" s="150" t="s">
        <v>13</v>
      </c>
      <c r="K1345" s="150" t="s">
        <v>12</v>
      </c>
      <c r="L1345" s="9">
        <v>30</v>
      </c>
      <c r="M1345" s="9"/>
      <c r="N1345" s="21">
        <v>0.87060000000000004</v>
      </c>
      <c r="O1345" s="10"/>
      <c r="P1345" s="39">
        <v>6.7000000000000004E-2</v>
      </c>
      <c r="Q1345" s="7"/>
      <c r="R1345" s="158">
        <v>35.1128</v>
      </c>
      <c r="S1345" s="1"/>
      <c r="T1345" s="23">
        <v>2.702</v>
      </c>
      <c r="V1345" s="20">
        <v>12.994999999999999</v>
      </c>
      <c r="X1345" s="20">
        <v>0</v>
      </c>
      <c r="AA1345" s="25">
        <v>79340</v>
      </c>
      <c r="AB1345" s="9"/>
      <c r="AC1345" s="25">
        <v>1184249</v>
      </c>
      <c r="AD1345" s="9"/>
      <c r="AE1345" s="27">
        <v>91131</v>
      </c>
      <c r="AF1345" s="9"/>
      <c r="AG1345" s="26">
        <v>33727</v>
      </c>
      <c r="AI1345" s="26">
        <v>0</v>
      </c>
      <c r="AK1345" s="26">
        <v>529906</v>
      </c>
      <c r="AM1345" s="2" t="str">
        <f t="shared" si="20"/>
        <v>No</v>
      </c>
    </row>
    <row r="1346" spans="1:39">
      <c r="A1346" s="6" t="s">
        <v>1467</v>
      </c>
      <c r="B1346" s="6" t="s">
        <v>1468</v>
      </c>
      <c r="C1346" s="4" t="s">
        <v>62</v>
      </c>
      <c r="D1346" s="213" t="s">
        <v>1469</v>
      </c>
      <c r="E1346" s="210">
        <v>44925</v>
      </c>
      <c r="F1346" s="17" t="s">
        <v>132</v>
      </c>
      <c r="G1346" s="36" t="s">
        <v>220</v>
      </c>
      <c r="H1346" s="157">
        <v>0</v>
      </c>
      <c r="I1346" s="19">
        <v>30</v>
      </c>
      <c r="J1346" s="150" t="s">
        <v>13</v>
      </c>
      <c r="K1346" s="150" t="s">
        <v>12</v>
      </c>
      <c r="L1346" s="9">
        <v>30</v>
      </c>
      <c r="M1346" s="9"/>
      <c r="N1346" s="21">
        <v>0.80700000000000005</v>
      </c>
      <c r="O1346" s="10"/>
      <c r="P1346" s="39">
        <v>1.7999999999999999E-2</v>
      </c>
      <c r="Q1346" s="7"/>
      <c r="R1346" s="158">
        <v>94.358699999999999</v>
      </c>
      <c r="S1346" s="1"/>
      <c r="T1346" s="23">
        <v>2.1051000000000002</v>
      </c>
      <c r="V1346" s="20">
        <v>44.8249</v>
      </c>
      <c r="X1346" s="20">
        <v>0</v>
      </c>
      <c r="AA1346" s="25">
        <v>59944</v>
      </c>
      <c r="AB1346" s="9"/>
      <c r="AC1346" s="25">
        <v>3329637</v>
      </c>
      <c r="AD1346" s="9"/>
      <c r="AE1346" s="27">
        <v>74281</v>
      </c>
      <c r="AF1346" s="9"/>
      <c r="AG1346" s="26">
        <v>35287</v>
      </c>
      <c r="AI1346" s="26">
        <v>0</v>
      </c>
      <c r="AK1346" s="26">
        <v>677510</v>
      </c>
      <c r="AM1346" s="2" t="str">
        <f t="shared" ref="AM1346:AM1409" si="21">IF(AL1346&amp;AJ1346&amp;AH1346&amp;AF1346&amp;AD1346&amp;AB1346&amp;Y1346&amp;W1346&amp;U1346&amp;S1346&amp;S1346&amp;Q1346&amp;O1346&lt;&gt;"","Yes","No")</f>
        <v>No</v>
      </c>
    </row>
    <row r="1347" spans="1:39">
      <c r="A1347" s="6" t="s">
        <v>3726</v>
      </c>
      <c r="B1347" s="6" t="s">
        <v>3725</v>
      </c>
      <c r="C1347" s="4" t="s">
        <v>61</v>
      </c>
      <c r="D1347" s="213">
        <v>7051</v>
      </c>
      <c r="E1347" s="210">
        <v>70051</v>
      </c>
      <c r="F1347" s="17" t="s">
        <v>275</v>
      </c>
      <c r="G1347" s="36" t="s">
        <v>220</v>
      </c>
      <c r="H1347" s="157">
        <v>52900</v>
      </c>
      <c r="I1347" s="19">
        <v>30</v>
      </c>
      <c r="J1347" s="150" t="s">
        <v>16</v>
      </c>
      <c r="K1347" s="150" t="s">
        <v>12</v>
      </c>
      <c r="L1347" s="9">
        <v>3</v>
      </c>
      <c r="M1347" s="9"/>
      <c r="N1347" s="21">
        <v>2.8325</v>
      </c>
      <c r="O1347" s="10"/>
      <c r="P1347" s="39">
        <v>1.1902999999999999</v>
      </c>
      <c r="Q1347" s="7"/>
      <c r="R1347" s="158">
        <v>23.521799999999999</v>
      </c>
      <c r="S1347" s="1"/>
      <c r="T1347" s="23">
        <v>9.8846000000000007</v>
      </c>
      <c r="V1347" s="20">
        <v>2.3795999999999999</v>
      </c>
      <c r="X1347" s="20">
        <v>0</v>
      </c>
      <c r="AA1347" s="25">
        <v>112355</v>
      </c>
      <c r="AB1347" s="9"/>
      <c r="AC1347" s="25">
        <v>94393</v>
      </c>
      <c r="AD1347" s="9"/>
      <c r="AE1347" s="27">
        <v>39667</v>
      </c>
      <c r="AF1347" s="9"/>
      <c r="AG1347" s="26">
        <v>4013</v>
      </c>
      <c r="AI1347" s="26">
        <v>0</v>
      </c>
      <c r="AK1347" s="26">
        <v>136580</v>
      </c>
      <c r="AM1347" s="2" t="str">
        <f t="shared" si="21"/>
        <v>No</v>
      </c>
    </row>
    <row r="1348" spans="1:39">
      <c r="A1348" s="6" t="s">
        <v>1331</v>
      </c>
      <c r="B1348" s="6" t="s">
        <v>1332</v>
      </c>
      <c r="C1348" s="4" t="s">
        <v>17</v>
      </c>
      <c r="D1348" s="213">
        <v>4073</v>
      </c>
      <c r="E1348" s="210">
        <v>40073</v>
      </c>
      <c r="F1348" s="17" t="s">
        <v>344</v>
      </c>
      <c r="G1348" s="36" t="s">
        <v>220</v>
      </c>
      <c r="H1348" s="157">
        <v>74741</v>
      </c>
      <c r="I1348" s="19">
        <v>30</v>
      </c>
      <c r="J1348" s="150" t="s">
        <v>14</v>
      </c>
      <c r="K1348" s="150" t="s">
        <v>12</v>
      </c>
      <c r="L1348" s="9">
        <v>3</v>
      </c>
      <c r="M1348" s="9"/>
      <c r="N1348" s="21">
        <v>0.54090000000000005</v>
      </c>
      <c r="O1348" s="10"/>
      <c r="P1348" s="39">
        <v>8.9700000000000002E-2</v>
      </c>
      <c r="Q1348" s="7"/>
      <c r="R1348" s="158">
        <v>74.581000000000003</v>
      </c>
      <c r="S1348" s="1"/>
      <c r="T1348" s="23">
        <v>12.365600000000001</v>
      </c>
      <c r="V1348" s="20">
        <v>6.0312999999999999</v>
      </c>
      <c r="X1348" s="20">
        <v>0</v>
      </c>
      <c r="AA1348" s="25">
        <v>14159</v>
      </c>
      <c r="AB1348" s="9"/>
      <c r="AC1348" s="25">
        <v>157888</v>
      </c>
      <c r="AD1348" s="9"/>
      <c r="AE1348" s="27">
        <v>26178</v>
      </c>
      <c r="AF1348" s="9"/>
      <c r="AG1348" s="26">
        <v>2117</v>
      </c>
      <c r="AI1348" s="26">
        <v>0</v>
      </c>
      <c r="AK1348" s="26">
        <v>54638</v>
      </c>
      <c r="AM1348" s="2" t="str">
        <f t="shared" si="21"/>
        <v>No</v>
      </c>
    </row>
    <row r="1349" spans="1:39">
      <c r="A1349" s="6" t="s">
        <v>504</v>
      </c>
      <c r="B1349" s="6" t="s">
        <v>5777</v>
      </c>
      <c r="C1349" s="4" t="s">
        <v>86</v>
      </c>
      <c r="D1349" s="213" t="s">
        <v>505</v>
      </c>
      <c r="E1349" s="210" t="s">
        <v>506</v>
      </c>
      <c r="F1349" s="17" t="s">
        <v>272</v>
      </c>
      <c r="G1349" s="36" t="s">
        <v>400</v>
      </c>
      <c r="H1349" s="157">
        <v>0</v>
      </c>
      <c r="I1349" s="19">
        <v>30</v>
      </c>
      <c r="J1349" s="150" t="s">
        <v>14</v>
      </c>
      <c r="K1349" s="150" t="s">
        <v>15</v>
      </c>
      <c r="L1349" s="9">
        <v>3</v>
      </c>
      <c r="M1349" s="9"/>
      <c r="N1349" s="21">
        <v>2.4771999999999998</v>
      </c>
      <c r="O1349" s="10"/>
      <c r="P1349" s="39">
        <v>0.38200000000000001</v>
      </c>
      <c r="Q1349" s="7"/>
      <c r="R1349" s="158">
        <v>30.35</v>
      </c>
      <c r="S1349" s="1"/>
      <c r="T1349" s="23">
        <v>4.68</v>
      </c>
      <c r="V1349" s="20">
        <v>6.4851000000000001</v>
      </c>
      <c r="X1349" s="20">
        <v>0</v>
      </c>
      <c r="AA1349" s="25">
        <v>27893</v>
      </c>
      <c r="AB1349" s="9"/>
      <c r="AC1349" s="25">
        <v>73022</v>
      </c>
      <c r="AD1349" s="9"/>
      <c r="AE1349" s="27">
        <v>11260</v>
      </c>
      <c r="AF1349" s="9"/>
      <c r="AG1349" s="26">
        <v>2406</v>
      </c>
      <c r="AI1349" s="26">
        <v>0</v>
      </c>
      <c r="AK1349" s="26">
        <v>66458</v>
      </c>
      <c r="AM1349" s="2" t="str">
        <f t="shared" si="21"/>
        <v>No</v>
      </c>
    </row>
    <row r="1350" spans="1:39">
      <c r="A1350" s="6" t="s">
        <v>4476</v>
      </c>
      <c r="B1350" s="6" t="s">
        <v>4328</v>
      </c>
      <c r="C1350" s="4" t="s">
        <v>33</v>
      </c>
      <c r="D1350" s="213" t="s">
        <v>4477</v>
      </c>
      <c r="E1350" s="210">
        <v>80292</v>
      </c>
      <c r="F1350" s="17" t="s">
        <v>405</v>
      </c>
      <c r="G1350" s="36" t="s">
        <v>220</v>
      </c>
      <c r="H1350" s="157">
        <v>2374203</v>
      </c>
      <c r="I1350" s="19">
        <v>30</v>
      </c>
      <c r="J1350" s="150" t="s">
        <v>13</v>
      </c>
      <c r="K1350" s="150" t="s">
        <v>12</v>
      </c>
      <c r="L1350" s="9">
        <v>29</v>
      </c>
      <c r="M1350" s="9"/>
      <c r="N1350" s="21">
        <v>0.93799999999999994</v>
      </c>
      <c r="O1350" s="10"/>
      <c r="P1350" s="39">
        <v>4.87E-2</v>
      </c>
      <c r="Q1350" s="7"/>
      <c r="R1350" s="158">
        <v>33.710799999999999</v>
      </c>
      <c r="S1350" s="1"/>
      <c r="T1350" s="23">
        <v>1.7516</v>
      </c>
      <c r="V1350" s="20">
        <v>19.246200000000002</v>
      </c>
      <c r="X1350" s="20">
        <v>0</v>
      </c>
      <c r="AA1350" s="25">
        <v>99491</v>
      </c>
      <c r="AB1350" s="9"/>
      <c r="AC1350" s="25">
        <v>2041326</v>
      </c>
      <c r="AD1350" s="9"/>
      <c r="AE1350" s="27">
        <v>106064</v>
      </c>
      <c r="AF1350" s="9"/>
      <c r="AG1350" s="26">
        <v>60554</v>
      </c>
      <c r="AI1350" s="26">
        <v>0</v>
      </c>
      <c r="AK1350" s="26">
        <v>817652</v>
      </c>
      <c r="AM1350" s="2" t="str">
        <f t="shared" si="21"/>
        <v>No</v>
      </c>
    </row>
    <row r="1351" spans="1:39">
      <c r="A1351" s="6" t="s">
        <v>1602</v>
      </c>
      <c r="B1351" s="6" t="s">
        <v>1603</v>
      </c>
      <c r="C1351" s="4" t="s">
        <v>39</v>
      </c>
      <c r="D1351" s="213" t="s">
        <v>1604</v>
      </c>
      <c r="E1351" s="210" t="s">
        <v>1605</v>
      </c>
      <c r="F1351" s="17" t="s">
        <v>405</v>
      </c>
      <c r="G1351" s="36" t="s">
        <v>400</v>
      </c>
      <c r="H1351" s="157">
        <v>0</v>
      </c>
      <c r="I1351" s="19">
        <v>30</v>
      </c>
      <c r="J1351" s="150" t="s">
        <v>13</v>
      </c>
      <c r="K1351" s="150" t="s">
        <v>12</v>
      </c>
      <c r="L1351" s="9">
        <v>29</v>
      </c>
      <c r="M1351" s="9"/>
      <c r="N1351" s="21">
        <v>1.0467</v>
      </c>
      <c r="O1351" s="10"/>
      <c r="P1351" s="39">
        <v>2.64E-2</v>
      </c>
      <c r="Q1351" s="7"/>
      <c r="R1351" s="158">
        <v>56.474400000000003</v>
      </c>
      <c r="S1351" s="1"/>
      <c r="T1351" s="23">
        <v>1.4240999999999999</v>
      </c>
      <c r="V1351" s="20">
        <v>39.654899999999998</v>
      </c>
      <c r="X1351" s="20">
        <v>0</v>
      </c>
      <c r="AA1351" s="25">
        <v>43557</v>
      </c>
      <c r="AB1351" s="9"/>
      <c r="AC1351" s="25">
        <v>1650238</v>
      </c>
      <c r="AD1351" s="9"/>
      <c r="AE1351" s="27">
        <v>41615</v>
      </c>
      <c r="AF1351" s="9"/>
      <c r="AG1351" s="26">
        <v>29221</v>
      </c>
      <c r="AI1351" s="26">
        <v>0</v>
      </c>
      <c r="AK1351" s="26">
        <v>518220</v>
      </c>
      <c r="AM1351" s="2" t="str">
        <f t="shared" si="21"/>
        <v>No</v>
      </c>
    </row>
    <row r="1352" spans="1:39">
      <c r="A1352" s="6" t="s">
        <v>1331</v>
      </c>
      <c r="B1352" s="6" t="s">
        <v>1332</v>
      </c>
      <c r="C1352" s="4" t="s">
        <v>17</v>
      </c>
      <c r="D1352" s="213">
        <v>4073</v>
      </c>
      <c r="E1352" s="210">
        <v>40073</v>
      </c>
      <c r="F1352" s="17" t="s">
        <v>344</v>
      </c>
      <c r="G1352" s="36" t="s">
        <v>220</v>
      </c>
      <c r="H1352" s="157">
        <v>74741</v>
      </c>
      <c r="I1352" s="19">
        <v>30</v>
      </c>
      <c r="J1352" s="150" t="s">
        <v>13</v>
      </c>
      <c r="K1352" s="150" t="s">
        <v>12</v>
      </c>
      <c r="L1352" s="9">
        <v>27</v>
      </c>
      <c r="M1352" s="9"/>
      <c r="N1352" s="21">
        <v>0.84640000000000004</v>
      </c>
      <c r="O1352" s="10"/>
      <c r="P1352" s="39">
        <v>3.1800000000000002E-2</v>
      </c>
      <c r="Q1352" s="7"/>
      <c r="R1352" s="158">
        <v>46.460599999999999</v>
      </c>
      <c r="S1352" s="1"/>
      <c r="T1352" s="23">
        <v>1.7438</v>
      </c>
      <c r="V1352" s="20">
        <v>26.6431</v>
      </c>
      <c r="X1352" s="20">
        <v>0</v>
      </c>
      <c r="AA1352" s="25">
        <v>67525</v>
      </c>
      <c r="AB1352" s="9"/>
      <c r="AC1352" s="25">
        <v>2125617</v>
      </c>
      <c r="AD1352" s="9"/>
      <c r="AE1352" s="27">
        <v>79781</v>
      </c>
      <c r="AF1352" s="9"/>
      <c r="AG1352" s="26">
        <v>45751</v>
      </c>
      <c r="AI1352" s="26">
        <v>0</v>
      </c>
      <c r="AK1352" s="26">
        <v>570942</v>
      </c>
      <c r="AM1352" s="2" t="str">
        <f t="shared" si="21"/>
        <v>No</v>
      </c>
    </row>
    <row r="1353" spans="1:39">
      <c r="A1353" s="6" t="s">
        <v>6084</v>
      </c>
      <c r="B1353" s="6" t="s">
        <v>1102</v>
      </c>
      <c r="C1353" s="4" t="s">
        <v>54</v>
      </c>
      <c r="D1353" s="213">
        <v>3092</v>
      </c>
      <c r="E1353" s="210">
        <v>30092</v>
      </c>
      <c r="F1353" s="17" t="s">
        <v>272</v>
      </c>
      <c r="G1353" s="36" t="s">
        <v>220</v>
      </c>
      <c r="H1353" s="157">
        <v>72714</v>
      </c>
      <c r="I1353" s="19">
        <v>30</v>
      </c>
      <c r="J1353" s="150" t="s">
        <v>13</v>
      </c>
      <c r="K1353" s="150" t="s">
        <v>15</v>
      </c>
      <c r="L1353" s="9">
        <v>26</v>
      </c>
      <c r="M1353" s="9"/>
      <c r="N1353" s="21">
        <v>4.0793999999999997</v>
      </c>
      <c r="O1353" s="10"/>
      <c r="P1353" s="39">
        <v>0.25340000000000001</v>
      </c>
      <c r="Q1353" s="7"/>
      <c r="R1353" s="158">
        <v>37.751899999999999</v>
      </c>
      <c r="S1353" s="1"/>
      <c r="T1353" s="23">
        <v>2.3449</v>
      </c>
      <c r="V1353" s="20">
        <v>16.099799999999998</v>
      </c>
      <c r="X1353" s="20">
        <v>0</v>
      </c>
      <c r="AA1353" s="25">
        <v>570029</v>
      </c>
      <c r="AB1353" s="9"/>
      <c r="AC1353" s="25">
        <v>2249672</v>
      </c>
      <c r="AD1353" s="9"/>
      <c r="AE1353" s="27">
        <v>139733</v>
      </c>
      <c r="AF1353" s="9"/>
      <c r="AG1353" s="26">
        <v>59591</v>
      </c>
      <c r="AI1353" s="26">
        <v>0</v>
      </c>
      <c r="AK1353" s="26">
        <v>587445</v>
      </c>
      <c r="AM1353" s="2" t="str">
        <f t="shared" si="21"/>
        <v>No</v>
      </c>
    </row>
    <row r="1354" spans="1:39">
      <c r="A1354" s="6" t="s">
        <v>6083</v>
      </c>
      <c r="B1354" s="6" t="s">
        <v>2358</v>
      </c>
      <c r="C1354" s="4" t="s">
        <v>46</v>
      </c>
      <c r="D1354" s="213">
        <v>5103</v>
      </c>
      <c r="E1354" s="210">
        <v>50103</v>
      </c>
      <c r="F1354" s="17" t="s">
        <v>272</v>
      </c>
      <c r="G1354" s="36" t="s">
        <v>220</v>
      </c>
      <c r="H1354" s="157">
        <v>8608208</v>
      </c>
      <c r="I1354" s="19">
        <v>30</v>
      </c>
      <c r="J1354" s="150" t="s">
        <v>18</v>
      </c>
      <c r="K1354" s="150" t="s">
        <v>15</v>
      </c>
      <c r="L1354" s="9">
        <v>24</v>
      </c>
      <c r="M1354" s="9"/>
      <c r="N1354" s="21">
        <v>0</v>
      </c>
      <c r="O1354" s="10"/>
      <c r="P1354" s="39">
        <v>0</v>
      </c>
      <c r="Q1354" s="7"/>
      <c r="R1354" s="158">
        <v>25.367799999999999</v>
      </c>
      <c r="S1354" s="1"/>
      <c r="T1354" s="23">
        <v>1.9979</v>
      </c>
      <c r="V1354" s="20">
        <v>12.6975</v>
      </c>
      <c r="X1354" s="20">
        <v>0</v>
      </c>
      <c r="AA1354" s="25">
        <v>0</v>
      </c>
      <c r="AB1354" s="9"/>
      <c r="AC1354" s="25">
        <v>295281</v>
      </c>
      <c r="AD1354" s="9"/>
      <c r="AE1354" s="27">
        <v>23255</v>
      </c>
      <c r="AF1354" s="9"/>
      <c r="AG1354" s="26">
        <v>11640</v>
      </c>
      <c r="AI1354" s="26">
        <v>0</v>
      </c>
      <c r="AK1354" s="26">
        <v>121387</v>
      </c>
      <c r="AM1354" s="2" t="str">
        <f t="shared" si="21"/>
        <v>No</v>
      </c>
    </row>
    <row r="1355" spans="1:39">
      <c r="A1355" s="6" t="s">
        <v>3726</v>
      </c>
      <c r="B1355" s="6" t="s">
        <v>3725</v>
      </c>
      <c r="C1355" s="4" t="s">
        <v>61</v>
      </c>
      <c r="D1355" s="213">
        <v>7051</v>
      </c>
      <c r="E1355" s="210">
        <v>70051</v>
      </c>
      <c r="F1355" s="17" t="s">
        <v>275</v>
      </c>
      <c r="G1355" s="36" t="s">
        <v>220</v>
      </c>
      <c r="H1355" s="157">
        <v>52900</v>
      </c>
      <c r="I1355" s="19">
        <v>30</v>
      </c>
      <c r="J1355" s="150" t="s">
        <v>13</v>
      </c>
      <c r="K1355" s="150" t="s">
        <v>12</v>
      </c>
      <c r="L1355" s="9">
        <v>23</v>
      </c>
      <c r="M1355" s="9"/>
      <c r="N1355" s="21">
        <v>4.7237</v>
      </c>
      <c r="O1355" s="10"/>
      <c r="P1355" s="39">
        <v>0.23680000000000001</v>
      </c>
      <c r="Q1355" s="7"/>
      <c r="R1355" s="158">
        <v>37.699300000000001</v>
      </c>
      <c r="S1355" s="1"/>
      <c r="T1355" s="23">
        <v>1.8897999999999999</v>
      </c>
      <c r="V1355" s="20">
        <v>19.948599999999999</v>
      </c>
      <c r="X1355" s="20">
        <v>0</v>
      </c>
      <c r="AA1355" s="25">
        <v>488097</v>
      </c>
      <c r="AB1355" s="9"/>
      <c r="AC1355" s="25">
        <v>2061287</v>
      </c>
      <c r="AD1355" s="9"/>
      <c r="AE1355" s="27">
        <v>103330</v>
      </c>
      <c r="AF1355" s="9"/>
      <c r="AG1355" s="26">
        <v>54677</v>
      </c>
      <c r="AI1355" s="26">
        <v>0</v>
      </c>
      <c r="AK1355" s="26">
        <v>1012838</v>
      </c>
      <c r="AM1355" s="2" t="str">
        <f t="shared" si="21"/>
        <v>No</v>
      </c>
    </row>
    <row r="1356" spans="1:39">
      <c r="A1356" s="6" t="s">
        <v>125</v>
      </c>
      <c r="B1356" s="6" t="s">
        <v>1273</v>
      </c>
      <c r="C1356" s="4" t="s">
        <v>64</v>
      </c>
      <c r="D1356" s="213">
        <v>4221</v>
      </c>
      <c r="E1356" s="210">
        <v>40221</v>
      </c>
      <c r="F1356" s="17" t="s">
        <v>272</v>
      </c>
      <c r="G1356" s="36" t="s">
        <v>220</v>
      </c>
      <c r="H1356" s="157">
        <v>169495</v>
      </c>
      <c r="I1356" s="19">
        <v>30</v>
      </c>
      <c r="J1356" s="150" t="s">
        <v>13</v>
      </c>
      <c r="K1356" s="150" t="s">
        <v>12</v>
      </c>
      <c r="L1356" s="9">
        <v>22</v>
      </c>
      <c r="M1356" s="9"/>
      <c r="N1356" s="21">
        <v>11.3093</v>
      </c>
      <c r="O1356" s="10"/>
      <c r="P1356" s="39">
        <v>0.65680000000000005</v>
      </c>
      <c r="Q1356" s="7"/>
      <c r="R1356" s="158">
        <v>73.806299999999993</v>
      </c>
      <c r="S1356" s="1"/>
      <c r="T1356" s="23">
        <v>4.2864000000000004</v>
      </c>
      <c r="V1356" s="20">
        <v>17.218499999999999</v>
      </c>
      <c r="X1356" s="20">
        <v>0</v>
      </c>
      <c r="AA1356" s="25">
        <v>881212</v>
      </c>
      <c r="AB1356" s="9"/>
      <c r="AC1356" s="25">
        <v>1341651</v>
      </c>
      <c r="AD1356" s="9"/>
      <c r="AE1356" s="27">
        <v>77919</v>
      </c>
      <c r="AF1356" s="9"/>
      <c r="AG1356" s="26">
        <v>18178</v>
      </c>
      <c r="AI1356" s="26">
        <v>0</v>
      </c>
      <c r="AK1356" s="26">
        <v>240196</v>
      </c>
      <c r="AM1356" s="2" t="str">
        <f t="shared" si="21"/>
        <v>No</v>
      </c>
    </row>
    <row r="1357" spans="1:39">
      <c r="A1357" s="6" t="s">
        <v>6081</v>
      </c>
      <c r="B1357" s="6" t="s">
        <v>2285</v>
      </c>
      <c r="C1357" s="4" t="s">
        <v>113</v>
      </c>
      <c r="D1357" s="213">
        <v>5009</v>
      </c>
      <c r="E1357" s="210">
        <v>50009</v>
      </c>
      <c r="F1357" s="17" t="s">
        <v>272</v>
      </c>
      <c r="G1357" s="36" t="s">
        <v>218</v>
      </c>
      <c r="H1357" s="157">
        <v>74495</v>
      </c>
      <c r="I1357" s="19">
        <v>30</v>
      </c>
      <c r="J1357" s="150" t="s">
        <v>18</v>
      </c>
      <c r="K1357" s="150" t="s">
        <v>15</v>
      </c>
      <c r="L1357" s="9">
        <v>20</v>
      </c>
      <c r="M1357" s="9"/>
      <c r="N1357" s="21">
        <v>5.5252999999999997</v>
      </c>
      <c r="O1357" s="10"/>
      <c r="P1357" s="39">
        <v>0.4662</v>
      </c>
      <c r="Q1357" s="7"/>
      <c r="R1357" s="158">
        <v>48.851399999999998</v>
      </c>
      <c r="S1357" s="1"/>
      <c r="T1357" s="23">
        <v>4.1222000000000003</v>
      </c>
      <c r="V1357" s="20">
        <v>11.850899999999999</v>
      </c>
      <c r="X1357" s="20">
        <v>2.7193000000000001</v>
      </c>
      <c r="AA1357" s="25">
        <v>414983</v>
      </c>
      <c r="AB1357" s="9"/>
      <c r="AC1357" s="25">
        <v>890073</v>
      </c>
      <c r="AD1357" s="9"/>
      <c r="AE1357" s="27">
        <v>75106</v>
      </c>
      <c r="AF1357" s="9"/>
      <c r="AG1357" s="26">
        <v>18220</v>
      </c>
      <c r="AI1357" s="26">
        <v>327314</v>
      </c>
      <c r="AK1357" s="26">
        <v>344029</v>
      </c>
      <c r="AM1357" s="2" t="str">
        <f t="shared" si="21"/>
        <v>No</v>
      </c>
    </row>
    <row r="1358" spans="1:39">
      <c r="A1358" s="6" t="s">
        <v>6088</v>
      </c>
      <c r="B1358" s="6" t="s">
        <v>3708</v>
      </c>
      <c r="C1358" s="4" t="s">
        <v>44</v>
      </c>
      <c r="D1358" s="213">
        <v>7012</v>
      </c>
      <c r="E1358" s="210">
        <v>70012</v>
      </c>
      <c r="F1358" s="17" t="s">
        <v>272</v>
      </c>
      <c r="G1358" s="36" t="s">
        <v>218</v>
      </c>
      <c r="H1358" s="157">
        <v>106494</v>
      </c>
      <c r="I1358" s="19">
        <v>30</v>
      </c>
      <c r="J1358" s="150" t="s">
        <v>14</v>
      </c>
      <c r="K1358" s="150" t="s">
        <v>12</v>
      </c>
      <c r="L1358" s="9">
        <v>20</v>
      </c>
      <c r="M1358" s="9"/>
      <c r="N1358" s="21">
        <v>0.84640000000000004</v>
      </c>
      <c r="O1358" s="10"/>
      <c r="P1358" s="39">
        <v>0.16309999999999999</v>
      </c>
      <c r="Q1358" s="7"/>
      <c r="R1358" s="158">
        <v>100.2702</v>
      </c>
      <c r="S1358" s="1"/>
      <c r="T1358" s="23">
        <v>19.325199999999999</v>
      </c>
      <c r="V1358" s="20">
        <v>5.1886000000000001</v>
      </c>
      <c r="X1358" s="20">
        <v>1.1608000000000001</v>
      </c>
      <c r="AA1358" s="25">
        <v>711043</v>
      </c>
      <c r="AB1358" s="9"/>
      <c r="AC1358" s="25">
        <v>4359046</v>
      </c>
      <c r="AD1358" s="9"/>
      <c r="AE1358" s="27">
        <v>840126</v>
      </c>
      <c r="AF1358" s="9"/>
      <c r="AG1358" s="26">
        <v>43473</v>
      </c>
      <c r="AI1358" s="26">
        <v>3755363</v>
      </c>
      <c r="AK1358" s="26">
        <v>598340</v>
      </c>
      <c r="AM1358" s="2" t="str">
        <f t="shared" si="21"/>
        <v>No</v>
      </c>
    </row>
    <row r="1359" spans="1:39">
      <c r="A1359" s="6" t="s">
        <v>4332</v>
      </c>
      <c r="B1359" s="6" t="s">
        <v>4333</v>
      </c>
      <c r="C1359" s="4" t="s">
        <v>63</v>
      </c>
      <c r="D1359" s="213">
        <v>8009</v>
      </c>
      <c r="E1359" s="210">
        <v>80009</v>
      </c>
      <c r="F1359" s="17" t="s">
        <v>275</v>
      </c>
      <c r="G1359" s="36" t="s">
        <v>218</v>
      </c>
      <c r="H1359" s="157">
        <v>82157</v>
      </c>
      <c r="I1359" s="19">
        <v>30</v>
      </c>
      <c r="J1359" s="150" t="s">
        <v>14</v>
      </c>
      <c r="K1359" s="150" t="s">
        <v>12</v>
      </c>
      <c r="L1359" s="9">
        <v>20</v>
      </c>
      <c r="M1359" s="9"/>
      <c r="N1359" s="21">
        <v>0</v>
      </c>
      <c r="O1359" s="10"/>
      <c r="P1359" s="39">
        <v>0</v>
      </c>
      <c r="Q1359" s="7"/>
      <c r="R1359" s="158">
        <v>106.8454</v>
      </c>
      <c r="S1359" s="1"/>
      <c r="T1359" s="23">
        <v>31.231400000000001</v>
      </c>
      <c r="V1359" s="20">
        <v>3.4211</v>
      </c>
      <c r="X1359" s="20">
        <v>1.6435999999999999</v>
      </c>
      <c r="AA1359" s="25">
        <v>0</v>
      </c>
      <c r="AB1359" s="9"/>
      <c r="AC1359" s="25">
        <v>5373043</v>
      </c>
      <c r="AD1359" s="9"/>
      <c r="AE1359" s="27">
        <v>1570567</v>
      </c>
      <c r="AF1359" s="9"/>
      <c r="AG1359" s="26">
        <v>50288</v>
      </c>
      <c r="AI1359" s="26">
        <v>3268988</v>
      </c>
      <c r="AK1359" s="26">
        <v>700424</v>
      </c>
      <c r="AM1359" s="2" t="str">
        <f t="shared" si="21"/>
        <v>No</v>
      </c>
    </row>
    <row r="1360" spans="1:39">
      <c r="A1360" s="6" t="s">
        <v>125</v>
      </c>
      <c r="B1360" s="6" t="s">
        <v>1273</v>
      </c>
      <c r="C1360" s="4" t="s">
        <v>64</v>
      </c>
      <c r="D1360" s="213">
        <v>4221</v>
      </c>
      <c r="E1360" s="210">
        <v>40221</v>
      </c>
      <c r="F1360" s="17" t="s">
        <v>272</v>
      </c>
      <c r="G1360" s="36" t="s">
        <v>220</v>
      </c>
      <c r="H1360" s="157">
        <v>169495</v>
      </c>
      <c r="I1360" s="19">
        <v>30</v>
      </c>
      <c r="J1360" s="150" t="s">
        <v>14</v>
      </c>
      <c r="K1360" s="150" t="s">
        <v>12</v>
      </c>
      <c r="L1360" s="9">
        <v>2</v>
      </c>
      <c r="M1360" s="9"/>
      <c r="N1360" s="21">
        <v>0.71760000000000002</v>
      </c>
      <c r="O1360" s="10"/>
      <c r="P1360" s="39">
        <v>8.8599999999999998E-2</v>
      </c>
      <c r="Q1360" s="7"/>
      <c r="R1360" s="158">
        <v>33.695500000000003</v>
      </c>
      <c r="S1360" s="1"/>
      <c r="T1360" s="23">
        <v>4.1619000000000002</v>
      </c>
      <c r="V1360" s="20">
        <v>8.0961999999999996</v>
      </c>
      <c r="X1360" s="20">
        <v>0</v>
      </c>
      <c r="AA1360" s="25">
        <v>6051</v>
      </c>
      <c r="AB1360" s="9"/>
      <c r="AC1360" s="25">
        <v>68267</v>
      </c>
      <c r="AD1360" s="9"/>
      <c r="AE1360" s="27">
        <v>8432</v>
      </c>
      <c r="AF1360" s="9"/>
      <c r="AG1360" s="26">
        <v>2026</v>
      </c>
      <c r="AI1360" s="26">
        <v>0</v>
      </c>
      <c r="AK1360" s="26">
        <v>28346</v>
      </c>
      <c r="AM1360" s="2" t="str">
        <f t="shared" si="21"/>
        <v>No</v>
      </c>
    </row>
    <row r="1361" spans="1:39">
      <c r="A1361" s="6" t="s">
        <v>504</v>
      </c>
      <c r="B1361" s="6" t="s">
        <v>5777</v>
      </c>
      <c r="C1361" s="4" t="s">
        <v>86</v>
      </c>
      <c r="D1361" s="213" t="s">
        <v>505</v>
      </c>
      <c r="E1361" s="210" t="s">
        <v>506</v>
      </c>
      <c r="F1361" s="17" t="s">
        <v>272</v>
      </c>
      <c r="G1361" s="36" t="s">
        <v>400</v>
      </c>
      <c r="H1361" s="157">
        <v>0</v>
      </c>
      <c r="I1361" s="19">
        <v>30</v>
      </c>
      <c r="J1361" s="150" t="s">
        <v>24</v>
      </c>
      <c r="K1361" s="150" t="s">
        <v>15</v>
      </c>
      <c r="L1361" s="9">
        <v>18</v>
      </c>
      <c r="M1361" s="9"/>
      <c r="N1361" s="21">
        <v>2.9434999999999998</v>
      </c>
      <c r="O1361" s="10"/>
      <c r="P1361" s="39">
        <v>0.1366</v>
      </c>
      <c r="Q1361" s="7"/>
      <c r="R1361" s="158">
        <v>77.664299999999997</v>
      </c>
      <c r="S1361" s="1"/>
      <c r="T1361" s="23">
        <v>3.6040000000000001</v>
      </c>
      <c r="V1361" s="20">
        <v>21.549399999999999</v>
      </c>
      <c r="X1361" s="20">
        <v>0</v>
      </c>
      <c r="AA1361" s="25">
        <v>216939</v>
      </c>
      <c r="AB1361" s="9"/>
      <c r="AC1361" s="25">
        <v>1588234</v>
      </c>
      <c r="AD1361" s="9"/>
      <c r="AE1361" s="27">
        <v>73702</v>
      </c>
      <c r="AF1361" s="9"/>
      <c r="AG1361" s="26">
        <v>20450</v>
      </c>
      <c r="AI1361" s="26">
        <v>0</v>
      </c>
      <c r="AK1361" s="26">
        <v>568583</v>
      </c>
      <c r="AM1361" s="2" t="str">
        <f t="shared" si="21"/>
        <v>No</v>
      </c>
    </row>
    <row r="1362" spans="1:39">
      <c r="A1362" s="6" t="s">
        <v>6089</v>
      </c>
      <c r="B1362" s="6" t="s">
        <v>3304</v>
      </c>
      <c r="C1362" s="4" t="s">
        <v>103</v>
      </c>
      <c r="D1362" s="213">
        <v>6040</v>
      </c>
      <c r="E1362" s="210">
        <v>60040</v>
      </c>
      <c r="F1362" s="17" t="s">
        <v>272</v>
      </c>
      <c r="G1362" s="36" t="s">
        <v>220</v>
      </c>
      <c r="H1362" s="157">
        <v>110421</v>
      </c>
      <c r="I1362" s="19">
        <v>30</v>
      </c>
      <c r="J1362" s="150" t="s">
        <v>13</v>
      </c>
      <c r="K1362" s="150" t="s">
        <v>12</v>
      </c>
      <c r="L1362" s="9">
        <v>18</v>
      </c>
      <c r="M1362" s="9"/>
      <c r="N1362" s="21">
        <v>3.2241</v>
      </c>
      <c r="O1362" s="10"/>
      <c r="P1362" s="39">
        <v>0.1016</v>
      </c>
      <c r="Q1362" s="7"/>
      <c r="R1362" s="158">
        <v>69.575299999999999</v>
      </c>
      <c r="S1362" s="1"/>
      <c r="T1362" s="23">
        <v>2.1919</v>
      </c>
      <c r="V1362" s="20">
        <v>31.742100000000001</v>
      </c>
      <c r="X1362" s="20">
        <v>0</v>
      </c>
      <c r="AA1362" s="25">
        <v>227960</v>
      </c>
      <c r="AB1362" s="9"/>
      <c r="AC1362" s="25">
        <v>2244291</v>
      </c>
      <c r="AD1362" s="9"/>
      <c r="AE1362" s="27">
        <v>70704</v>
      </c>
      <c r="AF1362" s="9"/>
      <c r="AG1362" s="26">
        <v>32257</v>
      </c>
      <c r="AI1362" s="26">
        <v>0</v>
      </c>
      <c r="AK1362" s="26">
        <v>439687</v>
      </c>
      <c r="AM1362" s="2" t="str">
        <f t="shared" si="21"/>
        <v>No</v>
      </c>
    </row>
    <row r="1363" spans="1:39">
      <c r="A1363" s="6" t="s">
        <v>6082</v>
      </c>
      <c r="B1363" s="6" t="s">
        <v>3287</v>
      </c>
      <c r="C1363" s="4" t="s">
        <v>103</v>
      </c>
      <c r="D1363" s="213">
        <v>6014</v>
      </c>
      <c r="E1363" s="210">
        <v>60014</v>
      </c>
      <c r="F1363" s="17" t="s">
        <v>272</v>
      </c>
      <c r="G1363" s="36" t="s">
        <v>218</v>
      </c>
      <c r="H1363" s="157">
        <v>217585</v>
      </c>
      <c r="I1363" s="19">
        <v>30</v>
      </c>
      <c r="J1363" s="150" t="s">
        <v>14</v>
      </c>
      <c r="K1363" s="150" t="s">
        <v>12</v>
      </c>
      <c r="L1363" s="9">
        <v>16</v>
      </c>
      <c r="M1363" s="9"/>
      <c r="N1363" s="21">
        <v>0.63849999999999996</v>
      </c>
      <c r="O1363" s="10"/>
      <c r="P1363" s="39">
        <v>0.16800000000000001</v>
      </c>
      <c r="Q1363" s="7"/>
      <c r="R1363" s="158">
        <v>89.796999999999997</v>
      </c>
      <c r="S1363" s="1"/>
      <c r="T1363" s="23">
        <v>23.619299999999999</v>
      </c>
      <c r="V1363" s="20">
        <v>3.8018000000000001</v>
      </c>
      <c r="X1363" s="20">
        <v>0.8367</v>
      </c>
      <c r="Y1363" s="2" t="s">
        <v>128</v>
      </c>
      <c r="AA1363" s="25">
        <v>890916</v>
      </c>
      <c r="AB1363" s="9"/>
      <c r="AC1363" s="25">
        <v>5304486</v>
      </c>
      <c r="AD1363" s="9"/>
      <c r="AE1363" s="27">
        <v>1395239</v>
      </c>
      <c r="AF1363" s="9"/>
      <c r="AG1363" s="26">
        <v>59072</v>
      </c>
      <c r="AI1363" s="26">
        <v>6339697</v>
      </c>
      <c r="AJ1363" s="2" t="s">
        <v>128</v>
      </c>
      <c r="AK1363" s="26">
        <v>725283</v>
      </c>
      <c r="AM1363" s="2" t="str">
        <f t="shared" si="21"/>
        <v>Yes</v>
      </c>
    </row>
    <row r="1364" spans="1:39">
      <c r="A1364" s="6" t="s">
        <v>6090</v>
      </c>
      <c r="B1364" s="6" t="s">
        <v>2279</v>
      </c>
      <c r="C1364" s="4" t="s">
        <v>113</v>
      </c>
      <c r="D1364" s="213">
        <v>5004</v>
      </c>
      <c r="E1364" s="210">
        <v>50004</v>
      </c>
      <c r="F1364" s="17" t="s">
        <v>272</v>
      </c>
      <c r="G1364" s="36" t="s">
        <v>218</v>
      </c>
      <c r="H1364" s="157">
        <v>100868</v>
      </c>
      <c r="I1364" s="19">
        <v>30</v>
      </c>
      <c r="J1364" s="150" t="s">
        <v>14</v>
      </c>
      <c r="K1364" s="150" t="s">
        <v>12</v>
      </c>
      <c r="L1364" s="9">
        <v>16</v>
      </c>
      <c r="M1364" s="9"/>
      <c r="N1364" s="21">
        <v>0.63859999999999995</v>
      </c>
      <c r="O1364" s="10"/>
      <c r="P1364" s="39">
        <v>0.11899999999999999</v>
      </c>
      <c r="Q1364" s="7"/>
      <c r="R1364" s="158">
        <v>88.105800000000002</v>
      </c>
      <c r="S1364" s="1"/>
      <c r="T1364" s="23">
        <v>16.412400000000002</v>
      </c>
      <c r="V1364" s="20">
        <v>5.3681999999999999</v>
      </c>
      <c r="X1364" s="20">
        <v>1.7906</v>
      </c>
      <c r="AA1364" s="25">
        <v>612670</v>
      </c>
      <c r="AB1364" s="9"/>
      <c r="AC1364" s="25">
        <v>5150579</v>
      </c>
      <c r="AD1364" s="9"/>
      <c r="AE1364" s="27">
        <v>959453</v>
      </c>
      <c r="AF1364" s="9"/>
      <c r="AG1364" s="26">
        <v>58459</v>
      </c>
      <c r="AI1364" s="26">
        <v>2876380</v>
      </c>
      <c r="AK1364" s="26">
        <v>845271</v>
      </c>
      <c r="AM1364" s="2" t="str">
        <f t="shared" si="21"/>
        <v>No</v>
      </c>
    </row>
    <row r="1365" spans="1:39">
      <c r="A1365" s="6" t="s">
        <v>3329</v>
      </c>
      <c r="B1365" s="6" t="s">
        <v>3330</v>
      </c>
      <c r="C1365" s="4" t="s">
        <v>103</v>
      </c>
      <c r="D1365" s="213">
        <v>6095</v>
      </c>
      <c r="E1365" s="210">
        <v>60095</v>
      </c>
      <c r="F1365" s="17" t="s">
        <v>344</v>
      </c>
      <c r="G1365" s="36" t="s">
        <v>220</v>
      </c>
      <c r="H1365" s="157">
        <v>63683</v>
      </c>
      <c r="I1365" s="19">
        <v>30</v>
      </c>
      <c r="J1365" s="150" t="s">
        <v>13</v>
      </c>
      <c r="K1365" s="150" t="s">
        <v>12</v>
      </c>
      <c r="L1365" s="9">
        <v>15</v>
      </c>
      <c r="M1365" s="9"/>
      <c r="N1365" s="21">
        <v>0.57320000000000004</v>
      </c>
      <c r="O1365" s="10"/>
      <c r="P1365" s="39">
        <v>1.9699999999999999E-2</v>
      </c>
      <c r="Q1365" s="7"/>
      <c r="R1365" s="158">
        <v>76.627899999999997</v>
      </c>
      <c r="S1365" s="1"/>
      <c r="T1365" s="23">
        <v>2.6294</v>
      </c>
      <c r="V1365" s="20">
        <v>29.1432</v>
      </c>
      <c r="X1365" s="20">
        <v>0</v>
      </c>
      <c r="AA1365" s="25">
        <v>39802</v>
      </c>
      <c r="AB1365" s="9"/>
      <c r="AC1365" s="25">
        <v>2023820</v>
      </c>
      <c r="AD1365" s="9"/>
      <c r="AE1365" s="27">
        <v>69444</v>
      </c>
      <c r="AF1365" s="9"/>
      <c r="AG1365" s="26">
        <v>26411</v>
      </c>
      <c r="AI1365" s="26">
        <v>0</v>
      </c>
      <c r="AK1365" s="26">
        <v>388135</v>
      </c>
      <c r="AM1365" s="2" t="str">
        <f t="shared" si="21"/>
        <v>No</v>
      </c>
    </row>
    <row r="1366" spans="1:39">
      <c r="A1366" s="6" t="s">
        <v>6090</v>
      </c>
      <c r="B1366" s="6" t="s">
        <v>2279</v>
      </c>
      <c r="C1366" s="4" t="s">
        <v>113</v>
      </c>
      <c r="D1366" s="213">
        <v>5004</v>
      </c>
      <c r="E1366" s="210">
        <v>50004</v>
      </c>
      <c r="F1366" s="17" t="s">
        <v>272</v>
      </c>
      <c r="G1366" s="36" t="s">
        <v>218</v>
      </c>
      <c r="H1366" s="157">
        <v>100868</v>
      </c>
      <c r="I1366" s="19">
        <v>30</v>
      </c>
      <c r="J1366" s="150" t="s">
        <v>13</v>
      </c>
      <c r="K1366" s="150" t="s">
        <v>15</v>
      </c>
      <c r="L1366" s="9">
        <v>14</v>
      </c>
      <c r="M1366" s="9"/>
      <c r="N1366" s="21">
        <v>11.3286</v>
      </c>
      <c r="O1366" s="10"/>
      <c r="P1366" s="39">
        <v>0.5292</v>
      </c>
      <c r="Q1366" s="7"/>
      <c r="R1366" s="158">
        <v>51.246699999999997</v>
      </c>
      <c r="S1366" s="1"/>
      <c r="T1366" s="23">
        <v>2.3936999999999999</v>
      </c>
      <c r="V1366" s="20">
        <v>21.4086</v>
      </c>
      <c r="X1366" s="20">
        <v>3.9529999999999998</v>
      </c>
      <c r="AA1366" s="25">
        <v>242568</v>
      </c>
      <c r="AB1366" s="9"/>
      <c r="AC1366" s="25">
        <v>458402</v>
      </c>
      <c r="AD1366" s="9"/>
      <c r="AE1366" s="27">
        <v>21412</v>
      </c>
      <c r="AF1366" s="9"/>
      <c r="AG1366" s="26">
        <v>8945</v>
      </c>
      <c r="AI1366" s="26">
        <v>115962</v>
      </c>
      <c r="AK1366" s="26">
        <v>157332</v>
      </c>
      <c r="AM1366" s="2" t="str">
        <f t="shared" si="21"/>
        <v>No</v>
      </c>
    </row>
    <row r="1367" spans="1:39">
      <c r="A1367" s="6" t="s">
        <v>6089</v>
      </c>
      <c r="B1367" s="6" t="s">
        <v>3304</v>
      </c>
      <c r="C1367" s="4" t="s">
        <v>103</v>
      </c>
      <c r="D1367" s="213">
        <v>6040</v>
      </c>
      <c r="E1367" s="210">
        <v>60040</v>
      </c>
      <c r="F1367" s="17" t="s">
        <v>272</v>
      </c>
      <c r="G1367" s="36" t="s">
        <v>220</v>
      </c>
      <c r="H1367" s="157">
        <v>110421</v>
      </c>
      <c r="I1367" s="19">
        <v>30</v>
      </c>
      <c r="J1367" s="150" t="s">
        <v>14</v>
      </c>
      <c r="K1367" s="150" t="s">
        <v>12</v>
      </c>
      <c r="L1367" s="9">
        <v>12</v>
      </c>
      <c r="M1367" s="9"/>
      <c r="N1367" s="21">
        <v>0.51160000000000005</v>
      </c>
      <c r="O1367" s="10"/>
      <c r="P1367" s="39">
        <v>9.3299999999999994E-2</v>
      </c>
      <c r="Q1367" s="7"/>
      <c r="R1367" s="158">
        <v>63.426299999999998</v>
      </c>
      <c r="S1367" s="1"/>
      <c r="T1367" s="23">
        <v>11.568300000000001</v>
      </c>
      <c r="V1367" s="20">
        <v>5.4828000000000001</v>
      </c>
      <c r="X1367" s="20">
        <v>0</v>
      </c>
      <c r="AA1367" s="25">
        <v>158971</v>
      </c>
      <c r="AB1367" s="9"/>
      <c r="AC1367" s="25">
        <v>1703568</v>
      </c>
      <c r="AD1367" s="9"/>
      <c r="AE1367" s="27">
        <v>310713</v>
      </c>
      <c r="AF1367" s="9"/>
      <c r="AG1367" s="26">
        <v>26859</v>
      </c>
      <c r="AI1367" s="26">
        <v>0</v>
      </c>
      <c r="AK1367" s="26">
        <v>361350</v>
      </c>
      <c r="AM1367" s="2" t="str">
        <f t="shared" si="21"/>
        <v>No</v>
      </c>
    </row>
    <row r="1368" spans="1:39">
      <c r="A1368" s="6" t="s">
        <v>3329</v>
      </c>
      <c r="B1368" s="6" t="s">
        <v>3330</v>
      </c>
      <c r="C1368" s="4" t="s">
        <v>103</v>
      </c>
      <c r="D1368" s="213">
        <v>6095</v>
      </c>
      <c r="E1368" s="210">
        <v>60095</v>
      </c>
      <c r="F1368" s="17" t="s">
        <v>344</v>
      </c>
      <c r="G1368" s="36" t="s">
        <v>220</v>
      </c>
      <c r="H1368" s="157">
        <v>63683</v>
      </c>
      <c r="I1368" s="19">
        <v>30</v>
      </c>
      <c r="J1368" s="150" t="s">
        <v>14</v>
      </c>
      <c r="K1368" s="150" t="s">
        <v>12</v>
      </c>
      <c r="L1368" s="9">
        <v>10</v>
      </c>
      <c r="M1368" s="9"/>
      <c r="N1368" s="21">
        <v>0.58220000000000005</v>
      </c>
      <c r="O1368" s="10"/>
      <c r="P1368" s="39">
        <v>8.5699999999999998E-2</v>
      </c>
      <c r="Q1368" s="7"/>
      <c r="R1368" s="158">
        <v>47.380600000000001</v>
      </c>
      <c r="S1368" s="1"/>
      <c r="T1368" s="23">
        <v>6.9768999999999997</v>
      </c>
      <c r="V1368" s="20">
        <v>6.7911000000000001</v>
      </c>
      <c r="X1368" s="20">
        <v>0</v>
      </c>
      <c r="AA1368" s="25">
        <v>96879</v>
      </c>
      <c r="AB1368" s="9"/>
      <c r="AC1368" s="25">
        <v>1129981</v>
      </c>
      <c r="AD1368" s="9"/>
      <c r="AE1368" s="27">
        <v>166391</v>
      </c>
      <c r="AF1368" s="9"/>
      <c r="AG1368" s="26">
        <v>23849</v>
      </c>
      <c r="AI1368" s="26">
        <v>0</v>
      </c>
      <c r="AK1368" s="26">
        <v>396944</v>
      </c>
      <c r="AM1368" s="2" t="str">
        <f t="shared" si="21"/>
        <v>No</v>
      </c>
    </row>
    <row r="1369" spans="1:39">
      <c r="A1369" s="6" t="s">
        <v>4332</v>
      </c>
      <c r="B1369" s="6" t="s">
        <v>4333</v>
      </c>
      <c r="C1369" s="4" t="s">
        <v>63</v>
      </c>
      <c r="D1369" s="213">
        <v>8009</v>
      </c>
      <c r="E1369" s="210">
        <v>80009</v>
      </c>
      <c r="F1369" s="17" t="s">
        <v>275</v>
      </c>
      <c r="G1369" s="36" t="s">
        <v>218</v>
      </c>
      <c r="H1369" s="157">
        <v>82157</v>
      </c>
      <c r="I1369" s="19">
        <v>30</v>
      </c>
      <c r="J1369" s="150" t="s">
        <v>13</v>
      </c>
      <c r="K1369" s="150" t="s">
        <v>12</v>
      </c>
      <c r="L1369" s="9">
        <v>10</v>
      </c>
      <c r="M1369" s="9"/>
      <c r="N1369" s="21">
        <v>0</v>
      </c>
      <c r="O1369" s="10"/>
      <c r="P1369" s="39">
        <v>0</v>
      </c>
      <c r="Q1369" s="7"/>
      <c r="R1369" s="158">
        <v>60.453200000000002</v>
      </c>
      <c r="S1369" s="1"/>
      <c r="T1369" s="23">
        <v>2.1204000000000001</v>
      </c>
      <c r="V1369" s="20">
        <v>28.509599999999999</v>
      </c>
      <c r="X1369" s="20">
        <v>8.4120000000000008</v>
      </c>
      <c r="AA1369" s="25">
        <v>0</v>
      </c>
      <c r="AB1369" s="9"/>
      <c r="AC1369" s="25">
        <v>905951</v>
      </c>
      <c r="AD1369" s="9"/>
      <c r="AE1369" s="27">
        <v>31777</v>
      </c>
      <c r="AF1369" s="9"/>
      <c r="AG1369" s="26">
        <v>14986</v>
      </c>
      <c r="AI1369" s="26">
        <v>107697</v>
      </c>
      <c r="AK1369" s="26">
        <v>165998</v>
      </c>
      <c r="AM1369" s="2" t="str">
        <f t="shared" si="21"/>
        <v>No</v>
      </c>
    </row>
    <row r="1370" spans="1:39">
      <c r="A1370" s="6" t="s">
        <v>6088</v>
      </c>
      <c r="B1370" s="6" t="s">
        <v>3708</v>
      </c>
      <c r="C1370" s="4" t="s">
        <v>44</v>
      </c>
      <c r="D1370" s="213">
        <v>7012</v>
      </c>
      <c r="E1370" s="210">
        <v>70012</v>
      </c>
      <c r="F1370" s="17" t="s">
        <v>272</v>
      </c>
      <c r="G1370" s="36" t="s">
        <v>218</v>
      </c>
      <c r="H1370" s="157">
        <v>106494</v>
      </c>
      <c r="I1370" s="19">
        <v>30</v>
      </c>
      <c r="J1370" s="150" t="s">
        <v>13</v>
      </c>
      <c r="K1370" s="150" t="s">
        <v>15</v>
      </c>
      <c r="L1370" s="9">
        <v>10</v>
      </c>
      <c r="M1370" s="9"/>
      <c r="N1370" s="21">
        <v>2.8799000000000001</v>
      </c>
      <c r="O1370" s="10"/>
      <c r="P1370" s="39">
        <v>0.10349999999999999</v>
      </c>
      <c r="Q1370" s="7"/>
      <c r="R1370" s="158">
        <v>49.590400000000002</v>
      </c>
      <c r="S1370" s="1"/>
      <c r="T1370" s="23">
        <v>1.7818000000000001</v>
      </c>
      <c r="V1370" s="20">
        <v>27.831900000000001</v>
      </c>
      <c r="X1370" s="20">
        <v>5.4642999999999997</v>
      </c>
      <c r="AA1370" s="25">
        <v>80798</v>
      </c>
      <c r="AB1370" s="9"/>
      <c r="AC1370" s="25">
        <v>780851</v>
      </c>
      <c r="AD1370" s="9"/>
      <c r="AE1370" s="27">
        <v>28056</v>
      </c>
      <c r="AF1370" s="9"/>
      <c r="AG1370" s="26">
        <v>15746</v>
      </c>
      <c r="AI1370" s="26">
        <v>142900</v>
      </c>
      <c r="AK1370" s="26">
        <v>185172</v>
      </c>
      <c r="AM1370" s="2" t="str">
        <f t="shared" si="21"/>
        <v>No</v>
      </c>
    </row>
    <row r="1371" spans="1:39">
      <c r="A1371" s="6" t="s">
        <v>1602</v>
      </c>
      <c r="B1371" s="6" t="s">
        <v>1603</v>
      </c>
      <c r="C1371" s="4" t="s">
        <v>39</v>
      </c>
      <c r="D1371" s="213" t="s">
        <v>1604</v>
      </c>
      <c r="E1371" s="210" t="s">
        <v>1605</v>
      </c>
      <c r="F1371" s="17" t="s">
        <v>405</v>
      </c>
      <c r="G1371" s="36" t="s">
        <v>400</v>
      </c>
      <c r="H1371" s="157">
        <v>0</v>
      </c>
      <c r="I1371" s="19">
        <v>30</v>
      </c>
      <c r="J1371" s="150" t="s">
        <v>14</v>
      </c>
      <c r="K1371" s="150" t="s">
        <v>12</v>
      </c>
      <c r="L1371" s="9">
        <v>1</v>
      </c>
      <c r="M1371" s="9"/>
      <c r="N1371" s="21">
        <v>0.99509999999999998</v>
      </c>
      <c r="O1371" s="10"/>
      <c r="P1371" s="39">
        <v>8.3400000000000002E-2</v>
      </c>
      <c r="Q1371" s="7"/>
      <c r="R1371" s="158">
        <v>36.047899999999998</v>
      </c>
      <c r="S1371" s="1"/>
      <c r="T1371" s="23">
        <v>3.0196999999999998</v>
      </c>
      <c r="V1371" s="20">
        <v>11.937799999999999</v>
      </c>
      <c r="X1371" s="20">
        <v>0</v>
      </c>
      <c r="AA1371" s="25">
        <v>2446</v>
      </c>
      <c r="AB1371" s="9"/>
      <c r="AC1371" s="25">
        <v>29343</v>
      </c>
      <c r="AD1371" s="9"/>
      <c r="AE1371" s="27">
        <v>2458</v>
      </c>
      <c r="AF1371" s="9"/>
      <c r="AG1371" s="26">
        <v>814</v>
      </c>
      <c r="AI1371" s="26">
        <v>0</v>
      </c>
      <c r="AK1371" s="26">
        <v>10990</v>
      </c>
      <c r="AM1371" s="2" t="str">
        <f t="shared" si="21"/>
        <v>No</v>
      </c>
    </row>
    <row r="1372" spans="1:39">
      <c r="A1372" s="6" t="s">
        <v>4476</v>
      </c>
      <c r="B1372" s="6" t="s">
        <v>4328</v>
      </c>
      <c r="C1372" s="4" t="s">
        <v>33</v>
      </c>
      <c r="D1372" s="213" t="s">
        <v>4477</v>
      </c>
      <c r="E1372" s="210">
        <v>80292</v>
      </c>
      <c r="F1372" s="17" t="s">
        <v>405</v>
      </c>
      <c r="G1372" s="36" t="s">
        <v>220</v>
      </c>
      <c r="H1372" s="157">
        <v>2374203</v>
      </c>
      <c r="I1372" s="19">
        <v>30</v>
      </c>
      <c r="J1372" s="150" t="s">
        <v>14</v>
      </c>
      <c r="K1372" s="150" t="s">
        <v>12</v>
      </c>
      <c r="L1372" s="9">
        <v>1</v>
      </c>
      <c r="M1372" s="9"/>
      <c r="N1372" s="21">
        <v>0.1686</v>
      </c>
      <c r="O1372" s="10"/>
      <c r="P1372" s="39">
        <v>3.9399999999999998E-2</v>
      </c>
      <c r="Q1372" s="7"/>
      <c r="R1372" s="158">
        <v>34.1233</v>
      </c>
      <c r="S1372" s="1"/>
      <c r="T1372" s="23">
        <v>7.9832000000000001</v>
      </c>
      <c r="V1372" s="20">
        <v>4.2744</v>
      </c>
      <c r="X1372" s="20">
        <v>0</v>
      </c>
      <c r="AA1372" s="25">
        <v>3285</v>
      </c>
      <c r="AB1372" s="9"/>
      <c r="AC1372" s="25">
        <v>83295</v>
      </c>
      <c r="AD1372" s="9"/>
      <c r="AE1372" s="27">
        <v>19487</v>
      </c>
      <c r="AF1372" s="9"/>
      <c r="AG1372" s="26">
        <v>2441</v>
      </c>
      <c r="AI1372" s="26">
        <v>0</v>
      </c>
      <c r="AK1372" s="26">
        <v>65039</v>
      </c>
      <c r="AM1372" s="2" t="str">
        <f t="shared" si="21"/>
        <v>No</v>
      </c>
    </row>
    <row r="1373" spans="1:39">
      <c r="A1373" s="6" t="s">
        <v>6081</v>
      </c>
      <c r="B1373" s="6" t="s">
        <v>2285</v>
      </c>
      <c r="C1373" s="4" t="s">
        <v>113</v>
      </c>
      <c r="D1373" s="213">
        <v>5009</v>
      </c>
      <c r="E1373" s="210">
        <v>50009</v>
      </c>
      <c r="F1373" s="17" t="s">
        <v>272</v>
      </c>
      <c r="G1373" s="36" t="s">
        <v>218</v>
      </c>
      <c r="H1373" s="157">
        <v>74495</v>
      </c>
      <c r="I1373" s="19">
        <v>30</v>
      </c>
      <c r="J1373" s="150" t="s">
        <v>14</v>
      </c>
      <c r="K1373" s="150" t="s">
        <v>15</v>
      </c>
      <c r="L1373" s="9">
        <v>1</v>
      </c>
      <c r="M1373" s="9"/>
      <c r="N1373" s="21">
        <v>0.86099999999999999</v>
      </c>
      <c r="O1373" s="10"/>
      <c r="P1373" s="39">
        <v>9.3700000000000006E-2</v>
      </c>
      <c r="Q1373" s="7"/>
      <c r="R1373" s="158">
        <v>43.506599999999999</v>
      </c>
      <c r="S1373" s="1"/>
      <c r="T1373" s="23">
        <v>4.7328999999999999</v>
      </c>
      <c r="V1373" s="20">
        <v>9.1922999999999995</v>
      </c>
      <c r="X1373" s="20">
        <v>1.018</v>
      </c>
      <c r="AA1373" s="25">
        <v>12604</v>
      </c>
      <c r="AB1373" s="9"/>
      <c r="AC1373" s="25">
        <v>134566</v>
      </c>
      <c r="AD1373" s="9"/>
      <c r="AE1373" s="27">
        <v>14639</v>
      </c>
      <c r="AF1373" s="9"/>
      <c r="AG1373" s="26">
        <v>3093</v>
      </c>
      <c r="AI1373" s="26">
        <v>132190</v>
      </c>
      <c r="AK1373" s="26">
        <v>67544</v>
      </c>
      <c r="AM1373" s="2" t="str">
        <f t="shared" si="21"/>
        <v>No</v>
      </c>
    </row>
    <row r="1374" spans="1:39">
      <c r="A1374" s="6" t="s">
        <v>2462</v>
      </c>
      <c r="B1374" s="6" t="s">
        <v>2463</v>
      </c>
      <c r="C1374" s="4" t="s">
        <v>45</v>
      </c>
      <c r="D1374" s="213" t="s">
        <v>2464</v>
      </c>
      <c r="E1374" s="210" t="s">
        <v>2465</v>
      </c>
      <c r="F1374" s="17" t="s">
        <v>272</v>
      </c>
      <c r="G1374" s="36" t="s">
        <v>400</v>
      </c>
      <c r="H1374" s="157">
        <v>0</v>
      </c>
      <c r="I1374" s="19">
        <v>29</v>
      </c>
      <c r="J1374" s="150" t="s">
        <v>13</v>
      </c>
      <c r="K1374" s="150" t="s">
        <v>12</v>
      </c>
      <c r="L1374" s="9">
        <v>9</v>
      </c>
      <c r="M1374" s="9"/>
      <c r="N1374" s="21">
        <v>0.4723</v>
      </c>
      <c r="O1374" s="10"/>
      <c r="P1374" s="39">
        <v>1.24E-2</v>
      </c>
      <c r="Q1374" s="7"/>
      <c r="R1374" s="158">
        <v>52.796700000000001</v>
      </c>
      <c r="S1374" s="1"/>
      <c r="T1374" s="23">
        <v>1.3829</v>
      </c>
      <c r="V1374" s="20">
        <v>38.178199999999997</v>
      </c>
      <c r="X1374" s="20">
        <v>0</v>
      </c>
      <c r="AA1374" s="25">
        <v>9457</v>
      </c>
      <c r="AB1374" s="9"/>
      <c r="AC1374" s="25">
        <v>764443</v>
      </c>
      <c r="AD1374" s="9"/>
      <c r="AE1374" s="27">
        <v>20023</v>
      </c>
      <c r="AF1374" s="9"/>
      <c r="AG1374" s="26">
        <v>14479</v>
      </c>
      <c r="AI1374" s="26">
        <v>0</v>
      </c>
      <c r="AK1374" s="26">
        <v>182764</v>
      </c>
      <c r="AM1374" s="2" t="str">
        <f t="shared" si="21"/>
        <v>No</v>
      </c>
    </row>
    <row r="1375" spans="1:39">
      <c r="A1375" s="6" t="s">
        <v>6091</v>
      </c>
      <c r="B1375" s="6" t="s">
        <v>1394</v>
      </c>
      <c r="C1375" s="4" t="s">
        <v>39</v>
      </c>
      <c r="D1375" s="213">
        <v>4155</v>
      </c>
      <c r="E1375" s="210">
        <v>40155</v>
      </c>
      <c r="F1375" s="17" t="s">
        <v>272</v>
      </c>
      <c r="G1375" s="36" t="s">
        <v>220</v>
      </c>
      <c r="H1375" s="157">
        <v>69173</v>
      </c>
      <c r="I1375" s="19">
        <v>29</v>
      </c>
      <c r="J1375" s="150" t="s">
        <v>14</v>
      </c>
      <c r="K1375" s="150" t="s">
        <v>12</v>
      </c>
      <c r="L1375" s="9">
        <v>9</v>
      </c>
      <c r="M1375" s="9"/>
      <c r="N1375" s="21">
        <v>0.29389999999999999</v>
      </c>
      <c r="O1375" s="10"/>
      <c r="P1375" s="39">
        <v>4.7600000000000003E-2</v>
      </c>
      <c r="Q1375" s="7"/>
      <c r="R1375" s="158">
        <v>62.361600000000003</v>
      </c>
      <c r="S1375" s="1"/>
      <c r="T1375" s="23">
        <v>10.1096</v>
      </c>
      <c r="V1375" s="20">
        <v>6.1684999999999999</v>
      </c>
      <c r="X1375" s="20">
        <v>0</v>
      </c>
      <c r="AA1375" s="25">
        <v>88209</v>
      </c>
      <c r="AB1375" s="9"/>
      <c r="AC1375" s="25">
        <v>1851577</v>
      </c>
      <c r="AD1375" s="9"/>
      <c r="AE1375" s="27">
        <v>300165</v>
      </c>
      <c r="AF1375" s="9"/>
      <c r="AG1375" s="26">
        <v>29691</v>
      </c>
      <c r="AI1375" s="26">
        <v>0</v>
      </c>
      <c r="AK1375" s="26">
        <v>632358</v>
      </c>
      <c r="AM1375" s="2" t="str">
        <f t="shared" si="21"/>
        <v>No</v>
      </c>
    </row>
    <row r="1376" spans="1:39">
      <c r="A1376" s="6" t="s">
        <v>6092</v>
      </c>
      <c r="B1376" s="6" t="s">
        <v>3322</v>
      </c>
      <c r="C1376" s="4" t="s">
        <v>103</v>
      </c>
      <c r="D1376" s="213">
        <v>6089</v>
      </c>
      <c r="E1376" s="210">
        <v>60089</v>
      </c>
      <c r="F1376" s="17" t="s">
        <v>272</v>
      </c>
      <c r="G1376" s="36" t="s">
        <v>220</v>
      </c>
      <c r="H1376" s="157">
        <v>130247</v>
      </c>
      <c r="I1376" s="19">
        <v>29</v>
      </c>
      <c r="J1376" s="150" t="s">
        <v>13</v>
      </c>
      <c r="K1376" s="150" t="s">
        <v>12</v>
      </c>
      <c r="L1376" s="9">
        <v>8</v>
      </c>
      <c r="M1376" s="9"/>
      <c r="N1376" s="21">
        <v>1.8179000000000001</v>
      </c>
      <c r="O1376" s="10"/>
      <c r="P1376" s="39">
        <v>9.01E-2</v>
      </c>
      <c r="Q1376" s="7"/>
      <c r="R1376" s="158">
        <v>53.1571</v>
      </c>
      <c r="S1376" s="1"/>
      <c r="T1376" s="23">
        <v>2.6354000000000002</v>
      </c>
      <c r="V1376" s="20">
        <v>20.170300000000001</v>
      </c>
      <c r="X1376" s="20">
        <v>0</v>
      </c>
      <c r="AA1376" s="25">
        <v>61525</v>
      </c>
      <c r="AB1376" s="9"/>
      <c r="AC1376" s="25">
        <v>682643</v>
      </c>
      <c r="AD1376" s="9"/>
      <c r="AE1376" s="27">
        <v>33844</v>
      </c>
      <c r="AF1376" s="9"/>
      <c r="AG1376" s="26">
        <v>12842</v>
      </c>
      <c r="AI1376" s="26">
        <v>0</v>
      </c>
      <c r="AK1376" s="26">
        <v>157504</v>
      </c>
      <c r="AM1376" s="2" t="str">
        <f t="shared" si="21"/>
        <v>No</v>
      </c>
    </row>
    <row r="1377" spans="1:39">
      <c r="A1377" s="6" t="s">
        <v>6092</v>
      </c>
      <c r="B1377" s="6" t="s">
        <v>3322</v>
      </c>
      <c r="C1377" s="4" t="s">
        <v>103</v>
      </c>
      <c r="D1377" s="213">
        <v>6089</v>
      </c>
      <c r="E1377" s="210">
        <v>60089</v>
      </c>
      <c r="F1377" s="17" t="s">
        <v>272</v>
      </c>
      <c r="G1377" s="36" t="s">
        <v>220</v>
      </c>
      <c r="H1377" s="157">
        <v>130247</v>
      </c>
      <c r="I1377" s="19">
        <v>29</v>
      </c>
      <c r="J1377" s="150" t="s">
        <v>14</v>
      </c>
      <c r="K1377" s="150" t="s">
        <v>12</v>
      </c>
      <c r="L1377" s="9">
        <v>6</v>
      </c>
      <c r="M1377" s="9"/>
      <c r="N1377" s="21">
        <v>0.61729999999999996</v>
      </c>
      <c r="O1377" s="10"/>
      <c r="P1377" s="39">
        <v>6.3100000000000003E-2</v>
      </c>
      <c r="Q1377" s="7"/>
      <c r="R1377" s="158">
        <v>71.694100000000006</v>
      </c>
      <c r="S1377" s="1"/>
      <c r="T1377" s="23">
        <v>7.3299000000000003</v>
      </c>
      <c r="V1377" s="20">
        <v>9.7810000000000006</v>
      </c>
      <c r="X1377" s="20">
        <v>0</v>
      </c>
      <c r="AA1377" s="25">
        <v>91649</v>
      </c>
      <c r="AB1377" s="9"/>
      <c r="AC1377" s="25">
        <v>1452093</v>
      </c>
      <c r="AD1377" s="9"/>
      <c r="AE1377" s="27">
        <v>148460</v>
      </c>
      <c r="AF1377" s="9"/>
      <c r="AG1377" s="26">
        <v>20254</v>
      </c>
      <c r="AI1377" s="26">
        <v>0</v>
      </c>
      <c r="AK1377" s="26">
        <v>307096</v>
      </c>
      <c r="AM1377" s="2" t="str">
        <f t="shared" si="21"/>
        <v>No</v>
      </c>
    </row>
    <row r="1378" spans="1:39">
      <c r="A1378" s="6" t="s">
        <v>2524</v>
      </c>
      <c r="B1378" s="6" t="s">
        <v>2364</v>
      </c>
      <c r="C1378" s="4" t="s">
        <v>45</v>
      </c>
      <c r="D1378" s="213" t="s">
        <v>2525</v>
      </c>
      <c r="E1378" s="210" t="s">
        <v>2526</v>
      </c>
      <c r="F1378" s="17" t="s">
        <v>272</v>
      </c>
      <c r="G1378" s="36" t="s">
        <v>400</v>
      </c>
      <c r="H1378" s="157">
        <v>0</v>
      </c>
      <c r="I1378" s="19">
        <v>29</v>
      </c>
      <c r="J1378" s="150" t="s">
        <v>14</v>
      </c>
      <c r="K1378" s="150" t="s">
        <v>12</v>
      </c>
      <c r="L1378" s="9">
        <v>6</v>
      </c>
      <c r="M1378" s="9"/>
      <c r="N1378" s="21">
        <v>0.4486</v>
      </c>
      <c r="O1378" s="10"/>
      <c r="P1378" s="39">
        <v>3.5400000000000001E-2</v>
      </c>
      <c r="Q1378" s="7"/>
      <c r="R1378" s="158">
        <v>57.344999999999999</v>
      </c>
      <c r="S1378" s="1"/>
      <c r="T1378" s="23">
        <v>4.5282</v>
      </c>
      <c r="V1378" s="20">
        <v>12.664099999999999</v>
      </c>
      <c r="X1378" s="20">
        <v>0</v>
      </c>
      <c r="AA1378" s="25">
        <v>9050</v>
      </c>
      <c r="AB1378" s="9"/>
      <c r="AC1378" s="25">
        <v>255472</v>
      </c>
      <c r="AD1378" s="9"/>
      <c r="AE1378" s="27">
        <v>20173</v>
      </c>
      <c r="AF1378" s="9"/>
      <c r="AG1378" s="26">
        <v>4455</v>
      </c>
      <c r="AI1378" s="26">
        <v>0</v>
      </c>
      <c r="AK1378" s="26">
        <v>72350</v>
      </c>
      <c r="AM1378" s="2" t="str">
        <f t="shared" si="21"/>
        <v>No</v>
      </c>
    </row>
    <row r="1379" spans="1:39">
      <c r="A1379" s="6" t="s">
        <v>6093</v>
      </c>
      <c r="B1379" s="6" t="s">
        <v>688</v>
      </c>
      <c r="C1379" s="4" t="s">
        <v>22</v>
      </c>
      <c r="D1379" s="213">
        <v>9022</v>
      </c>
      <c r="E1379" s="210">
        <v>90022</v>
      </c>
      <c r="F1379" s="17" t="s">
        <v>272</v>
      </c>
      <c r="G1379" s="36" t="s">
        <v>218</v>
      </c>
      <c r="H1379" s="157">
        <v>12150996</v>
      </c>
      <c r="I1379" s="19">
        <v>29</v>
      </c>
      <c r="J1379" s="150" t="s">
        <v>13</v>
      </c>
      <c r="K1379" s="150" t="s">
        <v>15</v>
      </c>
      <c r="L1379" s="9">
        <v>5</v>
      </c>
      <c r="M1379" s="9"/>
      <c r="N1379" s="21">
        <v>0.77590000000000003</v>
      </c>
      <c r="O1379" s="10"/>
      <c r="P1379" s="39">
        <v>4.41E-2</v>
      </c>
      <c r="Q1379" s="7"/>
      <c r="R1379" s="158">
        <v>61.3645</v>
      </c>
      <c r="S1379" s="1"/>
      <c r="T1379" s="23">
        <v>3.4906999999999999</v>
      </c>
      <c r="V1379" s="20">
        <v>17.5794</v>
      </c>
      <c r="X1379" s="20">
        <v>5.1622000000000003</v>
      </c>
      <c r="AA1379" s="25">
        <v>17337</v>
      </c>
      <c r="AB1379" s="9"/>
      <c r="AC1379" s="25">
        <v>392794</v>
      </c>
      <c r="AD1379" s="9"/>
      <c r="AE1379" s="27">
        <v>22344</v>
      </c>
      <c r="AF1379" s="9"/>
      <c r="AG1379" s="26">
        <v>6401</v>
      </c>
      <c r="AI1379" s="26">
        <v>76091</v>
      </c>
      <c r="AK1379" s="26">
        <v>48238</v>
      </c>
      <c r="AM1379" s="2" t="str">
        <f t="shared" si="21"/>
        <v>No</v>
      </c>
    </row>
    <row r="1380" spans="1:39">
      <c r="A1380" s="6" t="s">
        <v>835</v>
      </c>
      <c r="B1380" s="6" t="s">
        <v>825</v>
      </c>
      <c r="C1380" s="4" t="s">
        <v>75</v>
      </c>
      <c r="D1380" s="213">
        <v>2082</v>
      </c>
      <c r="E1380" s="210">
        <v>20082</v>
      </c>
      <c r="F1380" s="17" t="s">
        <v>272</v>
      </c>
      <c r="G1380" s="36" t="s">
        <v>218</v>
      </c>
      <c r="H1380" s="157">
        <v>18351295</v>
      </c>
      <c r="I1380" s="19">
        <v>29</v>
      </c>
      <c r="J1380" s="150" t="s">
        <v>25</v>
      </c>
      <c r="K1380" s="150" t="s">
        <v>12</v>
      </c>
      <c r="L1380" s="9">
        <v>4</v>
      </c>
      <c r="M1380" s="9"/>
      <c r="N1380" s="21">
        <v>0</v>
      </c>
      <c r="O1380" s="10"/>
      <c r="P1380" s="39">
        <v>0</v>
      </c>
      <c r="Q1380" s="7"/>
      <c r="R1380" s="158">
        <v>8123.7291999999998</v>
      </c>
      <c r="S1380" s="1"/>
      <c r="T1380" s="23">
        <v>1228.4777999999999</v>
      </c>
      <c r="V1380" s="20">
        <v>6.6128</v>
      </c>
      <c r="X1380" s="20">
        <v>1.2717000000000001</v>
      </c>
      <c r="AA1380" s="25">
        <v>0</v>
      </c>
      <c r="AB1380" s="9"/>
      <c r="AC1380" s="25">
        <v>161987160</v>
      </c>
      <c r="AD1380" s="9"/>
      <c r="AE1380" s="27">
        <v>24495848</v>
      </c>
      <c r="AF1380" s="9"/>
      <c r="AG1380" s="26">
        <v>19940</v>
      </c>
      <c r="AI1380" s="26">
        <v>127378410</v>
      </c>
      <c r="AK1380" s="26">
        <v>207343</v>
      </c>
      <c r="AM1380" s="2" t="str">
        <f t="shared" si="21"/>
        <v>No</v>
      </c>
    </row>
    <row r="1381" spans="1:39">
      <c r="A1381" s="6" t="s">
        <v>2376</v>
      </c>
      <c r="B1381" s="6" t="s">
        <v>2377</v>
      </c>
      <c r="C1381" s="4" t="s">
        <v>46</v>
      </c>
      <c r="D1381" s="213">
        <v>5145</v>
      </c>
      <c r="E1381" s="210">
        <v>50145</v>
      </c>
      <c r="F1381" s="17" t="s">
        <v>272</v>
      </c>
      <c r="G1381" s="36" t="s">
        <v>218</v>
      </c>
      <c r="H1381" s="157">
        <v>62182</v>
      </c>
      <c r="I1381" s="19">
        <v>29</v>
      </c>
      <c r="J1381" s="150" t="s">
        <v>14</v>
      </c>
      <c r="K1381" s="150" t="s">
        <v>12</v>
      </c>
      <c r="L1381" s="9">
        <v>4</v>
      </c>
      <c r="M1381" s="9"/>
      <c r="N1381" s="21">
        <v>0</v>
      </c>
      <c r="O1381" s="10"/>
      <c r="P1381" s="39">
        <v>0</v>
      </c>
      <c r="Q1381" s="7"/>
      <c r="R1381" s="158">
        <v>74.017700000000005</v>
      </c>
      <c r="S1381" s="1"/>
      <c r="T1381" s="23">
        <v>31.648900000000001</v>
      </c>
      <c r="V1381" s="20">
        <v>2.3386999999999998</v>
      </c>
      <c r="X1381" s="20">
        <v>0.54520000000000002</v>
      </c>
      <c r="AA1381" s="25">
        <v>0</v>
      </c>
      <c r="AB1381" s="9"/>
      <c r="AC1381" s="25">
        <v>885326</v>
      </c>
      <c r="AD1381" s="9"/>
      <c r="AE1381" s="27">
        <v>378552</v>
      </c>
      <c r="AF1381" s="9"/>
      <c r="AG1381" s="26">
        <v>11961</v>
      </c>
      <c r="AI1381" s="26">
        <v>1623988</v>
      </c>
      <c r="AK1381" s="26">
        <v>151712</v>
      </c>
      <c r="AM1381" s="2" t="str">
        <f t="shared" si="21"/>
        <v>No</v>
      </c>
    </row>
    <row r="1382" spans="1:39">
      <c r="A1382" s="6" t="s">
        <v>6094</v>
      </c>
      <c r="B1382" s="6" t="s">
        <v>1436</v>
      </c>
      <c r="C1382" s="4" t="s">
        <v>64</v>
      </c>
      <c r="D1382" s="213">
        <v>4205</v>
      </c>
      <c r="E1382" s="210">
        <v>40205</v>
      </c>
      <c r="F1382" s="17" t="s">
        <v>272</v>
      </c>
      <c r="G1382" s="36" t="s">
        <v>220</v>
      </c>
      <c r="H1382" s="157">
        <v>1249442</v>
      </c>
      <c r="I1382" s="19">
        <v>29</v>
      </c>
      <c r="J1382" s="150" t="s">
        <v>14</v>
      </c>
      <c r="K1382" s="150" t="s">
        <v>12</v>
      </c>
      <c r="L1382" s="9">
        <v>4</v>
      </c>
      <c r="M1382" s="9"/>
      <c r="N1382" s="21">
        <v>0.17530000000000001</v>
      </c>
      <c r="O1382" s="10"/>
      <c r="P1382" s="39">
        <v>2.4799999999999999E-2</v>
      </c>
      <c r="Q1382" s="7"/>
      <c r="R1382" s="158">
        <v>38.009</v>
      </c>
      <c r="S1382" s="1"/>
      <c r="T1382" s="23">
        <v>5.3837000000000002</v>
      </c>
      <c r="V1382" s="20">
        <v>7.06</v>
      </c>
      <c r="X1382" s="20">
        <v>0</v>
      </c>
      <c r="AA1382" s="25">
        <v>9463</v>
      </c>
      <c r="AB1382" s="9"/>
      <c r="AC1382" s="25">
        <v>381192</v>
      </c>
      <c r="AD1382" s="9"/>
      <c r="AE1382" s="27">
        <v>53993</v>
      </c>
      <c r="AF1382" s="9"/>
      <c r="AG1382" s="26">
        <v>10029</v>
      </c>
      <c r="AI1382" s="26">
        <v>0</v>
      </c>
      <c r="AK1382" s="26">
        <v>180313</v>
      </c>
      <c r="AM1382" s="2" t="str">
        <f t="shared" si="21"/>
        <v>No</v>
      </c>
    </row>
    <row r="1383" spans="1:39">
      <c r="A1383" s="6" t="s">
        <v>1326</v>
      </c>
      <c r="B1383" s="6" t="s">
        <v>1327</v>
      </c>
      <c r="C1383" s="4" t="s">
        <v>17</v>
      </c>
      <c r="D1383" s="213">
        <v>4064</v>
      </c>
      <c r="E1383" s="210">
        <v>40064</v>
      </c>
      <c r="F1383" s="17" t="s">
        <v>344</v>
      </c>
      <c r="G1383" s="36" t="s">
        <v>220</v>
      </c>
      <c r="H1383" s="157">
        <v>79796</v>
      </c>
      <c r="I1383" s="19">
        <v>29</v>
      </c>
      <c r="J1383" s="150" t="s">
        <v>14</v>
      </c>
      <c r="K1383" s="150" t="s">
        <v>15</v>
      </c>
      <c r="L1383" s="9">
        <v>4</v>
      </c>
      <c r="M1383" s="9"/>
      <c r="N1383" s="21">
        <v>0.39650000000000002</v>
      </c>
      <c r="O1383" s="10"/>
      <c r="P1383" s="39">
        <v>8.3900000000000002E-2</v>
      </c>
      <c r="Q1383" s="7"/>
      <c r="R1383" s="158">
        <v>54.050600000000003</v>
      </c>
      <c r="S1383" s="1"/>
      <c r="T1383" s="23">
        <v>11.431800000000001</v>
      </c>
      <c r="V1383" s="20">
        <v>4.7281000000000004</v>
      </c>
      <c r="X1383" s="20">
        <v>0</v>
      </c>
      <c r="AA1383" s="25">
        <v>60663</v>
      </c>
      <c r="AB1383" s="9"/>
      <c r="AC1383" s="25">
        <v>723413</v>
      </c>
      <c r="AD1383" s="9"/>
      <c r="AE1383" s="27">
        <v>153003</v>
      </c>
      <c r="AF1383" s="9"/>
      <c r="AG1383" s="26">
        <v>13384</v>
      </c>
      <c r="AI1383" s="26">
        <v>0</v>
      </c>
      <c r="AK1383" s="26">
        <v>208861</v>
      </c>
      <c r="AM1383" s="2" t="str">
        <f t="shared" si="21"/>
        <v>No</v>
      </c>
    </row>
    <row r="1384" spans="1:39">
      <c r="A1384" s="6" t="s">
        <v>6095</v>
      </c>
      <c r="B1384" s="6" t="s">
        <v>3342</v>
      </c>
      <c r="C1384" s="4" t="s">
        <v>52</v>
      </c>
      <c r="D1384" s="213">
        <v>6109</v>
      </c>
      <c r="E1384" s="210">
        <v>60109</v>
      </c>
      <c r="F1384" s="17" t="s">
        <v>272</v>
      </c>
      <c r="G1384" s="36" t="s">
        <v>220</v>
      </c>
      <c r="H1384" s="157">
        <v>91151</v>
      </c>
      <c r="I1384" s="19">
        <v>29</v>
      </c>
      <c r="J1384" s="150" t="s">
        <v>13</v>
      </c>
      <c r="K1384" s="150" t="s">
        <v>15</v>
      </c>
      <c r="L1384" s="9">
        <v>29</v>
      </c>
      <c r="M1384" s="9"/>
      <c r="N1384" s="21">
        <v>1.6249</v>
      </c>
      <c r="O1384" s="10"/>
      <c r="P1384" s="39">
        <v>5.1700000000000003E-2</v>
      </c>
      <c r="Q1384" s="7"/>
      <c r="R1384" s="158">
        <v>64.579899999999995</v>
      </c>
      <c r="S1384" s="1"/>
      <c r="T1384" s="23">
        <v>2.0537999999999998</v>
      </c>
      <c r="V1384" s="20">
        <v>31.443999999999999</v>
      </c>
      <c r="X1384" s="20">
        <v>0</v>
      </c>
      <c r="AA1384" s="25">
        <v>115362</v>
      </c>
      <c r="AB1384" s="9"/>
      <c r="AC1384" s="25">
        <v>2232462</v>
      </c>
      <c r="AD1384" s="9"/>
      <c r="AE1384" s="27">
        <v>70998</v>
      </c>
      <c r="AF1384" s="9"/>
      <c r="AG1384" s="26">
        <v>34569</v>
      </c>
      <c r="AI1384" s="26">
        <v>0</v>
      </c>
      <c r="AK1384" s="26">
        <v>531548</v>
      </c>
      <c r="AM1384" s="2" t="str">
        <f t="shared" si="21"/>
        <v>No</v>
      </c>
    </row>
    <row r="1385" spans="1:39">
      <c r="A1385" s="6" t="s">
        <v>6096</v>
      </c>
      <c r="B1385" s="6" t="s">
        <v>1138</v>
      </c>
      <c r="C1385" s="4" t="s">
        <v>103</v>
      </c>
      <c r="D1385" s="213">
        <v>6116</v>
      </c>
      <c r="E1385" s="210">
        <v>60116</v>
      </c>
      <c r="F1385" s="17" t="s">
        <v>272</v>
      </c>
      <c r="G1385" s="36" t="s">
        <v>220</v>
      </c>
      <c r="H1385" s="157">
        <v>366174</v>
      </c>
      <c r="I1385" s="19">
        <v>29</v>
      </c>
      <c r="J1385" s="150" t="s">
        <v>13</v>
      </c>
      <c r="K1385" s="150" t="s">
        <v>12</v>
      </c>
      <c r="L1385" s="9">
        <v>29</v>
      </c>
      <c r="M1385" s="9"/>
      <c r="N1385" s="21">
        <v>1.6093</v>
      </c>
      <c r="O1385" s="10"/>
      <c r="P1385" s="39">
        <v>4.9099999999999998E-2</v>
      </c>
      <c r="Q1385" s="7"/>
      <c r="R1385" s="158">
        <v>62.500799999999998</v>
      </c>
      <c r="S1385" s="1"/>
      <c r="T1385" s="23">
        <v>1.9087000000000001</v>
      </c>
      <c r="V1385" s="20">
        <v>32.744599999999998</v>
      </c>
      <c r="X1385" s="20">
        <v>0</v>
      </c>
      <c r="AA1385" s="25">
        <v>95855</v>
      </c>
      <c r="AB1385" s="9"/>
      <c r="AC1385" s="25">
        <v>1950336</v>
      </c>
      <c r="AD1385" s="9"/>
      <c r="AE1385" s="27">
        <v>59562</v>
      </c>
      <c r="AF1385" s="9"/>
      <c r="AG1385" s="26">
        <v>31205</v>
      </c>
      <c r="AI1385" s="26">
        <v>0</v>
      </c>
      <c r="AK1385" s="26">
        <v>595823</v>
      </c>
      <c r="AM1385" s="2" t="str">
        <f t="shared" si="21"/>
        <v>No</v>
      </c>
    </row>
    <row r="1386" spans="1:39">
      <c r="A1386" s="6" t="s">
        <v>3030</v>
      </c>
      <c r="B1386" s="6" t="s">
        <v>3031</v>
      </c>
      <c r="C1386" s="4" t="s">
        <v>82</v>
      </c>
      <c r="D1386" s="213" t="s">
        <v>3032</v>
      </c>
      <c r="E1386" s="210" t="s">
        <v>3033</v>
      </c>
      <c r="F1386" s="17" t="s">
        <v>272</v>
      </c>
      <c r="G1386" s="36" t="s">
        <v>400</v>
      </c>
      <c r="H1386" s="157">
        <v>0</v>
      </c>
      <c r="I1386" s="19">
        <v>29</v>
      </c>
      <c r="J1386" s="150" t="s">
        <v>13</v>
      </c>
      <c r="K1386" s="150" t="s">
        <v>12</v>
      </c>
      <c r="L1386" s="9">
        <v>29</v>
      </c>
      <c r="M1386" s="9"/>
      <c r="N1386" s="21">
        <v>1.651</v>
      </c>
      <c r="O1386" s="10"/>
      <c r="P1386" s="39">
        <v>4.7300000000000002E-2</v>
      </c>
      <c r="Q1386" s="7"/>
      <c r="R1386" s="158">
        <v>37.048099999999998</v>
      </c>
      <c r="S1386" s="1"/>
      <c r="T1386" s="23">
        <v>1.0609999999999999</v>
      </c>
      <c r="V1386" s="20">
        <v>34.919699999999999</v>
      </c>
      <c r="X1386" s="20">
        <v>0</v>
      </c>
      <c r="AA1386" s="25">
        <v>90671</v>
      </c>
      <c r="AB1386" s="9"/>
      <c r="AC1386" s="25">
        <v>1917720</v>
      </c>
      <c r="AD1386" s="9"/>
      <c r="AE1386" s="27">
        <v>54918</v>
      </c>
      <c r="AF1386" s="9"/>
      <c r="AG1386" s="26">
        <v>51763</v>
      </c>
      <c r="AI1386" s="26">
        <v>0</v>
      </c>
      <c r="AK1386" s="26">
        <v>880723</v>
      </c>
      <c r="AM1386" s="2" t="str">
        <f t="shared" si="21"/>
        <v>No</v>
      </c>
    </row>
    <row r="1387" spans="1:39">
      <c r="A1387" s="6" t="s">
        <v>1984</v>
      </c>
      <c r="B1387" s="6" t="s">
        <v>1985</v>
      </c>
      <c r="C1387" s="4" t="s">
        <v>62</v>
      </c>
      <c r="D1387" s="213" t="s">
        <v>1986</v>
      </c>
      <c r="E1387" s="210" t="s">
        <v>1987</v>
      </c>
      <c r="F1387" s="17" t="s">
        <v>272</v>
      </c>
      <c r="G1387" s="36" t="s">
        <v>400</v>
      </c>
      <c r="H1387" s="157">
        <v>0</v>
      </c>
      <c r="I1387" s="19">
        <v>29</v>
      </c>
      <c r="J1387" s="150" t="s">
        <v>14</v>
      </c>
      <c r="K1387" s="150" t="s">
        <v>12</v>
      </c>
      <c r="L1387" s="9">
        <v>28</v>
      </c>
      <c r="M1387" s="9"/>
      <c r="N1387" s="21">
        <v>1.4500000000000001E-2</v>
      </c>
      <c r="O1387" s="10"/>
      <c r="P1387" s="39">
        <v>6.6E-3</v>
      </c>
      <c r="Q1387" s="7"/>
      <c r="R1387" s="158">
        <v>65.269900000000007</v>
      </c>
      <c r="S1387" s="1"/>
      <c r="T1387" s="23">
        <v>29.710100000000001</v>
      </c>
      <c r="V1387" s="20">
        <v>2.1968999999999999</v>
      </c>
      <c r="X1387" s="20">
        <v>0</v>
      </c>
      <c r="AA1387" s="25">
        <v>19572</v>
      </c>
      <c r="AB1387" s="9"/>
      <c r="AC1387" s="25">
        <v>2974286</v>
      </c>
      <c r="AD1387" s="9"/>
      <c r="AE1387" s="27">
        <v>1353860</v>
      </c>
      <c r="AF1387" s="9"/>
      <c r="AG1387" s="26">
        <v>45569</v>
      </c>
      <c r="AI1387" s="26">
        <v>0</v>
      </c>
      <c r="AK1387" s="26">
        <v>923935</v>
      </c>
      <c r="AM1387" s="2" t="str">
        <f t="shared" si="21"/>
        <v>No</v>
      </c>
    </row>
    <row r="1388" spans="1:39">
      <c r="A1388" s="6" t="s">
        <v>6097</v>
      </c>
      <c r="B1388" s="6" t="s">
        <v>886</v>
      </c>
      <c r="C1388" s="4" t="s">
        <v>68</v>
      </c>
      <c r="D1388" s="213">
        <v>2203</v>
      </c>
      <c r="E1388" s="210">
        <v>20203</v>
      </c>
      <c r="F1388" s="17" t="s">
        <v>272</v>
      </c>
      <c r="G1388" s="36" t="s">
        <v>220</v>
      </c>
      <c r="H1388" s="157">
        <v>51291</v>
      </c>
      <c r="I1388" s="19">
        <v>29</v>
      </c>
      <c r="J1388" s="150" t="s">
        <v>13</v>
      </c>
      <c r="K1388" s="150" t="s">
        <v>12</v>
      </c>
      <c r="L1388" s="9">
        <v>28</v>
      </c>
      <c r="M1388" s="9"/>
      <c r="N1388" s="21">
        <v>0</v>
      </c>
      <c r="O1388" s="10"/>
      <c r="P1388" s="39">
        <v>0</v>
      </c>
      <c r="Q1388" s="7"/>
      <c r="R1388" s="158">
        <v>98.052599999999998</v>
      </c>
      <c r="S1388" s="1"/>
      <c r="T1388" s="23">
        <v>2.6560000000000001</v>
      </c>
      <c r="V1388" s="20">
        <v>36.917099999999998</v>
      </c>
      <c r="X1388" s="20">
        <v>0</v>
      </c>
      <c r="AA1388" s="25">
        <v>0</v>
      </c>
      <c r="AB1388" s="9"/>
      <c r="AC1388" s="25">
        <v>3957699</v>
      </c>
      <c r="AD1388" s="9"/>
      <c r="AE1388" s="27">
        <v>107205</v>
      </c>
      <c r="AF1388" s="9"/>
      <c r="AG1388" s="26">
        <v>40363</v>
      </c>
      <c r="AI1388" s="26">
        <v>0</v>
      </c>
      <c r="AK1388" s="26">
        <v>551001</v>
      </c>
      <c r="AM1388" s="2" t="str">
        <f t="shared" si="21"/>
        <v>No</v>
      </c>
    </row>
    <row r="1389" spans="1:39">
      <c r="A1389" s="6" t="s">
        <v>6098</v>
      </c>
      <c r="B1389" s="6" t="s">
        <v>1056</v>
      </c>
      <c r="C1389" s="4" t="s">
        <v>88</v>
      </c>
      <c r="D1389" s="213">
        <v>3026</v>
      </c>
      <c r="E1389" s="210">
        <v>30026</v>
      </c>
      <c r="F1389" s="17" t="s">
        <v>272</v>
      </c>
      <c r="G1389" s="36" t="s">
        <v>218</v>
      </c>
      <c r="H1389" s="157">
        <v>56142</v>
      </c>
      <c r="I1389" s="19">
        <v>29</v>
      </c>
      <c r="J1389" s="150" t="s">
        <v>14</v>
      </c>
      <c r="K1389" s="150" t="s">
        <v>12</v>
      </c>
      <c r="L1389" s="9">
        <v>26</v>
      </c>
      <c r="M1389" s="9"/>
      <c r="N1389" s="21">
        <v>0.61439999999999995</v>
      </c>
      <c r="O1389" s="10"/>
      <c r="P1389" s="39">
        <v>0.1077</v>
      </c>
      <c r="Q1389" s="7"/>
      <c r="R1389" s="158">
        <v>127.80759999999999</v>
      </c>
      <c r="S1389" s="1"/>
      <c r="T1389" s="23">
        <v>22.409700000000001</v>
      </c>
      <c r="V1389" s="20">
        <v>5.7031999999999998</v>
      </c>
      <c r="X1389" s="20">
        <v>1.1452</v>
      </c>
      <c r="AA1389" s="25">
        <v>794220</v>
      </c>
      <c r="AB1389" s="9"/>
      <c r="AC1389" s="25">
        <v>7372710</v>
      </c>
      <c r="AD1389" s="9"/>
      <c r="AE1389" s="27">
        <v>1292728</v>
      </c>
      <c r="AF1389" s="9"/>
      <c r="AG1389" s="26">
        <v>57686</v>
      </c>
      <c r="AI1389" s="26">
        <v>6437785</v>
      </c>
      <c r="AK1389" s="26">
        <v>872273</v>
      </c>
      <c r="AM1389" s="2" t="str">
        <f t="shared" si="21"/>
        <v>No</v>
      </c>
    </row>
    <row r="1390" spans="1:39">
      <c r="A1390" s="6" t="s">
        <v>2376</v>
      </c>
      <c r="B1390" s="6" t="s">
        <v>2377</v>
      </c>
      <c r="C1390" s="4" t="s">
        <v>46</v>
      </c>
      <c r="D1390" s="213">
        <v>5145</v>
      </c>
      <c r="E1390" s="210">
        <v>50145</v>
      </c>
      <c r="F1390" s="17" t="s">
        <v>272</v>
      </c>
      <c r="G1390" s="36" t="s">
        <v>218</v>
      </c>
      <c r="H1390" s="157">
        <v>62182</v>
      </c>
      <c r="I1390" s="19">
        <v>29</v>
      </c>
      <c r="J1390" s="150" t="s">
        <v>13</v>
      </c>
      <c r="K1390" s="150" t="s">
        <v>12</v>
      </c>
      <c r="L1390" s="9">
        <v>25</v>
      </c>
      <c r="M1390" s="9"/>
      <c r="N1390" s="21">
        <v>3.4000000000000002E-2</v>
      </c>
      <c r="O1390" s="10"/>
      <c r="P1390" s="39">
        <v>2.3999999999999998E-3</v>
      </c>
      <c r="Q1390" s="7"/>
      <c r="R1390" s="158">
        <v>44.088000000000001</v>
      </c>
      <c r="S1390" s="1"/>
      <c r="T1390" s="23">
        <v>3.0727000000000002</v>
      </c>
      <c r="V1390" s="20">
        <v>14.3483</v>
      </c>
      <c r="X1390" s="20">
        <v>4.1813000000000002</v>
      </c>
      <c r="AA1390" s="25">
        <v>3218</v>
      </c>
      <c r="AB1390" s="9"/>
      <c r="AC1390" s="25">
        <v>1356234</v>
      </c>
      <c r="AD1390" s="9"/>
      <c r="AE1390" s="27">
        <v>94522</v>
      </c>
      <c r="AF1390" s="9"/>
      <c r="AG1390" s="26">
        <v>30762</v>
      </c>
      <c r="AI1390" s="26">
        <v>324360</v>
      </c>
      <c r="AK1390" s="26">
        <v>392917</v>
      </c>
      <c r="AM1390" s="2" t="str">
        <f t="shared" si="21"/>
        <v>No</v>
      </c>
    </row>
    <row r="1391" spans="1:39">
      <c r="A1391" s="6" t="s">
        <v>6094</v>
      </c>
      <c r="B1391" s="6" t="s">
        <v>1436</v>
      </c>
      <c r="C1391" s="4" t="s">
        <v>64</v>
      </c>
      <c r="D1391" s="213">
        <v>4205</v>
      </c>
      <c r="E1391" s="210">
        <v>40205</v>
      </c>
      <c r="F1391" s="17" t="s">
        <v>272</v>
      </c>
      <c r="G1391" s="36" t="s">
        <v>220</v>
      </c>
      <c r="H1391" s="157">
        <v>1249442</v>
      </c>
      <c r="I1391" s="19">
        <v>29</v>
      </c>
      <c r="J1391" s="150" t="s">
        <v>13</v>
      </c>
      <c r="K1391" s="150" t="s">
        <v>12</v>
      </c>
      <c r="L1391" s="9">
        <v>25</v>
      </c>
      <c r="M1391" s="9"/>
      <c r="N1391" s="21">
        <v>0.33310000000000001</v>
      </c>
      <c r="O1391" s="10"/>
      <c r="P1391" s="39">
        <v>1.6400000000000001E-2</v>
      </c>
      <c r="Q1391" s="7"/>
      <c r="R1391" s="158">
        <v>38.977899999999998</v>
      </c>
      <c r="S1391" s="1"/>
      <c r="T1391" s="23">
        <v>1.92</v>
      </c>
      <c r="V1391" s="20">
        <v>20.301100000000002</v>
      </c>
      <c r="X1391" s="20">
        <v>0</v>
      </c>
      <c r="AA1391" s="25">
        <v>24452</v>
      </c>
      <c r="AB1391" s="9"/>
      <c r="AC1391" s="25">
        <v>1490163</v>
      </c>
      <c r="AD1391" s="9"/>
      <c r="AE1391" s="27">
        <v>73403</v>
      </c>
      <c r="AF1391" s="9"/>
      <c r="AG1391" s="26">
        <v>38231</v>
      </c>
      <c r="AI1391" s="26">
        <v>0</v>
      </c>
      <c r="AK1391" s="26">
        <v>590603</v>
      </c>
      <c r="AM1391" s="2" t="str">
        <f t="shared" si="21"/>
        <v>No</v>
      </c>
    </row>
    <row r="1392" spans="1:39">
      <c r="A1392" s="6" t="s">
        <v>1326</v>
      </c>
      <c r="B1392" s="6" t="s">
        <v>1327</v>
      </c>
      <c r="C1392" s="4" t="s">
        <v>17</v>
      </c>
      <c r="D1392" s="213">
        <v>4064</v>
      </c>
      <c r="E1392" s="210">
        <v>40064</v>
      </c>
      <c r="F1392" s="17" t="s">
        <v>344</v>
      </c>
      <c r="G1392" s="36" t="s">
        <v>220</v>
      </c>
      <c r="H1392" s="157">
        <v>79796</v>
      </c>
      <c r="I1392" s="19">
        <v>29</v>
      </c>
      <c r="J1392" s="150" t="s">
        <v>13</v>
      </c>
      <c r="K1392" s="150" t="s">
        <v>15</v>
      </c>
      <c r="L1392" s="9">
        <v>25</v>
      </c>
      <c r="M1392" s="9"/>
      <c r="N1392" s="21">
        <v>0.91920000000000002</v>
      </c>
      <c r="O1392" s="10"/>
      <c r="P1392" s="39">
        <v>7.5700000000000003E-2</v>
      </c>
      <c r="Q1392" s="7"/>
      <c r="R1392" s="158">
        <v>33.176900000000003</v>
      </c>
      <c r="S1392" s="1"/>
      <c r="T1392" s="23">
        <v>2.7328000000000001</v>
      </c>
      <c r="V1392" s="20">
        <v>12.1402</v>
      </c>
      <c r="X1392" s="20">
        <v>0</v>
      </c>
      <c r="AA1392" s="25">
        <v>108075</v>
      </c>
      <c r="AB1392" s="9"/>
      <c r="AC1392" s="25">
        <v>1427404</v>
      </c>
      <c r="AD1392" s="9"/>
      <c r="AE1392" s="27">
        <v>117577</v>
      </c>
      <c r="AF1392" s="9"/>
      <c r="AG1392" s="26">
        <v>43024</v>
      </c>
      <c r="AI1392" s="26">
        <v>0</v>
      </c>
      <c r="AK1392" s="26">
        <v>433247</v>
      </c>
      <c r="AM1392" s="2" t="str">
        <f t="shared" si="21"/>
        <v>No</v>
      </c>
    </row>
    <row r="1393" spans="1:39">
      <c r="A1393" s="6" t="s">
        <v>835</v>
      </c>
      <c r="B1393" s="6" t="s">
        <v>825</v>
      </c>
      <c r="C1393" s="4" t="s">
        <v>75</v>
      </c>
      <c r="D1393" s="213">
        <v>2082</v>
      </c>
      <c r="E1393" s="210">
        <v>20082</v>
      </c>
      <c r="F1393" s="17" t="s">
        <v>272</v>
      </c>
      <c r="G1393" s="36" t="s">
        <v>218</v>
      </c>
      <c r="H1393" s="157">
        <v>18351295</v>
      </c>
      <c r="I1393" s="19">
        <v>29</v>
      </c>
      <c r="J1393" s="150" t="s">
        <v>24</v>
      </c>
      <c r="K1393" s="150" t="s">
        <v>15</v>
      </c>
      <c r="L1393" s="9">
        <v>25</v>
      </c>
      <c r="M1393" s="9"/>
      <c r="N1393" s="21">
        <v>5.5890000000000004</v>
      </c>
      <c r="O1393" s="10"/>
      <c r="P1393" s="39">
        <v>0.45829999999999999</v>
      </c>
      <c r="Q1393" s="7"/>
      <c r="R1393" s="158">
        <v>275.68959999999998</v>
      </c>
      <c r="S1393" s="1"/>
      <c r="T1393" s="23">
        <v>22.606300000000001</v>
      </c>
      <c r="V1393" s="20">
        <v>12.1953</v>
      </c>
      <c r="X1393" s="20">
        <v>0.37130000000000002</v>
      </c>
      <c r="AA1393" s="25">
        <v>2833095</v>
      </c>
      <c r="AB1393" s="9"/>
      <c r="AC1393" s="25">
        <v>6181788</v>
      </c>
      <c r="AD1393" s="9"/>
      <c r="AE1393" s="27">
        <v>506901</v>
      </c>
      <c r="AF1393" s="9"/>
      <c r="AG1393" s="26">
        <v>22423</v>
      </c>
      <c r="AI1393" s="26">
        <v>16650254</v>
      </c>
      <c r="AK1393" s="26">
        <v>601761</v>
      </c>
      <c r="AM1393" s="2" t="str">
        <f t="shared" si="21"/>
        <v>No</v>
      </c>
    </row>
    <row r="1394" spans="1:39">
      <c r="A1394" s="6" t="s">
        <v>6093</v>
      </c>
      <c r="B1394" s="6" t="s">
        <v>688</v>
      </c>
      <c r="C1394" s="4" t="s">
        <v>22</v>
      </c>
      <c r="D1394" s="213">
        <v>9022</v>
      </c>
      <c r="E1394" s="210">
        <v>90022</v>
      </c>
      <c r="F1394" s="17" t="s">
        <v>272</v>
      </c>
      <c r="G1394" s="36" t="s">
        <v>218</v>
      </c>
      <c r="H1394" s="157">
        <v>12150996</v>
      </c>
      <c r="I1394" s="19">
        <v>29</v>
      </c>
      <c r="J1394" s="150" t="s">
        <v>14</v>
      </c>
      <c r="K1394" s="150" t="s">
        <v>12</v>
      </c>
      <c r="L1394" s="9">
        <v>24</v>
      </c>
      <c r="M1394" s="9"/>
      <c r="N1394" s="21">
        <v>0.83489999999999998</v>
      </c>
      <c r="O1394" s="10"/>
      <c r="P1394" s="39">
        <v>0.1027</v>
      </c>
      <c r="Q1394" s="7"/>
      <c r="R1394" s="158">
        <v>125.3398</v>
      </c>
      <c r="S1394" s="1"/>
      <c r="T1394" s="23">
        <v>15.422499999999999</v>
      </c>
      <c r="V1394" s="20">
        <v>8.1271000000000004</v>
      </c>
      <c r="X1394" s="20">
        <v>1.9363999999999999</v>
      </c>
      <c r="AA1394" s="25">
        <v>1219874</v>
      </c>
      <c r="AB1394" s="9"/>
      <c r="AC1394" s="25">
        <v>11874195</v>
      </c>
      <c r="AD1394" s="9"/>
      <c r="AE1394" s="27">
        <v>1461068</v>
      </c>
      <c r="AF1394" s="9"/>
      <c r="AG1394" s="26">
        <v>94736</v>
      </c>
      <c r="AI1394" s="26">
        <v>6132234</v>
      </c>
      <c r="AK1394" s="26">
        <v>1052553</v>
      </c>
      <c r="AM1394" s="2" t="str">
        <f t="shared" si="21"/>
        <v>No</v>
      </c>
    </row>
    <row r="1395" spans="1:39">
      <c r="A1395" s="6" t="s">
        <v>2524</v>
      </c>
      <c r="B1395" s="6" t="s">
        <v>2364</v>
      </c>
      <c r="C1395" s="4" t="s">
        <v>45</v>
      </c>
      <c r="D1395" s="213" t="s">
        <v>2525</v>
      </c>
      <c r="E1395" s="210" t="s">
        <v>2526</v>
      </c>
      <c r="F1395" s="17" t="s">
        <v>272</v>
      </c>
      <c r="G1395" s="36" t="s">
        <v>400</v>
      </c>
      <c r="H1395" s="157">
        <v>0</v>
      </c>
      <c r="I1395" s="19">
        <v>29</v>
      </c>
      <c r="J1395" s="150" t="s">
        <v>13</v>
      </c>
      <c r="K1395" s="150" t="s">
        <v>12</v>
      </c>
      <c r="L1395" s="9">
        <v>23</v>
      </c>
      <c r="M1395" s="9"/>
      <c r="N1395" s="21">
        <v>0.20469999999999999</v>
      </c>
      <c r="O1395" s="10"/>
      <c r="P1395" s="39">
        <v>1.09E-2</v>
      </c>
      <c r="Q1395" s="7"/>
      <c r="R1395" s="158">
        <v>52.285499999999999</v>
      </c>
      <c r="S1395" s="1"/>
      <c r="T1395" s="23">
        <v>2.7810000000000001</v>
      </c>
      <c r="V1395" s="20">
        <v>18.801200000000001</v>
      </c>
      <c r="X1395" s="20">
        <v>0</v>
      </c>
      <c r="AA1395" s="25">
        <v>22504</v>
      </c>
      <c r="AB1395" s="9"/>
      <c r="AC1395" s="25">
        <v>2067003</v>
      </c>
      <c r="AD1395" s="9"/>
      <c r="AE1395" s="27">
        <v>109940</v>
      </c>
      <c r="AF1395" s="9"/>
      <c r="AG1395" s="26">
        <v>39533</v>
      </c>
      <c r="AI1395" s="26">
        <v>0</v>
      </c>
      <c r="AK1395" s="26">
        <v>598880</v>
      </c>
      <c r="AM1395" s="2" t="str">
        <f t="shared" si="21"/>
        <v>No</v>
      </c>
    </row>
    <row r="1396" spans="1:39">
      <c r="A1396" s="6" t="s">
        <v>6091</v>
      </c>
      <c r="B1396" s="6" t="s">
        <v>1394</v>
      </c>
      <c r="C1396" s="4" t="s">
        <v>39</v>
      </c>
      <c r="D1396" s="213">
        <v>4155</v>
      </c>
      <c r="E1396" s="210">
        <v>40155</v>
      </c>
      <c r="F1396" s="17" t="s">
        <v>272</v>
      </c>
      <c r="G1396" s="36" t="s">
        <v>220</v>
      </c>
      <c r="H1396" s="157">
        <v>69173</v>
      </c>
      <c r="I1396" s="19">
        <v>29</v>
      </c>
      <c r="J1396" s="150" t="s">
        <v>13</v>
      </c>
      <c r="K1396" s="150" t="s">
        <v>12</v>
      </c>
      <c r="L1396" s="9">
        <v>20</v>
      </c>
      <c r="M1396" s="9"/>
      <c r="N1396" s="21">
        <v>2.6734</v>
      </c>
      <c r="O1396" s="10"/>
      <c r="P1396" s="39">
        <v>0.1069</v>
      </c>
      <c r="Q1396" s="7"/>
      <c r="R1396" s="158">
        <v>49.125700000000002</v>
      </c>
      <c r="S1396" s="1"/>
      <c r="T1396" s="23">
        <v>1.9652000000000001</v>
      </c>
      <c r="V1396" s="20">
        <v>24.997299999999999</v>
      </c>
      <c r="X1396" s="20">
        <v>0</v>
      </c>
      <c r="AA1396" s="25">
        <v>148568</v>
      </c>
      <c r="AB1396" s="9"/>
      <c r="AC1396" s="25">
        <v>1389176</v>
      </c>
      <c r="AD1396" s="9"/>
      <c r="AE1396" s="27">
        <v>55573</v>
      </c>
      <c r="AF1396" s="9"/>
      <c r="AG1396" s="26">
        <v>28278</v>
      </c>
      <c r="AI1396" s="26">
        <v>0</v>
      </c>
      <c r="AK1396" s="26">
        <v>290488</v>
      </c>
      <c r="AM1396" s="2" t="str">
        <f t="shared" si="21"/>
        <v>No</v>
      </c>
    </row>
    <row r="1397" spans="1:39">
      <c r="A1397" s="6" t="s">
        <v>2462</v>
      </c>
      <c r="B1397" s="6" t="s">
        <v>2463</v>
      </c>
      <c r="C1397" s="4" t="s">
        <v>45</v>
      </c>
      <c r="D1397" s="213" t="s">
        <v>2464</v>
      </c>
      <c r="E1397" s="210" t="s">
        <v>2465</v>
      </c>
      <c r="F1397" s="17" t="s">
        <v>272</v>
      </c>
      <c r="G1397" s="36" t="s">
        <v>400</v>
      </c>
      <c r="H1397" s="157">
        <v>0</v>
      </c>
      <c r="I1397" s="19">
        <v>29</v>
      </c>
      <c r="J1397" s="150" t="s">
        <v>14</v>
      </c>
      <c r="K1397" s="150" t="s">
        <v>12</v>
      </c>
      <c r="L1397" s="9">
        <v>20</v>
      </c>
      <c r="M1397" s="9"/>
      <c r="N1397" s="21">
        <v>0</v>
      </c>
      <c r="O1397" s="10"/>
      <c r="P1397" s="39">
        <v>0</v>
      </c>
      <c r="Q1397" s="7"/>
      <c r="R1397" s="158">
        <v>50.833399999999997</v>
      </c>
      <c r="S1397" s="1"/>
      <c r="T1397" s="23">
        <v>35.200299999999999</v>
      </c>
      <c r="V1397" s="20">
        <v>1.4440999999999999</v>
      </c>
      <c r="X1397" s="20">
        <v>0</v>
      </c>
      <c r="AA1397" s="25">
        <v>0</v>
      </c>
      <c r="AB1397" s="9"/>
      <c r="AC1397" s="25">
        <v>1561297</v>
      </c>
      <c r="AD1397" s="9"/>
      <c r="AE1397" s="27">
        <v>1081141</v>
      </c>
      <c r="AF1397" s="9"/>
      <c r="AG1397" s="26">
        <v>30714</v>
      </c>
      <c r="AI1397" s="26">
        <v>0</v>
      </c>
      <c r="AK1397" s="26">
        <v>354479</v>
      </c>
      <c r="AM1397" s="2" t="str">
        <f t="shared" si="21"/>
        <v>No</v>
      </c>
    </row>
    <row r="1398" spans="1:39">
      <c r="A1398" s="6" t="s">
        <v>6098</v>
      </c>
      <c r="B1398" s="6" t="s">
        <v>1056</v>
      </c>
      <c r="C1398" s="4" t="s">
        <v>88</v>
      </c>
      <c r="D1398" s="213">
        <v>3026</v>
      </c>
      <c r="E1398" s="210">
        <v>30026</v>
      </c>
      <c r="F1398" s="17" t="s">
        <v>272</v>
      </c>
      <c r="G1398" s="36" t="s">
        <v>218</v>
      </c>
      <c r="H1398" s="157">
        <v>56142</v>
      </c>
      <c r="I1398" s="19">
        <v>29</v>
      </c>
      <c r="J1398" s="150" t="s">
        <v>13</v>
      </c>
      <c r="K1398" s="150" t="s">
        <v>15</v>
      </c>
      <c r="L1398" s="9">
        <v>2</v>
      </c>
      <c r="M1398" s="9"/>
      <c r="N1398" s="21">
        <v>4</v>
      </c>
      <c r="O1398" s="10"/>
      <c r="P1398" s="39">
        <v>0.14549999999999999</v>
      </c>
      <c r="Q1398" s="7"/>
      <c r="R1398" s="158">
        <v>53.930199999999999</v>
      </c>
      <c r="S1398" s="1"/>
      <c r="T1398" s="23">
        <v>1.9612000000000001</v>
      </c>
      <c r="V1398" s="20">
        <v>27.498000000000001</v>
      </c>
      <c r="X1398" s="20">
        <v>2.3776000000000002</v>
      </c>
      <c r="AA1398" s="25">
        <v>1012</v>
      </c>
      <c r="AB1398" s="9"/>
      <c r="AC1398" s="25">
        <v>6957</v>
      </c>
      <c r="AD1398" s="9"/>
      <c r="AE1398" s="27">
        <v>253</v>
      </c>
      <c r="AF1398" s="9"/>
      <c r="AG1398" s="26">
        <v>129</v>
      </c>
      <c r="AI1398" s="26">
        <v>2926</v>
      </c>
      <c r="AK1398" s="26">
        <v>2926</v>
      </c>
      <c r="AM1398" s="2" t="str">
        <f t="shared" si="21"/>
        <v>No</v>
      </c>
    </row>
    <row r="1399" spans="1:39">
      <c r="A1399" s="6" t="s">
        <v>2833</v>
      </c>
      <c r="B1399" s="6" t="s">
        <v>2834</v>
      </c>
      <c r="C1399" s="4" t="s">
        <v>57</v>
      </c>
      <c r="D1399" s="213" t="s">
        <v>2835</v>
      </c>
      <c r="E1399" s="210" t="s">
        <v>2836</v>
      </c>
      <c r="F1399" s="17" t="s">
        <v>275</v>
      </c>
      <c r="G1399" s="36" t="s">
        <v>400</v>
      </c>
      <c r="H1399" s="157">
        <v>0</v>
      </c>
      <c r="I1399" s="19">
        <v>29</v>
      </c>
      <c r="J1399" s="150" t="s">
        <v>13</v>
      </c>
      <c r="K1399" s="150" t="s">
        <v>12</v>
      </c>
      <c r="L1399" s="9">
        <v>19</v>
      </c>
      <c r="M1399" s="9"/>
      <c r="N1399" s="21">
        <v>2.7305999999999999</v>
      </c>
      <c r="O1399" s="10"/>
      <c r="P1399" s="39">
        <v>0.1004</v>
      </c>
      <c r="Q1399" s="7"/>
      <c r="R1399" s="158">
        <v>69.974299999999999</v>
      </c>
      <c r="S1399" s="1"/>
      <c r="T1399" s="23">
        <v>2.5728</v>
      </c>
      <c r="V1399" s="20">
        <v>27.1983</v>
      </c>
      <c r="X1399" s="20">
        <v>0</v>
      </c>
      <c r="AA1399" s="25">
        <v>108586</v>
      </c>
      <c r="AB1399" s="9"/>
      <c r="AC1399" s="25">
        <v>1081593</v>
      </c>
      <c r="AD1399" s="9"/>
      <c r="AE1399" s="27">
        <v>39767</v>
      </c>
      <c r="AF1399" s="9"/>
      <c r="AG1399" s="26">
        <v>15457</v>
      </c>
      <c r="AI1399" s="26">
        <v>0</v>
      </c>
      <c r="AK1399" s="26">
        <v>236569</v>
      </c>
      <c r="AM1399" s="2" t="str">
        <f t="shared" si="21"/>
        <v>No</v>
      </c>
    </row>
    <row r="1400" spans="1:39">
      <c r="A1400" s="6" t="s">
        <v>749</v>
      </c>
      <c r="B1400" s="6" t="s">
        <v>750</v>
      </c>
      <c r="C1400" s="4" t="s">
        <v>53</v>
      </c>
      <c r="D1400" s="213" t="s">
        <v>751</v>
      </c>
      <c r="E1400" s="210" t="s">
        <v>752</v>
      </c>
      <c r="F1400" s="17" t="s">
        <v>275</v>
      </c>
      <c r="G1400" s="36" t="s">
        <v>400</v>
      </c>
      <c r="H1400" s="157">
        <v>0</v>
      </c>
      <c r="I1400" s="19">
        <v>29</v>
      </c>
      <c r="J1400" s="150" t="s">
        <v>13</v>
      </c>
      <c r="K1400" s="150" t="s">
        <v>12</v>
      </c>
      <c r="L1400" s="9">
        <v>19</v>
      </c>
      <c r="M1400" s="9"/>
      <c r="N1400" s="21">
        <v>6.0697000000000001</v>
      </c>
      <c r="O1400" s="10"/>
      <c r="P1400" s="39">
        <v>0.15379999999999999</v>
      </c>
      <c r="Q1400" s="7"/>
      <c r="R1400" s="158">
        <v>60.445500000000003</v>
      </c>
      <c r="S1400" s="1"/>
      <c r="T1400" s="23">
        <v>1.5317000000000001</v>
      </c>
      <c r="V1400" s="20">
        <v>39.4617</v>
      </c>
      <c r="X1400" s="20">
        <v>0</v>
      </c>
      <c r="AA1400" s="25">
        <v>152568</v>
      </c>
      <c r="AB1400" s="9"/>
      <c r="AC1400" s="25">
        <v>991910</v>
      </c>
      <c r="AD1400" s="9"/>
      <c r="AE1400" s="27">
        <v>25136</v>
      </c>
      <c r="AF1400" s="9"/>
      <c r="AG1400" s="26">
        <v>16410</v>
      </c>
      <c r="AI1400" s="26">
        <v>0</v>
      </c>
      <c r="AK1400" s="26">
        <v>210476</v>
      </c>
      <c r="AM1400" s="2" t="str">
        <f t="shared" si="21"/>
        <v>No</v>
      </c>
    </row>
    <row r="1401" spans="1:39">
      <c r="A1401" s="6" t="s">
        <v>6099</v>
      </c>
      <c r="B1401" s="6" t="s">
        <v>1342</v>
      </c>
      <c r="C1401" s="4" t="s">
        <v>102</v>
      </c>
      <c r="D1401" s="213">
        <v>4092</v>
      </c>
      <c r="E1401" s="210">
        <v>40092</v>
      </c>
      <c r="F1401" s="17" t="s">
        <v>272</v>
      </c>
      <c r="G1401" s="36" t="s">
        <v>220</v>
      </c>
      <c r="H1401" s="157">
        <v>158655</v>
      </c>
      <c r="I1401" s="19">
        <v>29</v>
      </c>
      <c r="J1401" s="150" t="s">
        <v>14</v>
      </c>
      <c r="K1401" s="150" t="s">
        <v>12</v>
      </c>
      <c r="L1401" s="9">
        <v>18</v>
      </c>
      <c r="M1401" s="9"/>
      <c r="N1401" s="21">
        <v>1.0128999999999999</v>
      </c>
      <c r="O1401" s="10"/>
      <c r="P1401" s="39">
        <v>0.13930000000000001</v>
      </c>
      <c r="Q1401" s="7"/>
      <c r="R1401" s="158">
        <v>67.265900000000002</v>
      </c>
      <c r="S1401" s="1"/>
      <c r="T1401" s="23">
        <v>9.2475000000000005</v>
      </c>
      <c r="V1401" s="20">
        <v>7.274</v>
      </c>
      <c r="X1401" s="20">
        <v>0</v>
      </c>
      <c r="AA1401" s="25">
        <v>669191</v>
      </c>
      <c r="AB1401" s="9"/>
      <c r="AC1401" s="25">
        <v>4805613</v>
      </c>
      <c r="AD1401" s="9"/>
      <c r="AE1401" s="27">
        <v>660660</v>
      </c>
      <c r="AF1401" s="9"/>
      <c r="AG1401" s="26">
        <v>71442</v>
      </c>
      <c r="AI1401" s="26">
        <v>0</v>
      </c>
      <c r="AK1401" s="26">
        <v>1174751</v>
      </c>
      <c r="AM1401" s="2" t="str">
        <f t="shared" si="21"/>
        <v>No</v>
      </c>
    </row>
    <row r="1402" spans="1:39">
      <c r="A1402" s="6" t="s">
        <v>6100</v>
      </c>
      <c r="B1402" s="6" t="s">
        <v>3728</v>
      </c>
      <c r="C1402" s="4" t="s">
        <v>48</v>
      </c>
      <c r="D1402" s="213">
        <v>7053</v>
      </c>
      <c r="E1402" s="210">
        <v>70053</v>
      </c>
      <c r="F1402" s="17" t="s">
        <v>405</v>
      </c>
      <c r="G1402" s="36" t="s">
        <v>220</v>
      </c>
      <c r="H1402" s="157">
        <v>54622</v>
      </c>
      <c r="I1402" s="19">
        <v>29</v>
      </c>
      <c r="J1402" s="150" t="s">
        <v>14</v>
      </c>
      <c r="K1402" s="150" t="s">
        <v>12</v>
      </c>
      <c r="L1402" s="9">
        <v>18</v>
      </c>
      <c r="M1402" s="9"/>
      <c r="N1402" s="21">
        <v>0.16769999999999999</v>
      </c>
      <c r="O1402" s="10"/>
      <c r="P1402" s="39">
        <v>2.29E-2</v>
      </c>
      <c r="Q1402" s="7"/>
      <c r="R1402" s="158">
        <v>41.9163</v>
      </c>
      <c r="S1402" s="1"/>
      <c r="T1402" s="23">
        <v>5.7324999999999999</v>
      </c>
      <c r="V1402" s="20">
        <v>7.3121</v>
      </c>
      <c r="X1402" s="20">
        <v>0</v>
      </c>
      <c r="AA1402" s="25">
        <v>33131</v>
      </c>
      <c r="AB1402" s="9"/>
      <c r="AC1402" s="25">
        <v>1444478</v>
      </c>
      <c r="AD1402" s="9"/>
      <c r="AE1402" s="27">
        <v>197547</v>
      </c>
      <c r="AF1402" s="9"/>
      <c r="AG1402" s="26">
        <v>34461</v>
      </c>
      <c r="AI1402" s="26">
        <v>0</v>
      </c>
      <c r="AK1402" s="26">
        <v>463708</v>
      </c>
      <c r="AM1402" s="2" t="str">
        <f t="shared" si="21"/>
        <v>No</v>
      </c>
    </row>
    <row r="1403" spans="1:39">
      <c r="A1403" s="6" t="s">
        <v>6101</v>
      </c>
      <c r="B1403" s="6" t="s">
        <v>4777</v>
      </c>
      <c r="C1403" s="4" t="s">
        <v>22</v>
      </c>
      <c r="D1403" s="213">
        <v>9236</v>
      </c>
      <c r="E1403" s="210">
        <v>90236</v>
      </c>
      <c r="F1403" s="17" t="s">
        <v>272</v>
      </c>
      <c r="G1403" s="36" t="s">
        <v>220</v>
      </c>
      <c r="H1403" s="157">
        <v>358172</v>
      </c>
      <c r="I1403" s="19">
        <v>29</v>
      </c>
      <c r="J1403" s="150" t="s">
        <v>14</v>
      </c>
      <c r="K1403" s="150" t="s">
        <v>15</v>
      </c>
      <c r="L1403" s="9">
        <v>16</v>
      </c>
      <c r="M1403" s="9"/>
      <c r="N1403" s="21">
        <v>1.4005000000000001</v>
      </c>
      <c r="O1403" s="10"/>
      <c r="P1403" s="39">
        <v>0.1205</v>
      </c>
      <c r="Q1403" s="7"/>
      <c r="R1403" s="158">
        <v>80.725800000000007</v>
      </c>
      <c r="S1403" s="1"/>
      <c r="T1403" s="23">
        <v>6.9435000000000002</v>
      </c>
      <c r="V1403" s="20">
        <v>11.625999999999999</v>
      </c>
      <c r="X1403" s="20">
        <v>0</v>
      </c>
      <c r="AA1403" s="25">
        <v>426576</v>
      </c>
      <c r="AB1403" s="9"/>
      <c r="AC1403" s="25">
        <v>3541118</v>
      </c>
      <c r="AD1403" s="9"/>
      <c r="AE1403" s="27">
        <v>304585</v>
      </c>
      <c r="AF1403" s="9"/>
      <c r="AG1403" s="26">
        <v>43866</v>
      </c>
      <c r="AI1403" s="26">
        <v>0</v>
      </c>
      <c r="AK1403" s="26">
        <v>826866</v>
      </c>
      <c r="AM1403" s="2" t="str">
        <f t="shared" si="21"/>
        <v>No</v>
      </c>
    </row>
    <row r="1404" spans="1:39">
      <c r="A1404" s="6" t="s">
        <v>6092</v>
      </c>
      <c r="B1404" s="6" t="s">
        <v>3322</v>
      </c>
      <c r="C1404" s="4" t="s">
        <v>103</v>
      </c>
      <c r="D1404" s="213">
        <v>6089</v>
      </c>
      <c r="E1404" s="210">
        <v>60089</v>
      </c>
      <c r="F1404" s="17" t="s">
        <v>272</v>
      </c>
      <c r="G1404" s="36" t="s">
        <v>220</v>
      </c>
      <c r="H1404" s="157">
        <v>130247</v>
      </c>
      <c r="I1404" s="19">
        <v>29</v>
      </c>
      <c r="J1404" s="150" t="s">
        <v>18</v>
      </c>
      <c r="K1404" s="150" t="s">
        <v>15</v>
      </c>
      <c r="L1404" s="9">
        <v>13</v>
      </c>
      <c r="M1404" s="9"/>
      <c r="N1404" s="21">
        <v>0.92589999999999995</v>
      </c>
      <c r="O1404" s="10"/>
      <c r="P1404" s="39">
        <v>5.0599999999999999E-2</v>
      </c>
      <c r="Q1404" s="7"/>
      <c r="R1404" s="158">
        <v>51.091500000000003</v>
      </c>
      <c r="S1404" s="1"/>
      <c r="T1404" s="23">
        <v>2.7928999999999999</v>
      </c>
      <c r="V1404" s="20">
        <v>18.293299999999999</v>
      </c>
      <c r="X1404" s="20">
        <v>0</v>
      </c>
      <c r="AA1404" s="25">
        <v>19754</v>
      </c>
      <c r="AB1404" s="9"/>
      <c r="AC1404" s="25">
        <v>390288</v>
      </c>
      <c r="AD1404" s="9"/>
      <c r="AE1404" s="27">
        <v>21335</v>
      </c>
      <c r="AF1404" s="9"/>
      <c r="AG1404" s="26">
        <v>7639</v>
      </c>
      <c r="AI1404" s="26">
        <v>0</v>
      </c>
      <c r="AK1404" s="26">
        <v>112918</v>
      </c>
      <c r="AM1404" s="2" t="str">
        <f t="shared" si="21"/>
        <v>No</v>
      </c>
    </row>
    <row r="1405" spans="1:39">
      <c r="A1405" s="6" t="s">
        <v>6101</v>
      </c>
      <c r="B1405" s="6" t="s">
        <v>4777</v>
      </c>
      <c r="C1405" s="4" t="s">
        <v>22</v>
      </c>
      <c r="D1405" s="213">
        <v>9236</v>
      </c>
      <c r="E1405" s="210">
        <v>90236</v>
      </c>
      <c r="F1405" s="17" t="s">
        <v>272</v>
      </c>
      <c r="G1405" s="36" t="s">
        <v>220</v>
      </c>
      <c r="H1405" s="157">
        <v>358172</v>
      </c>
      <c r="I1405" s="19">
        <v>29</v>
      </c>
      <c r="J1405" s="150" t="s">
        <v>13</v>
      </c>
      <c r="K1405" s="150" t="s">
        <v>15</v>
      </c>
      <c r="L1405" s="9">
        <v>12</v>
      </c>
      <c r="M1405" s="9"/>
      <c r="N1405" s="21">
        <v>2.6191</v>
      </c>
      <c r="O1405" s="10"/>
      <c r="P1405" s="39">
        <v>6.08E-2</v>
      </c>
      <c r="Q1405" s="7"/>
      <c r="R1405" s="158">
        <v>88.061899999999994</v>
      </c>
      <c r="S1405" s="1"/>
      <c r="T1405" s="23">
        <v>2.0448</v>
      </c>
      <c r="V1405" s="20">
        <v>43.066000000000003</v>
      </c>
      <c r="X1405" s="20">
        <v>0</v>
      </c>
      <c r="AA1405" s="25">
        <v>111981</v>
      </c>
      <c r="AB1405" s="9"/>
      <c r="AC1405" s="25">
        <v>1841286</v>
      </c>
      <c r="AD1405" s="9"/>
      <c r="AE1405" s="27">
        <v>42755</v>
      </c>
      <c r="AF1405" s="9"/>
      <c r="AG1405" s="26">
        <v>20909</v>
      </c>
      <c r="AI1405" s="26">
        <v>0</v>
      </c>
      <c r="AK1405" s="26">
        <v>272739</v>
      </c>
      <c r="AM1405" s="2" t="str">
        <f t="shared" si="21"/>
        <v>No</v>
      </c>
    </row>
    <row r="1406" spans="1:39">
      <c r="A1406" s="6" t="s">
        <v>6099</v>
      </c>
      <c r="B1406" s="6" t="s">
        <v>1342</v>
      </c>
      <c r="C1406" s="4" t="s">
        <v>102</v>
      </c>
      <c r="D1406" s="213">
        <v>4092</v>
      </c>
      <c r="E1406" s="210">
        <v>40092</v>
      </c>
      <c r="F1406" s="17" t="s">
        <v>272</v>
      </c>
      <c r="G1406" s="36" t="s">
        <v>220</v>
      </c>
      <c r="H1406" s="157">
        <v>158655</v>
      </c>
      <c r="I1406" s="19">
        <v>29</v>
      </c>
      <c r="J1406" s="150" t="s">
        <v>13</v>
      </c>
      <c r="K1406" s="150" t="s">
        <v>12</v>
      </c>
      <c r="L1406" s="9">
        <v>11</v>
      </c>
      <c r="M1406" s="9"/>
      <c r="N1406" s="21">
        <v>2.4759000000000002</v>
      </c>
      <c r="O1406" s="10"/>
      <c r="P1406" s="39">
        <v>6.1499999999999999E-2</v>
      </c>
      <c r="Q1406" s="7"/>
      <c r="R1406" s="158">
        <v>58.006900000000002</v>
      </c>
      <c r="S1406" s="1"/>
      <c r="T1406" s="23">
        <v>1.44</v>
      </c>
      <c r="V1406" s="20">
        <v>40.283499999999997</v>
      </c>
      <c r="X1406" s="20">
        <v>0</v>
      </c>
      <c r="AA1406" s="25">
        <v>88457</v>
      </c>
      <c r="AB1406" s="9"/>
      <c r="AC1406" s="25">
        <v>1439208</v>
      </c>
      <c r="AD1406" s="9"/>
      <c r="AE1406" s="27">
        <v>35727</v>
      </c>
      <c r="AF1406" s="9"/>
      <c r="AG1406" s="26">
        <v>24811</v>
      </c>
      <c r="AI1406" s="26">
        <v>0</v>
      </c>
      <c r="AK1406" s="26">
        <v>354833</v>
      </c>
      <c r="AM1406" s="2" t="str">
        <f t="shared" si="21"/>
        <v>No</v>
      </c>
    </row>
    <row r="1407" spans="1:39">
      <c r="A1407" s="6" t="s">
        <v>6100</v>
      </c>
      <c r="B1407" s="6" t="s">
        <v>3728</v>
      </c>
      <c r="C1407" s="4" t="s">
        <v>48</v>
      </c>
      <c r="D1407" s="213">
        <v>7053</v>
      </c>
      <c r="E1407" s="210">
        <v>70053</v>
      </c>
      <c r="F1407" s="17" t="s">
        <v>405</v>
      </c>
      <c r="G1407" s="36" t="s">
        <v>220</v>
      </c>
      <c r="H1407" s="157">
        <v>54622</v>
      </c>
      <c r="I1407" s="19">
        <v>29</v>
      </c>
      <c r="J1407" s="150" t="s">
        <v>13</v>
      </c>
      <c r="K1407" s="150" t="s">
        <v>12</v>
      </c>
      <c r="L1407" s="9">
        <v>11</v>
      </c>
      <c r="M1407" s="9"/>
      <c r="N1407" s="21">
        <v>2.1023999999999998</v>
      </c>
      <c r="O1407" s="10"/>
      <c r="P1407" s="39">
        <v>0.10589999999999999</v>
      </c>
      <c r="Q1407" s="7"/>
      <c r="R1407" s="158">
        <v>48.579799999999999</v>
      </c>
      <c r="S1407" s="1"/>
      <c r="T1407" s="23">
        <v>2.4466999999999999</v>
      </c>
      <c r="V1407" s="20">
        <v>19.855499999999999</v>
      </c>
      <c r="X1407" s="20">
        <v>0</v>
      </c>
      <c r="AA1407" s="25">
        <v>90656</v>
      </c>
      <c r="AB1407" s="9"/>
      <c r="AC1407" s="25">
        <v>856171</v>
      </c>
      <c r="AD1407" s="9"/>
      <c r="AE1407" s="27">
        <v>43120</v>
      </c>
      <c r="AF1407" s="9"/>
      <c r="AG1407" s="26">
        <v>17624</v>
      </c>
      <c r="AI1407" s="26">
        <v>0</v>
      </c>
      <c r="AK1407" s="26">
        <v>287979</v>
      </c>
      <c r="AM1407" s="2" t="str">
        <f t="shared" si="21"/>
        <v>No</v>
      </c>
    </row>
    <row r="1408" spans="1:39">
      <c r="A1408" s="6" t="s">
        <v>2833</v>
      </c>
      <c r="B1408" s="6" t="s">
        <v>2834</v>
      </c>
      <c r="C1408" s="4" t="s">
        <v>57</v>
      </c>
      <c r="D1408" s="213" t="s">
        <v>2835</v>
      </c>
      <c r="E1408" s="210" t="s">
        <v>2836</v>
      </c>
      <c r="F1408" s="17" t="s">
        <v>275</v>
      </c>
      <c r="G1408" s="36" t="s">
        <v>400</v>
      </c>
      <c r="H1408" s="157">
        <v>0</v>
      </c>
      <c r="I1408" s="19">
        <v>29</v>
      </c>
      <c r="J1408" s="150" t="s">
        <v>14</v>
      </c>
      <c r="K1408" s="150" t="s">
        <v>12</v>
      </c>
      <c r="L1408" s="9">
        <v>10</v>
      </c>
      <c r="M1408" s="9"/>
      <c r="N1408" s="21">
        <v>0.39179999999999998</v>
      </c>
      <c r="O1408" s="10"/>
      <c r="P1408" s="39">
        <v>5.9499999999999997E-2</v>
      </c>
      <c r="Q1408" s="7"/>
      <c r="R1408" s="158">
        <v>64.7</v>
      </c>
      <c r="S1408" s="1"/>
      <c r="T1408" s="23">
        <v>9.8237000000000005</v>
      </c>
      <c r="V1408" s="20">
        <v>6.5861000000000001</v>
      </c>
      <c r="X1408" s="20">
        <v>0</v>
      </c>
      <c r="AA1408" s="25">
        <v>120785</v>
      </c>
      <c r="AB1408" s="9"/>
      <c r="AC1408" s="25">
        <v>2030350</v>
      </c>
      <c r="AD1408" s="9"/>
      <c r="AE1408" s="27">
        <v>308277</v>
      </c>
      <c r="AF1408" s="9"/>
      <c r="AG1408" s="26">
        <v>31381</v>
      </c>
      <c r="AI1408" s="26">
        <v>0</v>
      </c>
      <c r="AK1408" s="26">
        <v>672954</v>
      </c>
      <c r="AM1408" s="2" t="str">
        <f t="shared" si="21"/>
        <v>No</v>
      </c>
    </row>
    <row r="1409" spans="1:39">
      <c r="A1409" s="6" t="s">
        <v>749</v>
      </c>
      <c r="B1409" s="6" t="s">
        <v>750</v>
      </c>
      <c r="C1409" s="4" t="s">
        <v>53</v>
      </c>
      <c r="D1409" s="213" t="s">
        <v>751</v>
      </c>
      <c r="E1409" s="210" t="s">
        <v>752</v>
      </c>
      <c r="F1409" s="17" t="s">
        <v>275</v>
      </c>
      <c r="G1409" s="36" t="s">
        <v>400</v>
      </c>
      <c r="H1409" s="157">
        <v>0</v>
      </c>
      <c r="I1409" s="19">
        <v>29</v>
      </c>
      <c r="J1409" s="150" t="s">
        <v>14</v>
      </c>
      <c r="K1409" s="150" t="s">
        <v>12</v>
      </c>
      <c r="L1409" s="9">
        <v>10</v>
      </c>
      <c r="M1409" s="9"/>
      <c r="N1409" s="21">
        <v>0.87490000000000001</v>
      </c>
      <c r="O1409" s="10"/>
      <c r="P1409" s="39">
        <v>5.5199999999999999E-2</v>
      </c>
      <c r="Q1409" s="7"/>
      <c r="R1409" s="158">
        <v>90.137900000000002</v>
      </c>
      <c r="S1409" s="1"/>
      <c r="T1409" s="23">
        <v>5.6833</v>
      </c>
      <c r="V1409" s="20">
        <v>15.860200000000001</v>
      </c>
      <c r="X1409" s="20">
        <v>0</v>
      </c>
      <c r="AA1409" s="25">
        <v>108578</v>
      </c>
      <c r="AB1409" s="9"/>
      <c r="AC1409" s="25">
        <v>1968341</v>
      </c>
      <c r="AD1409" s="9"/>
      <c r="AE1409" s="27">
        <v>124106</v>
      </c>
      <c r="AF1409" s="9"/>
      <c r="AG1409" s="26">
        <v>21837</v>
      </c>
      <c r="AI1409" s="26">
        <v>0</v>
      </c>
      <c r="AK1409" s="26">
        <v>378073</v>
      </c>
      <c r="AM1409" s="2" t="str">
        <f t="shared" si="21"/>
        <v>No</v>
      </c>
    </row>
    <row r="1410" spans="1:39">
      <c r="A1410" s="6" t="s">
        <v>6101</v>
      </c>
      <c r="B1410" s="6" t="s">
        <v>4777</v>
      </c>
      <c r="C1410" s="4" t="s">
        <v>22</v>
      </c>
      <c r="D1410" s="213">
        <v>9236</v>
      </c>
      <c r="E1410" s="210">
        <v>90236</v>
      </c>
      <c r="F1410" s="17" t="s">
        <v>272</v>
      </c>
      <c r="G1410" s="36" t="s">
        <v>220</v>
      </c>
      <c r="H1410" s="157">
        <v>358172</v>
      </c>
      <c r="I1410" s="19">
        <v>29</v>
      </c>
      <c r="J1410" s="150" t="s">
        <v>24</v>
      </c>
      <c r="K1410" s="150" t="s">
        <v>15</v>
      </c>
      <c r="L1410" s="9">
        <v>1</v>
      </c>
      <c r="M1410" s="9"/>
      <c r="N1410" s="21">
        <v>8.3284000000000002</v>
      </c>
      <c r="O1410" s="10"/>
      <c r="P1410" s="39">
        <v>0.16589999999999999</v>
      </c>
      <c r="Q1410" s="7"/>
      <c r="R1410" s="158">
        <v>227.24529999999999</v>
      </c>
      <c r="S1410" s="1"/>
      <c r="T1410" s="23">
        <v>4.5262000000000002</v>
      </c>
      <c r="V1410" s="20">
        <v>50.206400000000002</v>
      </c>
      <c r="X1410" s="20">
        <v>0</v>
      </c>
      <c r="AA1410" s="25">
        <v>44557</v>
      </c>
      <c r="AB1410" s="9"/>
      <c r="AC1410" s="25">
        <v>268604</v>
      </c>
      <c r="AD1410" s="9"/>
      <c r="AE1410" s="27">
        <v>5350</v>
      </c>
      <c r="AF1410" s="9"/>
      <c r="AG1410" s="26">
        <v>1182</v>
      </c>
      <c r="AI1410" s="26">
        <v>0</v>
      </c>
      <c r="AK1410" s="26">
        <v>37234</v>
      </c>
      <c r="AM1410" s="2" t="str">
        <f t="shared" ref="AM1410:AM1473" si="22">IF(AL1410&amp;AJ1410&amp;AH1410&amp;AF1410&amp;AD1410&amp;AB1410&amp;Y1410&amp;W1410&amp;U1410&amp;S1410&amp;S1410&amp;Q1410&amp;O1410&lt;&gt;"","Yes","No")</f>
        <v>No</v>
      </c>
    </row>
    <row r="1411" spans="1:39">
      <c r="A1411" s="6" t="s">
        <v>1984</v>
      </c>
      <c r="B1411" s="6" t="s">
        <v>1985</v>
      </c>
      <c r="C1411" s="4" t="s">
        <v>62</v>
      </c>
      <c r="D1411" s="213" t="s">
        <v>1986</v>
      </c>
      <c r="E1411" s="210" t="s">
        <v>1987</v>
      </c>
      <c r="F1411" s="17" t="s">
        <v>272</v>
      </c>
      <c r="G1411" s="36" t="s">
        <v>400</v>
      </c>
      <c r="H1411" s="157">
        <v>0</v>
      </c>
      <c r="I1411" s="19">
        <v>29</v>
      </c>
      <c r="J1411" s="150" t="s">
        <v>13</v>
      </c>
      <c r="K1411" s="150" t="s">
        <v>12</v>
      </c>
      <c r="L1411" s="9">
        <v>1</v>
      </c>
      <c r="M1411" s="9"/>
      <c r="N1411" s="21">
        <v>1.77E-2</v>
      </c>
      <c r="O1411" s="10"/>
      <c r="P1411" s="39">
        <v>5.7000000000000002E-3</v>
      </c>
      <c r="Q1411" s="7"/>
      <c r="R1411" s="158">
        <v>73.765100000000004</v>
      </c>
      <c r="S1411" s="1"/>
      <c r="T1411" s="23">
        <v>23.840800000000002</v>
      </c>
      <c r="V1411" s="20">
        <v>3.0941000000000001</v>
      </c>
      <c r="X1411" s="20">
        <v>0</v>
      </c>
      <c r="AA1411" s="25">
        <v>273</v>
      </c>
      <c r="AB1411" s="9"/>
      <c r="AC1411" s="25">
        <v>47726</v>
      </c>
      <c r="AD1411" s="9"/>
      <c r="AE1411" s="27">
        <v>15425</v>
      </c>
      <c r="AF1411" s="9"/>
      <c r="AG1411" s="26">
        <v>647</v>
      </c>
      <c r="AI1411" s="26">
        <v>0</v>
      </c>
      <c r="AK1411" s="26">
        <v>13191</v>
      </c>
      <c r="AM1411" s="2" t="str">
        <f t="shared" si="22"/>
        <v>No</v>
      </c>
    </row>
    <row r="1412" spans="1:39">
      <c r="A1412" s="6" t="s">
        <v>6092</v>
      </c>
      <c r="B1412" s="6" t="s">
        <v>3322</v>
      </c>
      <c r="C1412" s="4" t="s">
        <v>103</v>
      </c>
      <c r="D1412" s="213">
        <v>6089</v>
      </c>
      <c r="E1412" s="210">
        <v>60089</v>
      </c>
      <c r="F1412" s="17" t="s">
        <v>272</v>
      </c>
      <c r="G1412" s="36" t="s">
        <v>220</v>
      </c>
      <c r="H1412" s="157">
        <v>130247</v>
      </c>
      <c r="I1412" s="19">
        <v>29</v>
      </c>
      <c r="J1412" s="150" t="s">
        <v>14</v>
      </c>
      <c r="K1412" s="150" t="s">
        <v>15</v>
      </c>
      <c r="L1412" s="9">
        <v>1</v>
      </c>
      <c r="M1412" s="9"/>
      <c r="N1412" s="21">
        <v>0</v>
      </c>
      <c r="O1412" s="10"/>
      <c r="P1412" s="39">
        <v>0</v>
      </c>
      <c r="Q1412" s="7"/>
      <c r="R1412" s="158">
        <v>37.788200000000003</v>
      </c>
      <c r="S1412" s="1"/>
      <c r="T1412" s="23">
        <v>0.26779999999999998</v>
      </c>
      <c r="V1412" s="20">
        <v>141.08349999999999</v>
      </c>
      <c r="X1412" s="20">
        <v>0</v>
      </c>
      <c r="AA1412" s="25">
        <v>0</v>
      </c>
      <c r="AB1412" s="9"/>
      <c r="AC1412" s="25">
        <v>96360</v>
      </c>
      <c r="AD1412" s="9"/>
      <c r="AE1412" s="27">
        <v>683</v>
      </c>
      <c r="AF1412" s="9"/>
      <c r="AG1412" s="26">
        <v>2550</v>
      </c>
      <c r="AI1412" s="26">
        <v>0</v>
      </c>
      <c r="AK1412" s="26">
        <v>21377</v>
      </c>
      <c r="AM1412" s="2" t="str">
        <f t="shared" si="22"/>
        <v>No</v>
      </c>
    </row>
    <row r="1413" spans="1:39">
      <c r="A1413" s="6" t="s">
        <v>6092</v>
      </c>
      <c r="B1413" s="6" t="s">
        <v>3322</v>
      </c>
      <c r="C1413" s="4" t="s">
        <v>103</v>
      </c>
      <c r="D1413" s="213">
        <v>6089</v>
      </c>
      <c r="E1413" s="210">
        <v>60089</v>
      </c>
      <c r="F1413" s="17" t="s">
        <v>272</v>
      </c>
      <c r="G1413" s="36" t="s">
        <v>220</v>
      </c>
      <c r="H1413" s="157">
        <v>130247</v>
      </c>
      <c r="I1413" s="19">
        <v>29</v>
      </c>
      <c r="J1413" s="150" t="s">
        <v>24</v>
      </c>
      <c r="K1413" s="150" t="s">
        <v>15</v>
      </c>
      <c r="L1413" s="9">
        <v>1</v>
      </c>
      <c r="M1413" s="9"/>
      <c r="N1413" s="21">
        <v>4</v>
      </c>
      <c r="O1413" s="10"/>
      <c r="P1413" s="39">
        <v>5.2200000000000003E-2</v>
      </c>
      <c r="Q1413" s="7"/>
      <c r="R1413" s="158">
        <v>34.146900000000002</v>
      </c>
      <c r="S1413" s="1"/>
      <c r="T1413" s="23">
        <v>0.44600000000000001</v>
      </c>
      <c r="V1413" s="20">
        <v>76.570800000000006</v>
      </c>
      <c r="X1413" s="20">
        <v>0</v>
      </c>
      <c r="AA1413" s="25">
        <v>3812</v>
      </c>
      <c r="AB1413" s="9"/>
      <c r="AC1413" s="25">
        <v>72972</v>
      </c>
      <c r="AD1413" s="9"/>
      <c r="AE1413" s="27">
        <v>953</v>
      </c>
      <c r="AF1413" s="9"/>
      <c r="AG1413" s="26">
        <v>2137</v>
      </c>
      <c r="AI1413" s="26">
        <v>0</v>
      </c>
      <c r="AK1413" s="26">
        <v>55111</v>
      </c>
      <c r="AM1413" s="2" t="str">
        <f t="shared" si="22"/>
        <v>No</v>
      </c>
    </row>
    <row r="1414" spans="1:39">
      <c r="A1414" s="6" t="s">
        <v>6098</v>
      </c>
      <c r="B1414" s="6" t="s">
        <v>1056</v>
      </c>
      <c r="C1414" s="4" t="s">
        <v>88</v>
      </c>
      <c r="D1414" s="213">
        <v>3026</v>
      </c>
      <c r="E1414" s="210">
        <v>30026</v>
      </c>
      <c r="F1414" s="17" t="s">
        <v>272</v>
      </c>
      <c r="G1414" s="36" t="s">
        <v>218</v>
      </c>
      <c r="H1414" s="157">
        <v>56142</v>
      </c>
      <c r="I1414" s="19">
        <v>29</v>
      </c>
      <c r="J1414" s="150" t="s">
        <v>13</v>
      </c>
      <c r="K1414" s="150" t="s">
        <v>12</v>
      </c>
      <c r="L1414" s="9">
        <v>1</v>
      </c>
      <c r="M1414" s="9"/>
      <c r="N1414" s="21">
        <v>4</v>
      </c>
      <c r="O1414" s="10"/>
      <c r="P1414" s="39">
        <v>0.11409999999999999</v>
      </c>
      <c r="Q1414" s="7"/>
      <c r="R1414" s="158">
        <v>58.821399999999997</v>
      </c>
      <c r="S1414" s="1"/>
      <c r="T1414" s="23">
        <v>1.6786000000000001</v>
      </c>
      <c r="V1414" s="20">
        <v>35.0426</v>
      </c>
      <c r="X1414" s="20">
        <v>3.3273000000000001</v>
      </c>
      <c r="AA1414" s="25">
        <v>188</v>
      </c>
      <c r="AB1414" s="9"/>
      <c r="AC1414" s="25">
        <v>1647</v>
      </c>
      <c r="AD1414" s="9"/>
      <c r="AE1414" s="27">
        <v>47</v>
      </c>
      <c r="AF1414" s="9"/>
      <c r="AG1414" s="26">
        <v>28</v>
      </c>
      <c r="AI1414" s="26">
        <v>495</v>
      </c>
      <c r="AK1414" s="26">
        <v>495</v>
      </c>
      <c r="AM1414" s="2" t="str">
        <f t="shared" si="22"/>
        <v>No</v>
      </c>
    </row>
    <row r="1415" spans="1:39">
      <c r="A1415" s="6" t="s">
        <v>6097</v>
      </c>
      <c r="B1415" s="6" t="s">
        <v>886</v>
      </c>
      <c r="C1415" s="4" t="s">
        <v>68</v>
      </c>
      <c r="D1415" s="213">
        <v>2203</v>
      </c>
      <c r="E1415" s="210">
        <v>20203</v>
      </c>
      <c r="F1415" s="17" t="s">
        <v>272</v>
      </c>
      <c r="G1415" s="36" t="s">
        <v>220</v>
      </c>
      <c r="H1415" s="157">
        <v>51291</v>
      </c>
      <c r="I1415" s="19">
        <v>29</v>
      </c>
      <c r="J1415" s="150" t="s">
        <v>14</v>
      </c>
      <c r="K1415" s="150" t="s">
        <v>12</v>
      </c>
      <c r="L1415" s="9">
        <v>1</v>
      </c>
      <c r="M1415" s="9"/>
      <c r="N1415" s="21">
        <v>0</v>
      </c>
      <c r="O1415" s="10"/>
      <c r="P1415" s="39">
        <v>0</v>
      </c>
      <c r="Q1415" s="7"/>
      <c r="R1415" s="158">
        <v>24.135899999999999</v>
      </c>
      <c r="S1415" s="1"/>
      <c r="T1415" s="23">
        <v>1.3143</v>
      </c>
      <c r="V1415" s="20">
        <v>18.363800000000001</v>
      </c>
      <c r="X1415" s="20">
        <v>0</v>
      </c>
      <c r="AA1415" s="25">
        <v>0</v>
      </c>
      <c r="AB1415" s="9"/>
      <c r="AC1415" s="25">
        <v>19888</v>
      </c>
      <c r="AD1415" s="9"/>
      <c r="AE1415" s="27">
        <v>1083</v>
      </c>
      <c r="AF1415" s="9"/>
      <c r="AG1415" s="26">
        <v>824</v>
      </c>
      <c r="AI1415" s="26">
        <v>0</v>
      </c>
      <c r="AK1415" s="26">
        <v>5566</v>
      </c>
      <c r="AM1415" s="2" t="str">
        <f t="shared" si="22"/>
        <v>No</v>
      </c>
    </row>
    <row r="1416" spans="1:39">
      <c r="A1416" s="6" t="s">
        <v>1422</v>
      </c>
      <c r="B1416" s="6" t="s">
        <v>6102</v>
      </c>
      <c r="C1416" s="4" t="s">
        <v>107</v>
      </c>
      <c r="D1416" s="213">
        <v>4188</v>
      </c>
      <c r="E1416" s="210">
        <v>40188</v>
      </c>
      <c r="F1416" s="17" t="s">
        <v>324</v>
      </c>
      <c r="G1416" s="36" t="s">
        <v>220</v>
      </c>
      <c r="H1416" s="157">
        <v>106405</v>
      </c>
      <c r="I1416" s="19">
        <v>28</v>
      </c>
      <c r="J1416" s="150" t="s">
        <v>14</v>
      </c>
      <c r="K1416" s="150" t="s">
        <v>12</v>
      </c>
      <c r="L1416" s="9">
        <v>8</v>
      </c>
      <c r="M1416" s="9"/>
      <c r="N1416" s="21">
        <v>0.75280000000000002</v>
      </c>
      <c r="O1416" s="10"/>
      <c r="P1416" s="39">
        <v>0.1004</v>
      </c>
      <c r="Q1416" s="7"/>
      <c r="R1416" s="158">
        <v>101.1246</v>
      </c>
      <c r="S1416" s="1"/>
      <c r="T1416" s="23">
        <v>13.4878</v>
      </c>
      <c r="V1416" s="20">
        <v>7.4974999999999996</v>
      </c>
      <c r="X1416" s="20">
        <v>0</v>
      </c>
      <c r="AA1416" s="25">
        <v>217117</v>
      </c>
      <c r="AB1416" s="9"/>
      <c r="AC1416" s="25">
        <v>2162347</v>
      </c>
      <c r="AD1416" s="9"/>
      <c r="AE1416" s="27">
        <v>288409</v>
      </c>
      <c r="AF1416" s="9"/>
      <c r="AG1416" s="26">
        <v>21383</v>
      </c>
      <c r="AI1416" s="26">
        <v>0</v>
      </c>
      <c r="AK1416" s="26">
        <v>255959</v>
      </c>
      <c r="AM1416" s="2" t="str">
        <f t="shared" si="22"/>
        <v>No</v>
      </c>
    </row>
    <row r="1417" spans="1:39">
      <c r="A1417" s="6" t="s">
        <v>6103</v>
      </c>
      <c r="B1417" s="6" t="s">
        <v>3288</v>
      </c>
      <c r="C1417" s="4" t="s">
        <v>103</v>
      </c>
      <c r="D1417" s="213">
        <v>6015</v>
      </c>
      <c r="E1417" s="210">
        <v>60015</v>
      </c>
      <c r="F1417" s="17" t="s">
        <v>272</v>
      </c>
      <c r="G1417" s="36" t="s">
        <v>220</v>
      </c>
      <c r="H1417" s="157">
        <v>54770</v>
      </c>
      <c r="I1417" s="19">
        <v>28</v>
      </c>
      <c r="J1417" s="150" t="s">
        <v>14</v>
      </c>
      <c r="K1417" s="150" t="s">
        <v>12</v>
      </c>
      <c r="L1417" s="9">
        <v>8</v>
      </c>
      <c r="M1417" s="9"/>
      <c r="N1417" s="21">
        <v>0.57999999999999996</v>
      </c>
      <c r="O1417" s="10"/>
      <c r="P1417" s="39">
        <v>9.4600000000000004E-2</v>
      </c>
      <c r="Q1417" s="7"/>
      <c r="R1417" s="158">
        <v>75.967699999999994</v>
      </c>
      <c r="S1417" s="1"/>
      <c r="T1417" s="23">
        <v>12.3927</v>
      </c>
      <c r="V1417" s="20">
        <v>6.13</v>
      </c>
      <c r="X1417" s="20">
        <v>0</v>
      </c>
      <c r="AA1417" s="25">
        <v>246949</v>
      </c>
      <c r="AB1417" s="9"/>
      <c r="AC1417" s="25">
        <v>2609945</v>
      </c>
      <c r="AD1417" s="9"/>
      <c r="AE1417" s="27">
        <v>425763</v>
      </c>
      <c r="AF1417" s="9"/>
      <c r="AG1417" s="26">
        <v>34356</v>
      </c>
      <c r="AI1417" s="26">
        <v>0</v>
      </c>
      <c r="AK1417" s="26">
        <v>426131</v>
      </c>
      <c r="AM1417" s="2" t="str">
        <f t="shared" si="22"/>
        <v>No</v>
      </c>
    </row>
    <row r="1418" spans="1:39">
      <c r="A1418" s="6" t="s">
        <v>6103</v>
      </c>
      <c r="B1418" s="6" t="s">
        <v>3288</v>
      </c>
      <c r="C1418" s="4" t="s">
        <v>103</v>
      </c>
      <c r="D1418" s="213">
        <v>6015</v>
      </c>
      <c r="E1418" s="210">
        <v>60015</v>
      </c>
      <c r="F1418" s="17" t="s">
        <v>272</v>
      </c>
      <c r="G1418" s="36" t="s">
        <v>220</v>
      </c>
      <c r="H1418" s="157">
        <v>54770</v>
      </c>
      <c r="I1418" s="19">
        <v>28</v>
      </c>
      <c r="J1418" s="150" t="s">
        <v>24</v>
      </c>
      <c r="K1418" s="150" t="s">
        <v>12</v>
      </c>
      <c r="L1418" s="9">
        <v>8</v>
      </c>
      <c r="M1418" s="9"/>
      <c r="N1418" s="21">
        <v>1.1665000000000001</v>
      </c>
      <c r="O1418" s="10"/>
      <c r="P1418" s="39">
        <v>0.1236</v>
      </c>
      <c r="Q1418" s="7"/>
      <c r="R1418" s="158">
        <v>167.67259999999999</v>
      </c>
      <c r="S1418" s="1"/>
      <c r="T1418" s="23">
        <v>17.772600000000001</v>
      </c>
      <c r="V1418" s="20">
        <v>9.4344000000000001</v>
      </c>
      <c r="X1418" s="20">
        <v>0</v>
      </c>
      <c r="AA1418" s="25">
        <v>206017</v>
      </c>
      <c r="AB1418" s="9"/>
      <c r="AC1418" s="25">
        <v>1666163</v>
      </c>
      <c r="AD1418" s="9"/>
      <c r="AE1418" s="27">
        <v>176606</v>
      </c>
      <c r="AF1418" s="9"/>
      <c r="AG1418" s="26">
        <v>9937</v>
      </c>
      <c r="AI1418" s="26">
        <v>0</v>
      </c>
      <c r="AK1418" s="26">
        <v>220592</v>
      </c>
      <c r="AM1418" s="2" t="str">
        <f t="shared" si="22"/>
        <v>No</v>
      </c>
    </row>
    <row r="1419" spans="1:39">
      <c r="A1419" s="6" t="s">
        <v>6104</v>
      </c>
      <c r="B1419" s="6" t="s">
        <v>699</v>
      </c>
      <c r="C1419" s="4" t="s">
        <v>56</v>
      </c>
      <c r="D1419" s="213">
        <v>1096</v>
      </c>
      <c r="E1419" s="210">
        <v>10096</v>
      </c>
      <c r="F1419" s="17" t="s">
        <v>272</v>
      </c>
      <c r="G1419" s="36" t="s">
        <v>220</v>
      </c>
      <c r="H1419" s="157">
        <v>61210</v>
      </c>
      <c r="I1419" s="19">
        <v>28</v>
      </c>
      <c r="J1419" s="150" t="s">
        <v>13</v>
      </c>
      <c r="K1419" s="150" t="s">
        <v>15</v>
      </c>
      <c r="L1419" s="9">
        <v>8</v>
      </c>
      <c r="M1419" s="9"/>
      <c r="N1419" s="21">
        <v>2.5207000000000002</v>
      </c>
      <c r="O1419" s="10"/>
      <c r="P1419" s="39">
        <v>0.2069</v>
      </c>
      <c r="Q1419" s="7"/>
      <c r="R1419" s="158">
        <v>91.7</v>
      </c>
      <c r="S1419" s="1"/>
      <c r="T1419" s="23">
        <v>7.5263999999999998</v>
      </c>
      <c r="V1419" s="20">
        <v>12.1838</v>
      </c>
      <c r="X1419" s="20">
        <v>0</v>
      </c>
      <c r="AA1419" s="25">
        <v>10055</v>
      </c>
      <c r="AB1419" s="9"/>
      <c r="AC1419" s="25">
        <v>48601</v>
      </c>
      <c r="AD1419" s="9"/>
      <c r="AE1419" s="27">
        <v>3989</v>
      </c>
      <c r="AF1419" s="9"/>
      <c r="AG1419" s="26">
        <v>530</v>
      </c>
      <c r="AI1419" s="26">
        <v>0</v>
      </c>
      <c r="AK1419" s="26">
        <v>13600</v>
      </c>
      <c r="AM1419" s="2" t="str">
        <f t="shared" si="22"/>
        <v>No</v>
      </c>
    </row>
    <row r="1420" spans="1:39">
      <c r="A1420" s="6" t="s">
        <v>6103</v>
      </c>
      <c r="B1420" s="6" t="s">
        <v>3288</v>
      </c>
      <c r="C1420" s="4" t="s">
        <v>103</v>
      </c>
      <c r="D1420" s="213">
        <v>6015</v>
      </c>
      <c r="E1420" s="210">
        <v>60015</v>
      </c>
      <c r="F1420" s="17" t="s">
        <v>272</v>
      </c>
      <c r="G1420" s="36" t="s">
        <v>220</v>
      </c>
      <c r="H1420" s="157">
        <v>54770</v>
      </c>
      <c r="I1420" s="19">
        <v>28</v>
      </c>
      <c r="J1420" s="150" t="s">
        <v>18</v>
      </c>
      <c r="K1420" s="150" t="s">
        <v>15</v>
      </c>
      <c r="L1420" s="9">
        <v>8</v>
      </c>
      <c r="M1420" s="9"/>
      <c r="N1420" s="21">
        <v>2</v>
      </c>
      <c r="O1420" s="10"/>
      <c r="P1420" s="39">
        <v>0.26629999999999998</v>
      </c>
      <c r="Q1420" s="7"/>
      <c r="R1420" s="158">
        <v>33.980800000000002</v>
      </c>
      <c r="S1420" s="1"/>
      <c r="T1420" s="23">
        <v>4.5243000000000002</v>
      </c>
      <c r="V1420" s="20">
        <v>7.5107999999999997</v>
      </c>
      <c r="X1420" s="20">
        <v>0</v>
      </c>
      <c r="AA1420" s="25">
        <v>25906</v>
      </c>
      <c r="AB1420" s="9"/>
      <c r="AC1420" s="25">
        <v>97287</v>
      </c>
      <c r="AD1420" s="9"/>
      <c r="AE1420" s="27">
        <v>12953</v>
      </c>
      <c r="AF1420" s="9"/>
      <c r="AG1420" s="26">
        <v>2863</v>
      </c>
      <c r="AI1420" s="26">
        <v>0</v>
      </c>
      <c r="AK1420" s="26">
        <v>44247</v>
      </c>
      <c r="AM1420" s="2" t="str">
        <f t="shared" si="22"/>
        <v>No</v>
      </c>
    </row>
    <row r="1421" spans="1:39">
      <c r="A1421" s="6" t="s">
        <v>6105</v>
      </c>
      <c r="B1421" s="6" t="s">
        <v>5530</v>
      </c>
      <c r="C1421" s="4" t="s">
        <v>22</v>
      </c>
      <c r="D1421" s="213">
        <v>9296</v>
      </c>
      <c r="E1421" s="210">
        <v>90296</v>
      </c>
      <c r="F1421" s="17" t="s">
        <v>272</v>
      </c>
      <c r="G1421" s="36" t="s">
        <v>220</v>
      </c>
      <c r="H1421" s="157">
        <v>12150996</v>
      </c>
      <c r="I1421" s="19">
        <v>28</v>
      </c>
      <c r="J1421" s="150" t="s">
        <v>13</v>
      </c>
      <c r="K1421" s="150" t="s">
        <v>15</v>
      </c>
      <c r="L1421" s="9">
        <v>7</v>
      </c>
      <c r="M1421" s="9"/>
      <c r="N1421" s="21">
        <v>0.84670000000000001</v>
      </c>
      <c r="O1421" s="10"/>
      <c r="P1421" s="39">
        <v>6.7699999999999996E-2</v>
      </c>
      <c r="Q1421" s="7"/>
      <c r="R1421" s="158">
        <v>149.0669</v>
      </c>
      <c r="S1421" s="1"/>
      <c r="T1421" s="23">
        <v>11.9129</v>
      </c>
      <c r="V1421" s="20">
        <v>12.513</v>
      </c>
      <c r="X1421" s="20">
        <v>0</v>
      </c>
      <c r="AA1421" s="25">
        <v>11005</v>
      </c>
      <c r="AB1421" s="9"/>
      <c r="AC1421" s="25">
        <v>162632</v>
      </c>
      <c r="AD1421" s="9"/>
      <c r="AE1421" s="27">
        <v>12997</v>
      </c>
      <c r="AF1421" s="9"/>
      <c r="AG1421" s="26">
        <v>1091</v>
      </c>
      <c r="AI1421" s="26">
        <v>0</v>
      </c>
      <c r="AK1421" s="26">
        <v>11277</v>
      </c>
      <c r="AM1421" s="2" t="str">
        <f t="shared" si="22"/>
        <v>No</v>
      </c>
    </row>
    <row r="1422" spans="1:39">
      <c r="A1422" s="6" t="s">
        <v>6106</v>
      </c>
      <c r="B1422" s="6" t="s">
        <v>1345</v>
      </c>
      <c r="C1422" s="4" t="s">
        <v>64</v>
      </c>
      <c r="D1422" s="213">
        <v>4096</v>
      </c>
      <c r="E1422" s="210">
        <v>40096</v>
      </c>
      <c r="F1422" s="17" t="s">
        <v>272</v>
      </c>
      <c r="G1422" s="36" t="s">
        <v>220</v>
      </c>
      <c r="H1422" s="157">
        <v>68243</v>
      </c>
      <c r="I1422" s="19">
        <v>28</v>
      </c>
      <c r="J1422" s="150" t="s">
        <v>14</v>
      </c>
      <c r="K1422" s="150" t="s">
        <v>15</v>
      </c>
      <c r="L1422" s="9">
        <v>7</v>
      </c>
      <c r="M1422" s="9"/>
      <c r="N1422" s="21">
        <v>0.8387</v>
      </c>
      <c r="O1422" s="10"/>
      <c r="P1422" s="39">
        <v>0.20630000000000001</v>
      </c>
      <c r="Q1422" s="7"/>
      <c r="R1422" s="158">
        <v>48.4694</v>
      </c>
      <c r="S1422" s="1"/>
      <c r="T1422" s="23">
        <v>11.9232</v>
      </c>
      <c r="V1422" s="20">
        <v>4.0651000000000002</v>
      </c>
      <c r="X1422" s="20">
        <v>0</v>
      </c>
      <c r="AA1422" s="25">
        <v>216008</v>
      </c>
      <c r="AB1422" s="9"/>
      <c r="AC1422" s="25">
        <v>1046940</v>
      </c>
      <c r="AD1422" s="9"/>
      <c r="AE1422" s="27">
        <v>257541</v>
      </c>
      <c r="AF1422" s="9"/>
      <c r="AG1422" s="26">
        <v>21600</v>
      </c>
      <c r="AI1422" s="26">
        <v>0</v>
      </c>
      <c r="AK1422" s="26">
        <v>334806</v>
      </c>
      <c r="AM1422" s="2" t="str">
        <f t="shared" si="22"/>
        <v>No</v>
      </c>
    </row>
    <row r="1423" spans="1:39">
      <c r="A1423" s="6" t="s">
        <v>6107</v>
      </c>
      <c r="B1423" s="6" t="s">
        <v>1375</v>
      </c>
      <c r="C1423" s="4" t="s">
        <v>39</v>
      </c>
      <c r="D1423" s="213">
        <v>4129</v>
      </c>
      <c r="E1423" s="210">
        <v>40129</v>
      </c>
      <c r="F1423" s="17" t="s">
        <v>272</v>
      </c>
      <c r="G1423" s="36" t="s">
        <v>218</v>
      </c>
      <c r="H1423" s="157">
        <v>169541</v>
      </c>
      <c r="I1423" s="19">
        <v>28</v>
      </c>
      <c r="J1423" s="150" t="s">
        <v>16</v>
      </c>
      <c r="K1423" s="150" t="s">
        <v>12</v>
      </c>
      <c r="L1423" s="9">
        <v>6</v>
      </c>
      <c r="M1423" s="9"/>
      <c r="N1423" s="21">
        <v>0</v>
      </c>
      <c r="O1423" s="10"/>
      <c r="P1423" s="39">
        <v>0</v>
      </c>
      <c r="Q1423" s="7"/>
      <c r="R1423" s="158">
        <v>40.5274</v>
      </c>
      <c r="S1423" s="1"/>
      <c r="T1423" s="23">
        <v>2.2692999999999999</v>
      </c>
      <c r="V1423" s="20">
        <v>17.859100000000002</v>
      </c>
      <c r="X1423" s="20">
        <v>0.97509999999999997</v>
      </c>
      <c r="AA1423" s="25">
        <v>0</v>
      </c>
      <c r="AB1423" s="9"/>
      <c r="AC1423" s="25">
        <v>119799</v>
      </c>
      <c r="AD1423" s="9"/>
      <c r="AE1423" s="27">
        <v>6708</v>
      </c>
      <c r="AF1423" s="9"/>
      <c r="AG1423" s="26">
        <v>2956</v>
      </c>
      <c r="AI1423" s="26">
        <v>122852</v>
      </c>
      <c r="AK1423" s="26">
        <v>46244</v>
      </c>
      <c r="AM1423" s="2" t="str">
        <f t="shared" si="22"/>
        <v>No</v>
      </c>
    </row>
    <row r="1424" spans="1:39">
      <c r="A1424" s="6" t="s">
        <v>2995</v>
      </c>
      <c r="B1424" s="6" t="s">
        <v>2778</v>
      </c>
      <c r="C1424" s="4" t="s">
        <v>82</v>
      </c>
      <c r="D1424" s="213" t="s">
        <v>2996</v>
      </c>
      <c r="E1424" s="210" t="s">
        <v>2997</v>
      </c>
      <c r="F1424" s="17" t="s">
        <v>272</v>
      </c>
      <c r="G1424" s="36" t="s">
        <v>400</v>
      </c>
      <c r="H1424" s="157">
        <v>0</v>
      </c>
      <c r="I1424" s="19">
        <v>28</v>
      </c>
      <c r="J1424" s="150" t="s">
        <v>14</v>
      </c>
      <c r="K1424" s="150" t="s">
        <v>12</v>
      </c>
      <c r="L1424" s="9">
        <v>6</v>
      </c>
      <c r="M1424" s="9"/>
      <c r="N1424" s="21">
        <v>2.9093</v>
      </c>
      <c r="O1424" s="10"/>
      <c r="P1424" s="39">
        <v>0.25940000000000002</v>
      </c>
      <c r="Q1424" s="7"/>
      <c r="R1424" s="158">
        <v>58.653100000000002</v>
      </c>
      <c r="S1424" s="1"/>
      <c r="T1424" s="23">
        <v>5.2304000000000004</v>
      </c>
      <c r="V1424" s="20">
        <v>11.214</v>
      </c>
      <c r="X1424" s="20">
        <v>0</v>
      </c>
      <c r="AA1424" s="25">
        <v>264361</v>
      </c>
      <c r="AB1424" s="9"/>
      <c r="AC1424" s="25">
        <v>1018981</v>
      </c>
      <c r="AD1424" s="9"/>
      <c r="AE1424" s="27">
        <v>90867</v>
      </c>
      <c r="AF1424" s="9"/>
      <c r="AG1424" s="26">
        <v>17373</v>
      </c>
      <c r="AI1424" s="26">
        <v>0</v>
      </c>
      <c r="AK1424" s="26">
        <v>289069</v>
      </c>
      <c r="AM1424" s="2" t="str">
        <f t="shared" si="22"/>
        <v>No</v>
      </c>
    </row>
    <row r="1425" spans="1:39">
      <c r="A1425" s="6" t="s">
        <v>6104</v>
      </c>
      <c r="B1425" s="6" t="s">
        <v>699</v>
      </c>
      <c r="C1425" s="4" t="s">
        <v>56</v>
      </c>
      <c r="D1425" s="213">
        <v>1096</v>
      </c>
      <c r="E1425" s="210">
        <v>10096</v>
      </c>
      <c r="F1425" s="17" t="s">
        <v>272</v>
      </c>
      <c r="G1425" s="36" t="s">
        <v>220</v>
      </c>
      <c r="H1425" s="157">
        <v>61210</v>
      </c>
      <c r="I1425" s="19">
        <v>28</v>
      </c>
      <c r="J1425" s="150" t="s">
        <v>18</v>
      </c>
      <c r="K1425" s="150" t="s">
        <v>15</v>
      </c>
      <c r="L1425" s="9">
        <v>6</v>
      </c>
      <c r="M1425" s="9"/>
      <c r="N1425" s="21">
        <v>2.4062999999999999</v>
      </c>
      <c r="O1425" s="10"/>
      <c r="P1425" s="39">
        <v>0.1336</v>
      </c>
      <c r="Q1425" s="7"/>
      <c r="R1425" s="158">
        <v>87.652799999999999</v>
      </c>
      <c r="S1425" s="1"/>
      <c r="T1425" s="23">
        <v>4.8653000000000004</v>
      </c>
      <c r="V1425" s="20">
        <v>18.015999999999998</v>
      </c>
      <c r="X1425" s="20">
        <v>0</v>
      </c>
      <c r="AA1425" s="25">
        <v>9038</v>
      </c>
      <c r="AB1425" s="9"/>
      <c r="AC1425" s="25">
        <v>67668</v>
      </c>
      <c r="AD1425" s="9"/>
      <c r="AE1425" s="27">
        <v>3756</v>
      </c>
      <c r="AF1425" s="9"/>
      <c r="AG1425" s="26">
        <v>772</v>
      </c>
      <c r="AI1425" s="26">
        <v>0</v>
      </c>
      <c r="AK1425" s="26">
        <v>23421</v>
      </c>
      <c r="AM1425" s="2" t="str">
        <f t="shared" si="22"/>
        <v>No</v>
      </c>
    </row>
    <row r="1426" spans="1:39">
      <c r="A1426" s="6" t="s">
        <v>6108</v>
      </c>
      <c r="B1426" s="6" t="s">
        <v>1358</v>
      </c>
      <c r="C1426" s="4" t="s">
        <v>45</v>
      </c>
      <c r="D1426" s="213">
        <v>5061</v>
      </c>
      <c r="E1426" s="210">
        <v>50061</v>
      </c>
      <c r="F1426" s="17" t="s">
        <v>272</v>
      </c>
      <c r="G1426" s="36" t="s">
        <v>218</v>
      </c>
      <c r="H1426" s="157">
        <v>93863</v>
      </c>
      <c r="I1426" s="19">
        <v>28</v>
      </c>
      <c r="J1426" s="150" t="s">
        <v>13</v>
      </c>
      <c r="K1426" s="150" t="s">
        <v>12</v>
      </c>
      <c r="L1426" s="9">
        <v>6</v>
      </c>
      <c r="M1426" s="9"/>
      <c r="N1426" s="21">
        <v>1.8703000000000001</v>
      </c>
      <c r="O1426" s="10"/>
      <c r="P1426" s="39">
        <v>3.7699999999999997E-2</v>
      </c>
      <c r="Q1426" s="7"/>
      <c r="R1426" s="158">
        <v>103.44029999999999</v>
      </c>
      <c r="S1426" s="1"/>
      <c r="T1426" s="23">
        <v>2.0865999999999998</v>
      </c>
      <c r="V1426" s="20">
        <v>49.573300000000003</v>
      </c>
      <c r="X1426" s="20">
        <v>13.221</v>
      </c>
      <c r="AA1426" s="25">
        <v>41543</v>
      </c>
      <c r="AB1426" s="9"/>
      <c r="AC1426" s="25">
        <v>1101122</v>
      </c>
      <c r="AD1426" s="9"/>
      <c r="AE1426" s="27">
        <v>22212</v>
      </c>
      <c r="AF1426" s="9"/>
      <c r="AG1426" s="26">
        <v>10645</v>
      </c>
      <c r="AI1426" s="26">
        <v>83286</v>
      </c>
      <c r="AK1426" s="26">
        <v>113321</v>
      </c>
      <c r="AM1426" s="2" t="str">
        <f t="shared" si="22"/>
        <v>No</v>
      </c>
    </row>
    <row r="1427" spans="1:39">
      <c r="A1427" s="6" t="s">
        <v>6109</v>
      </c>
      <c r="B1427" s="6" t="s">
        <v>1074</v>
      </c>
      <c r="C1427" s="4" t="s">
        <v>88</v>
      </c>
      <c r="D1427" s="213">
        <v>3055</v>
      </c>
      <c r="E1427" s="210">
        <v>30055</v>
      </c>
      <c r="F1427" s="17" t="s">
        <v>272</v>
      </c>
      <c r="G1427" s="36" t="s">
        <v>220</v>
      </c>
      <c r="H1427" s="157">
        <v>387550</v>
      </c>
      <c r="I1427" s="19">
        <v>28</v>
      </c>
      <c r="J1427" s="150" t="s">
        <v>14</v>
      </c>
      <c r="K1427" s="150" t="s">
        <v>12</v>
      </c>
      <c r="L1427" s="9">
        <v>5</v>
      </c>
      <c r="M1427" s="9"/>
      <c r="N1427" s="21">
        <v>0.59960000000000002</v>
      </c>
      <c r="O1427" s="10"/>
      <c r="P1427" s="39">
        <v>5.2600000000000001E-2</v>
      </c>
      <c r="Q1427" s="7"/>
      <c r="R1427" s="158">
        <v>76.749899999999997</v>
      </c>
      <c r="S1427" s="1"/>
      <c r="T1427" s="23">
        <v>6.7274000000000003</v>
      </c>
      <c r="V1427" s="20">
        <v>11.4086</v>
      </c>
      <c r="X1427" s="20">
        <v>0</v>
      </c>
      <c r="AA1427" s="25">
        <v>49526</v>
      </c>
      <c r="AB1427" s="9"/>
      <c r="AC1427" s="25">
        <v>942335</v>
      </c>
      <c r="AD1427" s="9"/>
      <c r="AE1427" s="27">
        <v>82599</v>
      </c>
      <c r="AF1427" s="9"/>
      <c r="AG1427" s="26">
        <v>12278</v>
      </c>
      <c r="AI1427" s="26">
        <v>0</v>
      </c>
      <c r="AK1427" s="26">
        <v>154694</v>
      </c>
      <c r="AM1427" s="2" t="str">
        <f t="shared" si="22"/>
        <v>No</v>
      </c>
    </row>
    <row r="1428" spans="1:39">
      <c r="A1428" s="6" t="s">
        <v>6103</v>
      </c>
      <c r="B1428" s="6" t="s">
        <v>3288</v>
      </c>
      <c r="C1428" s="4" t="s">
        <v>103</v>
      </c>
      <c r="D1428" s="213">
        <v>6015</v>
      </c>
      <c r="E1428" s="210">
        <v>60015</v>
      </c>
      <c r="F1428" s="17" t="s">
        <v>272</v>
      </c>
      <c r="G1428" s="36" t="s">
        <v>220</v>
      </c>
      <c r="H1428" s="157">
        <v>54770</v>
      </c>
      <c r="I1428" s="19">
        <v>28</v>
      </c>
      <c r="J1428" s="150" t="s">
        <v>13</v>
      </c>
      <c r="K1428" s="150" t="s">
        <v>12</v>
      </c>
      <c r="L1428" s="9">
        <v>4</v>
      </c>
      <c r="M1428" s="9"/>
      <c r="N1428" s="21">
        <v>1.3144</v>
      </c>
      <c r="O1428" s="10"/>
      <c r="P1428" s="39">
        <v>5.6899999999999999E-2</v>
      </c>
      <c r="Q1428" s="7"/>
      <c r="R1428" s="158">
        <v>52.451799999999999</v>
      </c>
      <c r="S1428" s="1"/>
      <c r="T1428" s="23">
        <v>2.2705000000000002</v>
      </c>
      <c r="V1428" s="20">
        <v>23.101500000000001</v>
      </c>
      <c r="X1428" s="20">
        <v>0</v>
      </c>
      <c r="AA1428" s="25">
        <v>27594</v>
      </c>
      <c r="AB1428" s="9"/>
      <c r="AC1428" s="25">
        <v>484969</v>
      </c>
      <c r="AD1428" s="9"/>
      <c r="AE1428" s="27">
        <v>20993</v>
      </c>
      <c r="AF1428" s="9"/>
      <c r="AG1428" s="26">
        <v>9246</v>
      </c>
      <c r="AI1428" s="26">
        <v>0</v>
      </c>
      <c r="AK1428" s="26">
        <v>85748</v>
      </c>
      <c r="AM1428" s="2" t="str">
        <f t="shared" si="22"/>
        <v>No</v>
      </c>
    </row>
    <row r="1429" spans="1:39">
      <c r="A1429" s="6" t="s">
        <v>3715</v>
      </c>
      <c r="B1429" s="6" t="s">
        <v>3714</v>
      </c>
      <c r="C1429" s="4" t="s">
        <v>44</v>
      </c>
      <c r="D1429" s="213">
        <v>7019</v>
      </c>
      <c r="E1429" s="210">
        <v>70019</v>
      </c>
      <c r="F1429" s="17" t="s">
        <v>120</v>
      </c>
      <c r="G1429" s="36" t="s">
        <v>218</v>
      </c>
      <c r="H1429" s="157">
        <v>106621</v>
      </c>
      <c r="I1429" s="19">
        <v>28</v>
      </c>
      <c r="J1429" s="150" t="s">
        <v>13</v>
      </c>
      <c r="K1429" s="150" t="s">
        <v>12</v>
      </c>
      <c r="L1429" s="9">
        <v>3</v>
      </c>
      <c r="M1429" s="9"/>
      <c r="N1429" s="21">
        <v>0</v>
      </c>
      <c r="O1429" s="10"/>
      <c r="P1429" s="39">
        <v>0</v>
      </c>
      <c r="Q1429" s="7"/>
      <c r="R1429" s="158">
        <v>40.1111</v>
      </c>
      <c r="S1429" s="1"/>
      <c r="T1429" s="23">
        <v>0.88919999999999999</v>
      </c>
      <c r="V1429" s="20">
        <v>45.107799999999997</v>
      </c>
      <c r="X1429" s="20">
        <v>12.450900000000001</v>
      </c>
      <c r="AA1429" s="25">
        <v>0</v>
      </c>
      <c r="AB1429" s="9"/>
      <c r="AC1429" s="25">
        <v>408812</v>
      </c>
      <c r="AD1429" s="9"/>
      <c r="AE1429" s="27">
        <v>9063</v>
      </c>
      <c r="AF1429" s="9"/>
      <c r="AG1429" s="26">
        <v>10192</v>
      </c>
      <c r="AI1429" s="26">
        <v>32834</v>
      </c>
      <c r="AK1429" s="26">
        <v>51868</v>
      </c>
      <c r="AM1429" s="2" t="str">
        <f t="shared" si="22"/>
        <v>No</v>
      </c>
    </row>
    <row r="1430" spans="1:39">
      <c r="A1430" s="6" t="s">
        <v>6110</v>
      </c>
      <c r="B1430" s="6" t="s">
        <v>2331</v>
      </c>
      <c r="C1430" s="4" t="s">
        <v>46</v>
      </c>
      <c r="D1430" s="213">
        <v>5209</v>
      </c>
      <c r="E1430" s="210">
        <v>50209</v>
      </c>
      <c r="F1430" s="17" t="s">
        <v>275</v>
      </c>
      <c r="G1430" s="36" t="s">
        <v>218</v>
      </c>
      <c r="H1430" s="157">
        <v>1487483</v>
      </c>
      <c r="I1430" s="19">
        <v>28</v>
      </c>
      <c r="J1430" s="150" t="s">
        <v>24</v>
      </c>
      <c r="K1430" s="150" t="s">
        <v>15</v>
      </c>
      <c r="L1430" s="9">
        <v>3</v>
      </c>
      <c r="M1430" s="9"/>
      <c r="N1430" s="21">
        <v>0.96</v>
      </c>
      <c r="O1430" s="10"/>
      <c r="P1430" s="39">
        <v>6.4399999999999999E-2</v>
      </c>
      <c r="Q1430" s="7"/>
      <c r="R1430" s="158">
        <v>70.290000000000006</v>
      </c>
      <c r="S1430" s="1"/>
      <c r="T1430" s="23">
        <v>4.7138999999999998</v>
      </c>
      <c r="V1430" s="20">
        <v>14.911099999999999</v>
      </c>
      <c r="X1430" s="20">
        <v>2.0091000000000001</v>
      </c>
      <c r="AA1430" s="25">
        <v>37968</v>
      </c>
      <c r="AB1430" s="9"/>
      <c r="AC1430" s="25">
        <v>589733</v>
      </c>
      <c r="AD1430" s="9"/>
      <c r="AE1430" s="27">
        <v>39550</v>
      </c>
      <c r="AF1430" s="9"/>
      <c r="AG1430" s="26">
        <v>8390</v>
      </c>
      <c r="AI1430" s="26">
        <v>293525</v>
      </c>
      <c r="AK1430" s="26">
        <v>196938</v>
      </c>
      <c r="AM1430" s="2" t="str">
        <f t="shared" si="22"/>
        <v>No</v>
      </c>
    </row>
    <row r="1431" spans="1:39">
      <c r="A1431" s="6" t="s">
        <v>6108</v>
      </c>
      <c r="B1431" s="6" t="s">
        <v>1358</v>
      </c>
      <c r="C1431" s="4" t="s">
        <v>45</v>
      </c>
      <c r="D1431" s="213">
        <v>5061</v>
      </c>
      <c r="E1431" s="210">
        <v>50061</v>
      </c>
      <c r="F1431" s="17" t="s">
        <v>272</v>
      </c>
      <c r="G1431" s="36" t="s">
        <v>218</v>
      </c>
      <c r="H1431" s="157">
        <v>93863</v>
      </c>
      <c r="I1431" s="19">
        <v>28</v>
      </c>
      <c r="J1431" s="150" t="s">
        <v>18</v>
      </c>
      <c r="K1431" s="150" t="s">
        <v>15</v>
      </c>
      <c r="L1431" s="9">
        <v>3</v>
      </c>
      <c r="M1431" s="9"/>
      <c r="N1431" s="21">
        <v>1.9004000000000001</v>
      </c>
      <c r="O1431" s="10"/>
      <c r="P1431" s="39">
        <v>8.3500000000000005E-2</v>
      </c>
      <c r="Q1431" s="7"/>
      <c r="R1431" s="158">
        <v>172.00559999999999</v>
      </c>
      <c r="S1431" s="1"/>
      <c r="T1431" s="23">
        <v>7.5561999999999996</v>
      </c>
      <c r="V1431" s="20">
        <v>22.7636</v>
      </c>
      <c r="X1431" s="20">
        <v>6.2546999999999997</v>
      </c>
      <c r="AA1431" s="25">
        <v>2556</v>
      </c>
      <c r="AB1431" s="9"/>
      <c r="AC1431" s="25">
        <v>30617</v>
      </c>
      <c r="AD1431" s="9"/>
      <c r="AE1431" s="27">
        <v>1345</v>
      </c>
      <c r="AF1431" s="9"/>
      <c r="AG1431" s="26">
        <v>178</v>
      </c>
      <c r="AI1431" s="26">
        <v>4895</v>
      </c>
      <c r="AK1431" s="26">
        <v>2930</v>
      </c>
      <c r="AM1431" s="2" t="str">
        <f t="shared" si="22"/>
        <v>No</v>
      </c>
    </row>
    <row r="1432" spans="1:39">
      <c r="A1432" s="6" t="s">
        <v>1488</v>
      </c>
      <c r="B1432" s="6" t="s">
        <v>1489</v>
      </c>
      <c r="C1432" s="4" t="s">
        <v>17</v>
      </c>
      <c r="D1432" s="213" t="s">
        <v>1490</v>
      </c>
      <c r="E1432" s="210" t="s">
        <v>1491</v>
      </c>
      <c r="F1432" s="17" t="s">
        <v>272</v>
      </c>
      <c r="G1432" s="36" t="s">
        <v>400</v>
      </c>
      <c r="H1432" s="157">
        <v>0</v>
      </c>
      <c r="I1432" s="19">
        <v>28</v>
      </c>
      <c r="J1432" s="150" t="s">
        <v>13</v>
      </c>
      <c r="K1432" s="150" t="s">
        <v>12</v>
      </c>
      <c r="L1432" s="9">
        <v>28</v>
      </c>
      <c r="M1432" s="9"/>
      <c r="N1432" s="21">
        <v>0.65759999999999996</v>
      </c>
      <c r="O1432" s="10"/>
      <c r="P1432" s="39">
        <v>3.1099999999999999E-2</v>
      </c>
      <c r="Q1432" s="7"/>
      <c r="R1432" s="158">
        <v>39.606999999999999</v>
      </c>
      <c r="S1432" s="1"/>
      <c r="T1432" s="23">
        <v>1.8731</v>
      </c>
      <c r="V1432" s="20">
        <v>21.145099999999999</v>
      </c>
      <c r="X1432" s="20">
        <v>0</v>
      </c>
      <c r="AA1432" s="25">
        <v>49063</v>
      </c>
      <c r="AB1432" s="9"/>
      <c r="AC1432" s="25">
        <v>1577506</v>
      </c>
      <c r="AD1432" s="9"/>
      <c r="AE1432" s="27">
        <v>74604</v>
      </c>
      <c r="AF1432" s="9"/>
      <c r="AG1432" s="26">
        <v>39829</v>
      </c>
      <c r="AI1432" s="26">
        <v>0</v>
      </c>
      <c r="AK1432" s="26">
        <v>449297</v>
      </c>
      <c r="AM1432" s="2" t="str">
        <f t="shared" si="22"/>
        <v>No</v>
      </c>
    </row>
    <row r="1433" spans="1:39">
      <c r="A1433" s="6" t="s">
        <v>1412</v>
      </c>
      <c r="B1433" s="6" t="s">
        <v>1162</v>
      </c>
      <c r="C1433" s="4" t="s">
        <v>102</v>
      </c>
      <c r="D1433" s="213">
        <v>4178</v>
      </c>
      <c r="E1433" s="210">
        <v>40178</v>
      </c>
      <c r="F1433" s="17" t="s">
        <v>338</v>
      </c>
      <c r="G1433" s="36" t="s">
        <v>218</v>
      </c>
      <c r="H1433" s="157">
        <v>969587</v>
      </c>
      <c r="I1433" s="19">
        <v>28</v>
      </c>
      <c r="J1433" s="150" t="s">
        <v>16</v>
      </c>
      <c r="K1433" s="150" t="s">
        <v>12</v>
      </c>
      <c r="L1433" s="9">
        <v>28</v>
      </c>
      <c r="M1433" s="9"/>
      <c r="N1433" s="21">
        <v>2.5908000000000002</v>
      </c>
      <c r="O1433" s="10"/>
      <c r="P1433" s="39">
        <v>0.41870000000000002</v>
      </c>
      <c r="Q1433" s="7"/>
      <c r="R1433" s="158">
        <v>49.706800000000001</v>
      </c>
      <c r="S1433" s="1"/>
      <c r="T1433" s="23">
        <v>8.0327000000000002</v>
      </c>
      <c r="V1433" s="20">
        <v>6.1881000000000004</v>
      </c>
      <c r="X1433" s="20">
        <v>0.14940000000000001</v>
      </c>
      <c r="AA1433" s="25">
        <v>277768</v>
      </c>
      <c r="AB1433" s="9"/>
      <c r="AC1433" s="25">
        <v>663436</v>
      </c>
      <c r="AD1433" s="9"/>
      <c r="AE1433" s="27">
        <v>107212</v>
      </c>
      <c r="AF1433" s="9"/>
      <c r="AG1433" s="26">
        <v>13347</v>
      </c>
      <c r="AI1433" s="26">
        <v>4440169</v>
      </c>
      <c r="AK1433" s="26">
        <v>526330</v>
      </c>
      <c r="AM1433" s="2" t="str">
        <f t="shared" si="22"/>
        <v>No</v>
      </c>
    </row>
    <row r="1434" spans="1:39">
      <c r="A1434" s="6" t="s">
        <v>5355</v>
      </c>
      <c r="B1434" s="6" t="s">
        <v>841</v>
      </c>
      <c r="C1434" s="4" t="s">
        <v>68</v>
      </c>
      <c r="D1434" s="213">
        <v>2219</v>
      </c>
      <c r="E1434" s="210">
        <v>20219</v>
      </c>
      <c r="F1434" s="17" t="s">
        <v>715</v>
      </c>
      <c r="G1434" s="36" t="s">
        <v>220</v>
      </c>
      <c r="H1434" s="157">
        <v>18351295</v>
      </c>
      <c r="I1434" s="19">
        <v>28</v>
      </c>
      <c r="J1434" s="150" t="s">
        <v>14</v>
      </c>
      <c r="K1434" s="150" t="s">
        <v>12</v>
      </c>
      <c r="L1434" s="9">
        <v>28</v>
      </c>
      <c r="M1434" s="9"/>
      <c r="N1434" s="21">
        <v>1.4893000000000001</v>
      </c>
      <c r="O1434" s="10"/>
      <c r="P1434" s="39">
        <v>0.99450000000000005</v>
      </c>
      <c r="Q1434" s="7"/>
      <c r="R1434" s="158">
        <v>62.185699999999997</v>
      </c>
      <c r="S1434" s="1"/>
      <c r="T1434" s="23">
        <v>41.526899999999998</v>
      </c>
      <c r="V1434" s="20">
        <v>1.4975000000000001</v>
      </c>
      <c r="X1434" s="20">
        <v>0</v>
      </c>
      <c r="AA1434" s="25">
        <v>6112489</v>
      </c>
      <c r="AB1434" s="9"/>
      <c r="AC1434" s="25">
        <v>6146183</v>
      </c>
      <c r="AD1434" s="9"/>
      <c r="AE1434" s="27">
        <v>4104348</v>
      </c>
      <c r="AF1434" s="9"/>
      <c r="AG1434" s="26">
        <v>98836</v>
      </c>
      <c r="AI1434" s="26">
        <v>0</v>
      </c>
      <c r="AK1434" s="26">
        <v>731911</v>
      </c>
      <c r="AM1434" s="2" t="str">
        <f t="shared" si="22"/>
        <v>No</v>
      </c>
    </row>
    <row r="1435" spans="1:39">
      <c r="A1435" s="6" t="s">
        <v>1359</v>
      </c>
      <c r="B1435" s="6" t="s">
        <v>1340</v>
      </c>
      <c r="C1435" s="4" t="s">
        <v>90</v>
      </c>
      <c r="D1435" s="213">
        <v>4112</v>
      </c>
      <c r="E1435" s="210">
        <v>40112</v>
      </c>
      <c r="F1435" s="17" t="s">
        <v>272</v>
      </c>
      <c r="G1435" s="36" t="s">
        <v>220</v>
      </c>
      <c r="H1435" s="157">
        <v>2148346</v>
      </c>
      <c r="I1435" s="19">
        <v>28</v>
      </c>
      <c r="J1435" s="150" t="s">
        <v>14</v>
      </c>
      <c r="K1435" s="150" t="s">
        <v>12</v>
      </c>
      <c r="L1435" s="9">
        <v>28</v>
      </c>
      <c r="M1435" s="9"/>
      <c r="N1435" s="21">
        <v>0</v>
      </c>
      <c r="O1435" s="10"/>
      <c r="P1435" s="39">
        <v>0</v>
      </c>
      <c r="Q1435" s="7"/>
      <c r="R1435" s="158">
        <v>87.428399999999996</v>
      </c>
      <c r="S1435" s="1"/>
      <c r="T1435" s="23">
        <v>28.123799999999999</v>
      </c>
      <c r="V1435" s="20">
        <v>3.1086999999999998</v>
      </c>
      <c r="X1435" s="20">
        <v>0</v>
      </c>
      <c r="AA1435" s="25">
        <v>0</v>
      </c>
      <c r="AB1435" s="9"/>
      <c r="AC1435" s="25">
        <v>1256171</v>
      </c>
      <c r="AD1435" s="9"/>
      <c r="AE1435" s="27">
        <v>404083</v>
      </c>
      <c r="AF1435" s="9"/>
      <c r="AG1435" s="26">
        <v>14368</v>
      </c>
      <c r="AI1435" s="26">
        <v>0</v>
      </c>
      <c r="AK1435" s="26">
        <v>132622</v>
      </c>
      <c r="AM1435" s="2" t="str">
        <f t="shared" si="22"/>
        <v>No</v>
      </c>
    </row>
    <row r="1436" spans="1:39">
      <c r="A1436" s="6" t="s">
        <v>6110</v>
      </c>
      <c r="B1436" s="6" t="s">
        <v>2331</v>
      </c>
      <c r="C1436" s="4" t="s">
        <v>46</v>
      </c>
      <c r="D1436" s="213">
        <v>5209</v>
      </c>
      <c r="E1436" s="210">
        <v>50209</v>
      </c>
      <c r="F1436" s="17" t="s">
        <v>275</v>
      </c>
      <c r="G1436" s="36" t="s">
        <v>218</v>
      </c>
      <c r="H1436" s="157">
        <v>1487483</v>
      </c>
      <c r="I1436" s="19">
        <v>28</v>
      </c>
      <c r="J1436" s="150" t="s">
        <v>16</v>
      </c>
      <c r="K1436" s="150" t="s">
        <v>15</v>
      </c>
      <c r="L1436" s="9">
        <v>25</v>
      </c>
      <c r="M1436" s="9"/>
      <c r="N1436" s="21">
        <v>3.0162</v>
      </c>
      <c r="O1436" s="10"/>
      <c r="P1436" s="39">
        <v>0.78010000000000002</v>
      </c>
      <c r="Q1436" s="7"/>
      <c r="R1436" s="158">
        <v>32.593499999999999</v>
      </c>
      <c r="S1436" s="1"/>
      <c r="T1436" s="23">
        <v>8.4296000000000006</v>
      </c>
      <c r="V1436" s="20">
        <v>3.8666</v>
      </c>
      <c r="X1436" s="20">
        <v>0.12</v>
      </c>
      <c r="AA1436" s="25">
        <v>229587</v>
      </c>
      <c r="AB1436" s="9"/>
      <c r="AC1436" s="25">
        <v>294319</v>
      </c>
      <c r="AD1436" s="9"/>
      <c r="AE1436" s="27">
        <v>76119</v>
      </c>
      <c r="AF1436" s="9"/>
      <c r="AG1436" s="26">
        <v>9030</v>
      </c>
      <c r="AI1436" s="26">
        <v>2451948</v>
      </c>
      <c r="AK1436" s="26">
        <v>345354</v>
      </c>
      <c r="AM1436" s="2" t="str">
        <f t="shared" si="22"/>
        <v>No</v>
      </c>
    </row>
    <row r="1437" spans="1:39">
      <c r="A1437" s="6" t="s">
        <v>3715</v>
      </c>
      <c r="B1437" s="6" t="s">
        <v>3714</v>
      </c>
      <c r="C1437" s="4" t="s">
        <v>44</v>
      </c>
      <c r="D1437" s="213">
        <v>7019</v>
      </c>
      <c r="E1437" s="210">
        <v>70019</v>
      </c>
      <c r="F1437" s="17" t="s">
        <v>120</v>
      </c>
      <c r="G1437" s="36" t="s">
        <v>218</v>
      </c>
      <c r="H1437" s="157">
        <v>106621</v>
      </c>
      <c r="I1437" s="19">
        <v>28</v>
      </c>
      <c r="J1437" s="150" t="s">
        <v>14</v>
      </c>
      <c r="K1437" s="150" t="s">
        <v>12</v>
      </c>
      <c r="L1437" s="9">
        <v>25</v>
      </c>
      <c r="M1437" s="9"/>
      <c r="N1437" s="21">
        <v>0</v>
      </c>
      <c r="O1437" s="10"/>
      <c r="P1437" s="39">
        <v>0</v>
      </c>
      <c r="Q1437" s="7"/>
      <c r="R1437" s="158">
        <v>45.028100000000002</v>
      </c>
      <c r="S1437" s="1"/>
      <c r="T1437" s="23">
        <v>51.486800000000002</v>
      </c>
      <c r="V1437" s="20">
        <v>0.87460000000000004</v>
      </c>
      <c r="X1437" s="20">
        <v>0.62350000000000005</v>
      </c>
      <c r="AA1437" s="25">
        <v>0</v>
      </c>
      <c r="AB1437" s="9"/>
      <c r="AC1437" s="25">
        <v>3226490</v>
      </c>
      <c r="AD1437" s="9"/>
      <c r="AE1437" s="27">
        <v>3689290</v>
      </c>
      <c r="AF1437" s="9"/>
      <c r="AG1437" s="26">
        <v>71655</v>
      </c>
      <c r="AI1437" s="26">
        <v>5174411</v>
      </c>
      <c r="AK1437" s="26">
        <v>699641</v>
      </c>
      <c r="AM1437" s="2" t="str">
        <f t="shared" si="22"/>
        <v>No</v>
      </c>
    </row>
    <row r="1438" spans="1:39">
      <c r="A1438" s="6" t="s">
        <v>6109</v>
      </c>
      <c r="B1438" s="6" t="s">
        <v>1074</v>
      </c>
      <c r="C1438" s="4" t="s">
        <v>88</v>
      </c>
      <c r="D1438" s="213">
        <v>3055</v>
      </c>
      <c r="E1438" s="210">
        <v>30055</v>
      </c>
      <c r="F1438" s="17" t="s">
        <v>272</v>
      </c>
      <c r="G1438" s="36" t="s">
        <v>220</v>
      </c>
      <c r="H1438" s="157">
        <v>387550</v>
      </c>
      <c r="I1438" s="19">
        <v>28</v>
      </c>
      <c r="J1438" s="150" t="s">
        <v>13</v>
      </c>
      <c r="K1438" s="150" t="s">
        <v>12</v>
      </c>
      <c r="L1438" s="9">
        <v>23</v>
      </c>
      <c r="M1438" s="9"/>
      <c r="N1438" s="21">
        <v>3.2341000000000002</v>
      </c>
      <c r="O1438" s="10"/>
      <c r="P1438" s="39">
        <v>0.16500000000000001</v>
      </c>
      <c r="Q1438" s="7"/>
      <c r="R1438" s="158">
        <v>59.848999999999997</v>
      </c>
      <c r="S1438" s="1"/>
      <c r="T1438" s="23">
        <v>3.0537999999999998</v>
      </c>
      <c r="V1438" s="20">
        <v>19.598500000000001</v>
      </c>
      <c r="X1438" s="20">
        <v>0</v>
      </c>
      <c r="AA1438" s="25">
        <v>297843</v>
      </c>
      <c r="AB1438" s="9"/>
      <c r="AC1438" s="25">
        <v>1804927</v>
      </c>
      <c r="AD1438" s="9"/>
      <c r="AE1438" s="27">
        <v>92095</v>
      </c>
      <c r="AF1438" s="9"/>
      <c r="AG1438" s="26">
        <v>30158</v>
      </c>
      <c r="AI1438" s="26">
        <v>0</v>
      </c>
      <c r="AK1438" s="26">
        <v>581769</v>
      </c>
      <c r="AM1438" s="2" t="str">
        <f t="shared" si="22"/>
        <v>No</v>
      </c>
    </row>
    <row r="1439" spans="1:39">
      <c r="A1439" s="6" t="s">
        <v>6107</v>
      </c>
      <c r="B1439" s="6" t="s">
        <v>1375</v>
      </c>
      <c r="C1439" s="4" t="s">
        <v>39</v>
      </c>
      <c r="D1439" s="213">
        <v>4129</v>
      </c>
      <c r="E1439" s="210">
        <v>40129</v>
      </c>
      <c r="F1439" s="17" t="s">
        <v>272</v>
      </c>
      <c r="G1439" s="36" t="s">
        <v>218</v>
      </c>
      <c r="H1439" s="157">
        <v>169541</v>
      </c>
      <c r="I1439" s="19">
        <v>28</v>
      </c>
      <c r="J1439" s="150" t="s">
        <v>13</v>
      </c>
      <c r="K1439" s="150" t="s">
        <v>15</v>
      </c>
      <c r="L1439" s="9">
        <v>22</v>
      </c>
      <c r="M1439" s="9"/>
      <c r="N1439" s="21">
        <v>1.6354</v>
      </c>
      <c r="O1439" s="10"/>
      <c r="P1439" s="39">
        <v>6.1600000000000002E-2</v>
      </c>
      <c r="Q1439" s="7"/>
      <c r="R1439" s="158">
        <v>68.784499999999994</v>
      </c>
      <c r="S1439" s="1"/>
      <c r="T1439" s="23">
        <v>2.5903999999999998</v>
      </c>
      <c r="V1439" s="20">
        <v>26.553699999999999</v>
      </c>
      <c r="X1439" s="20">
        <v>2.6905999999999999</v>
      </c>
      <c r="AA1439" s="25">
        <v>209076</v>
      </c>
      <c r="AB1439" s="9"/>
      <c r="AC1439" s="25">
        <v>3394789</v>
      </c>
      <c r="AD1439" s="9"/>
      <c r="AE1439" s="27">
        <v>127846</v>
      </c>
      <c r="AF1439" s="9"/>
      <c r="AG1439" s="26">
        <v>49354</v>
      </c>
      <c r="AI1439" s="26">
        <v>1261723</v>
      </c>
      <c r="AK1439" s="26">
        <v>809642</v>
      </c>
      <c r="AM1439" s="2" t="str">
        <f t="shared" si="22"/>
        <v>No</v>
      </c>
    </row>
    <row r="1440" spans="1:39">
      <c r="A1440" s="6" t="s">
        <v>2995</v>
      </c>
      <c r="B1440" s="6" t="s">
        <v>2778</v>
      </c>
      <c r="C1440" s="4" t="s">
        <v>82</v>
      </c>
      <c r="D1440" s="213" t="s">
        <v>2996</v>
      </c>
      <c r="E1440" s="210" t="s">
        <v>2997</v>
      </c>
      <c r="F1440" s="17" t="s">
        <v>272</v>
      </c>
      <c r="G1440" s="36" t="s">
        <v>400</v>
      </c>
      <c r="H1440" s="157">
        <v>0</v>
      </c>
      <c r="I1440" s="19">
        <v>28</v>
      </c>
      <c r="J1440" s="150" t="s">
        <v>13</v>
      </c>
      <c r="K1440" s="150" t="s">
        <v>12</v>
      </c>
      <c r="L1440" s="9">
        <v>22</v>
      </c>
      <c r="M1440" s="9"/>
      <c r="N1440" s="21">
        <v>4.9184000000000001</v>
      </c>
      <c r="O1440" s="10"/>
      <c r="P1440" s="39">
        <v>0.20419999999999999</v>
      </c>
      <c r="Q1440" s="7"/>
      <c r="R1440" s="158">
        <v>59.1295</v>
      </c>
      <c r="S1440" s="1"/>
      <c r="T1440" s="23">
        <v>2.4546000000000001</v>
      </c>
      <c r="V1440" s="20">
        <v>24.089200000000002</v>
      </c>
      <c r="X1440" s="20">
        <v>0</v>
      </c>
      <c r="AA1440" s="25">
        <v>254651</v>
      </c>
      <c r="AB1440" s="9"/>
      <c r="AC1440" s="25">
        <v>1247219</v>
      </c>
      <c r="AD1440" s="9"/>
      <c r="AE1440" s="27">
        <v>51775</v>
      </c>
      <c r="AF1440" s="9"/>
      <c r="AG1440" s="26">
        <v>21093</v>
      </c>
      <c r="AI1440" s="26">
        <v>0</v>
      </c>
      <c r="AK1440" s="26">
        <v>414418</v>
      </c>
      <c r="AM1440" s="2" t="str">
        <f t="shared" si="22"/>
        <v>No</v>
      </c>
    </row>
    <row r="1441" spans="1:39">
      <c r="A1441" s="6" t="s">
        <v>6105</v>
      </c>
      <c r="B1441" s="6" t="s">
        <v>5530</v>
      </c>
      <c r="C1441" s="4" t="s">
        <v>22</v>
      </c>
      <c r="D1441" s="213">
        <v>9296</v>
      </c>
      <c r="E1441" s="210">
        <v>90296</v>
      </c>
      <c r="F1441" s="17" t="s">
        <v>272</v>
      </c>
      <c r="G1441" s="36" t="s">
        <v>220</v>
      </c>
      <c r="H1441" s="157">
        <v>12150996</v>
      </c>
      <c r="I1441" s="19">
        <v>28</v>
      </c>
      <c r="J1441" s="150" t="s">
        <v>18</v>
      </c>
      <c r="K1441" s="150" t="s">
        <v>15</v>
      </c>
      <c r="L1441" s="9">
        <v>21</v>
      </c>
      <c r="M1441" s="9"/>
      <c r="N1441" s="21">
        <v>2.1053999999999999</v>
      </c>
      <c r="O1441" s="10"/>
      <c r="P1441" s="39">
        <v>0.10829999999999999</v>
      </c>
      <c r="Q1441" s="7"/>
      <c r="R1441" s="158">
        <v>155.96510000000001</v>
      </c>
      <c r="S1441" s="1"/>
      <c r="T1441" s="23">
        <v>8.0242000000000004</v>
      </c>
      <c r="V1441" s="20">
        <v>19.436699999999998</v>
      </c>
      <c r="X1441" s="20">
        <v>0</v>
      </c>
      <c r="AA1441" s="25">
        <v>39719</v>
      </c>
      <c r="AB1441" s="9"/>
      <c r="AC1441" s="25">
        <v>366674</v>
      </c>
      <c r="AD1441" s="9"/>
      <c r="AE1441" s="27">
        <v>18865</v>
      </c>
      <c r="AF1441" s="9"/>
      <c r="AG1441" s="26">
        <v>2351</v>
      </c>
      <c r="AI1441" s="26">
        <v>0</v>
      </c>
      <c r="AK1441" s="26">
        <v>38681</v>
      </c>
      <c r="AM1441" s="2" t="str">
        <f t="shared" si="22"/>
        <v>No</v>
      </c>
    </row>
    <row r="1442" spans="1:39">
      <c r="A1442" s="6" t="s">
        <v>6106</v>
      </c>
      <c r="B1442" s="6" t="s">
        <v>1345</v>
      </c>
      <c r="C1442" s="4" t="s">
        <v>64</v>
      </c>
      <c r="D1442" s="213">
        <v>4096</v>
      </c>
      <c r="E1442" s="210">
        <v>40096</v>
      </c>
      <c r="F1442" s="17" t="s">
        <v>272</v>
      </c>
      <c r="G1442" s="36" t="s">
        <v>220</v>
      </c>
      <c r="H1442" s="157">
        <v>68243</v>
      </c>
      <c r="I1442" s="19">
        <v>28</v>
      </c>
      <c r="J1442" s="150" t="s">
        <v>13</v>
      </c>
      <c r="K1442" s="150" t="s">
        <v>15</v>
      </c>
      <c r="L1442" s="9">
        <v>21</v>
      </c>
      <c r="M1442" s="9"/>
      <c r="N1442" s="21">
        <v>0.55059999999999998</v>
      </c>
      <c r="O1442" s="10"/>
      <c r="P1442" s="39">
        <v>2.0899999999999998E-2</v>
      </c>
      <c r="Q1442" s="7"/>
      <c r="R1442" s="158">
        <v>40.392099999999999</v>
      </c>
      <c r="S1442" s="1"/>
      <c r="T1442" s="23">
        <v>1.5347999999999999</v>
      </c>
      <c r="V1442" s="20">
        <v>26.317499999999999</v>
      </c>
      <c r="X1442" s="20">
        <v>0</v>
      </c>
      <c r="AA1442" s="25">
        <v>65788</v>
      </c>
      <c r="AB1442" s="9"/>
      <c r="AC1442" s="25">
        <v>3144361</v>
      </c>
      <c r="AD1442" s="9"/>
      <c r="AE1442" s="27">
        <v>119478</v>
      </c>
      <c r="AF1442" s="9"/>
      <c r="AG1442" s="26">
        <v>77846</v>
      </c>
      <c r="AI1442" s="26">
        <v>0</v>
      </c>
      <c r="AK1442" s="26">
        <v>1586006</v>
      </c>
      <c r="AM1442" s="2" t="str">
        <f t="shared" si="22"/>
        <v>No</v>
      </c>
    </row>
    <row r="1443" spans="1:39">
      <c r="A1443" s="6" t="s">
        <v>1422</v>
      </c>
      <c r="B1443" s="6" t="s">
        <v>6102</v>
      </c>
      <c r="C1443" s="4" t="s">
        <v>107</v>
      </c>
      <c r="D1443" s="213">
        <v>4188</v>
      </c>
      <c r="E1443" s="210">
        <v>40188</v>
      </c>
      <c r="F1443" s="17" t="s">
        <v>324</v>
      </c>
      <c r="G1443" s="36" t="s">
        <v>220</v>
      </c>
      <c r="H1443" s="157">
        <v>106405</v>
      </c>
      <c r="I1443" s="19">
        <v>28</v>
      </c>
      <c r="J1443" s="150" t="s">
        <v>13</v>
      </c>
      <c r="K1443" s="150" t="s">
        <v>12</v>
      </c>
      <c r="L1443" s="9">
        <v>20</v>
      </c>
      <c r="M1443" s="9"/>
      <c r="N1443" s="21">
        <v>1.4204000000000001</v>
      </c>
      <c r="O1443" s="10"/>
      <c r="P1443" s="39">
        <v>3.0099999999999998E-2</v>
      </c>
      <c r="Q1443" s="7"/>
      <c r="R1443" s="158">
        <v>82.974999999999994</v>
      </c>
      <c r="S1443" s="1"/>
      <c r="T1443" s="23">
        <v>1.7592000000000001</v>
      </c>
      <c r="V1443" s="20">
        <v>47.166899999999998</v>
      </c>
      <c r="X1443" s="20">
        <v>0</v>
      </c>
      <c r="AA1443" s="25">
        <v>56091</v>
      </c>
      <c r="AB1443" s="9"/>
      <c r="AC1443" s="25">
        <v>1862622</v>
      </c>
      <c r="AD1443" s="9"/>
      <c r="AE1443" s="27">
        <v>39490</v>
      </c>
      <c r="AF1443" s="9"/>
      <c r="AG1443" s="26">
        <v>22448</v>
      </c>
      <c r="AI1443" s="26">
        <v>0</v>
      </c>
      <c r="AK1443" s="26">
        <v>258318</v>
      </c>
      <c r="AM1443" s="2" t="str">
        <f t="shared" si="22"/>
        <v>No</v>
      </c>
    </row>
    <row r="1444" spans="1:39">
      <c r="A1444" s="6" t="s">
        <v>6108</v>
      </c>
      <c r="B1444" s="6" t="s">
        <v>1358</v>
      </c>
      <c r="C1444" s="4" t="s">
        <v>45</v>
      </c>
      <c r="D1444" s="213">
        <v>5061</v>
      </c>
      <c r="E1444" s="210">
        <v>50061</v>
      </c>
      <c r="F1444" s="17" t="s">
        <v>272</v>
      </c>
      <c r="G1444" s="36" t="s">
        <v>218</v>
      </c>
      <c r="H1444" s="157">
        <v>93863</v>
      </c>
      <c r="I1444" s="19">
        <v>28</v>
      </c>
      <c r="J1444" s="150" t="s">
        <v>14</v>
      </c>
      <c r="K1444" s="150" t="s">
        <v>12</v>
      </c>
      <c r="L1444" s="9">
        <v>19</v>
      </c>
      <c r="M1444" s="9"/>
      <c r="N1444" s="21">
        <v>0.41959999999999997</v>
      </c>
      <c r="O1444" s="10"/>
      <c r="P1444" s="39">
        <v>7.8299999999999995E-2</v>
      </c>
      <c r="Q1444" s="7"/>
      <c r="R1444" s="158">
        <v>90.359899999999996</v>
      </c>
      <c r="S1444" s="1"/>
      <c r="T1444" s="23">
        <v>16.8538</v>
      </c>
      <c r="V1444" s="20">
        <v>5.3613999999999997</v>
      </c>
      <c r="X1444" s="20">
        <v>1.8488</v>
      </c>
      <c r="AA1444" s="25">
        <v>477199</v>
      </c>
      <c r="AB1444" s="9"/>
      <c r="AC1444" s="25">
        <v>6097483</v>
      </c>
      <c r="AD1444" s="9"/>
      <c r="AE1444" s="27">
        <v>1137296</v>
      </c>
      <c r="AF1444" s="9"/>
      <c r="AG1444" s="26">
        <v>67480</v>
      </c>
      <c r="AI1444" s="26">
        <v>3298158</v>
      </c>
      <c r="AK1444" s="26">
        <v>980448</v>
      </c>
      <c r="AM1444" s="2" t="str">
        <f t="shared" si="22"/>
        <v>No</v>
      </c>
    </row>
    <row r="1445" spans="1:39">
      <c r="A1445" s="6" t="s">
        <v>4895</v>
      </c>
      <c r="B1445" s="6" t="s">
        <v>4896</v>
      </c>
      <c r="C1445" s="4" t="s">
        <v>22</v>
      </c>
      <c r="D1445" s="213">
        <v>9226</v>
      </c>
      <c r="E1445" s="210">
        <v>90226</v>
      </c>
      <c r="F1445" s="17" t="s">
        <v>275</v>
      </c>
      <c r="G1445" s="36" t="s">
        <v>218</v>
      </c>
      <c r="H1445" s="157">
        <v>107672</v>
      </c>
      <c r="I1445" s="19">
        <v>28</v>
      </c>
      <c r="J1445" s="150" t="s">
        <v>14</v>
      </c>
      <c r="K1445" s="150" t="s">
        <v>15</v>
      </c>
      <c r="L1445" s="9">
        <v>18</v>
      </c>
      <c r="M1445" s="9"/>
      <c r="N1445" s="21">
        <v>0.81879999999999997</v>
      </c>
      <c r="O1445" s="10"/>
      <c r="P1445" s="39">
        <v>0.16980000000000001</v>
      </c>
      <c r="Q1445" s="7"/>
      <c r="R1445" s="158">
        <v>84.9221</v>
      </c>
      <c r="S1445" s="1"/>
      <c r="T1445" s="23">
        <v>17.610800000000001</v>
      </c>
      <c r="V1445" s="20">
        <v>4.8221999999999996</v>
      </c>
      <c r="X1445" s="20">
        <v>0.48659999999999998</v>
      </c>
      <c r="AA1445" s="25">
        <v>634555</v>
      </c>
      <c r="AB1445" s="9"/>
      <c r="AC1445" s="25">
        <v>3736912</v>
      </c>
      <c r="AD1445" s="9"/>
      <c r="AE1445" s="27">
        <v>774947</v>
      </c>
      <c r="AF1445" s="9"/>
      <c r="AG1445" s="26">
        <v>44004</v>
      </c>
      <c r="AI1445" s="26">
        <v>7679725</v>
      </c>
      <c r="AK1445" s="26">
        <v>883747</v>
      </c>
      <c r="AM1445" s="2" t="str">
        <f t="shared" si="22"/>
        <v>No</v>
      </c>
    </row>
    <row r="1446" spans="1:39">
      <c r="A1446" s="6" t="s">
        <v>6111</v>
      </c>
      <c r="B1446" s="6" t="s">
        <v>4860</v>
      </c>
      <c r="C1446" s="4" t="s">
        <v>22</v>
      </c>
      <c r="D1446" s="213">
        <v>9165</v>
      </c>
      <c r="E1446" s="210">
        <v>90165</v>
      </c>
      <c r="F1446" s="17" t="s">
        <v>272</v>
      </c>
      <c r="G1446" s="36" t="s">
        <v>220</v>
      </c>
      <c r="H1446" s="157">
        <v>214811</v>
      </c>
      <c r="I1446" s="19">
        <v>28</v>
      </c>
      <c r="J1446" s="150" t="s">
        <v>13</v>
      </c>
      <c r="K1446" s="150" t="s">
        <v>15</v>
      </c>
      <c r="L1446" s="9">
        <v>18</v>
      </c>
      <c r="M1446" s="9"/>
      <c r="N1446" s="21">
        <v>3.0539000000000001</v>
      </c>
      <c r="O1446" s="10"/>
      <c r="P1446" s="39">
        <v>8.3500000000000005E-2</v>
      </c>
      <c r="Q1446" s="7"/>
      <c r="R1446" s="158">
        <v>80.983999999999995</v>
      </c>
      <c r="S1446" s="1"/>
      <c r="T1446" s="23">
        <v>2.214</v>
      </c>
      <c r="V1446" s="20">
        <v>36.578099999999999</v>
      </c>
      <c r="X1446" s="20">
        <v>0</v>
      </c>
      <c r="AA1446" s="25">
        <v>276198</v>
      </c>
      <c r="AB1446" s="9"/>
      <c r="AC1446" s="25">
        <v>3308197</v>
      </c>
      <c r="AD1446" s="9"/>
      <c r="AE1446" s="27">
        <v>90442</v>
      </c>
      <c r="AF1446" s="9"/>
      <c r="AG1446" s="26">
        <v>40850</v>
      </c>
      <c r="AI1446" s="26">
        <v>0</v>
      </c>
      <c r="AK1446" s="26">
        <v>680890</v>
      </c>
      <c r="AM1446" s="2" t="str">
        <f t="shared" si="22"/>
        <v>No</v>
      </c>
    </row>
    <row r="1447" spans="1:39">
      <c r="A1447" s="6" t="s">
        <v>6112</v>
      </c>
      <c r="B1447" s="6" t="s">
        <v>311</v>
      </c>
      <c r="C1447" s="4" t="s">
        <v>1</v>
      </c>
      <c r="D1447" s="213">
        <v>22</v>
      </c>
      <c r="E1447" s="210">
        <v>22</v>
      </c>
      <c r="F1447" s="17" t="s">
        <v>272</v>
      </c>
      <c r="G1447" s="36" t="s">
        <v>220</v>
      </c>
      <c r="H1447" s="157">
        <v>69809</v>
      </c>
      <c r="I1447" s="19">
        <v>28</v>
      </c>
      <c r="J1447" s="150" t="s">
        <v>13</v>
      </c>
      <c r="K1447" s="150" t="s">
        <v>12</v>
      </c>
      <c r="L1447" s="9">
        <v>17</v>
      </c>
      <c r="M1447" s="9"/>
      <c r="N1447" s="21">
        <v>0.50180000000000002</v>
      </c>
      <c r="O1447" s="10"/>
      <c r="P1447" s="39">
        <v>2.3800000000000002E-2</v>
      </c>
      <c r="Q1447" s="7"/>
      <c r="R1447" s="158">
        <v>52.869700000000002</v>
      </c>
      <c r="S1447" s="1"/>
      <c r="T1447" s="23">
        <v>2.5093999999999999</v>
      </c>
      <c r="V1447" s="20">
        <v>21.0685</v>
      </c>
      <c r="X1447" s="20">
        <v>0</v>
      </c>
      <c r="AA1447" s="25">
        <v>38575</v>
      </c>
      <c r="AB1447" s="9"/>
      <c r="AC1447" s="25">
        <v>1619663</v>
      </c>
      <c r="AD1447" s="9"/>
      <c r="AE1447" s="27">
        <v>76876</v>
      </c>
      <c r="AF1447" s="9"/>
      <c r="AG1447" s="26">
        <v>30635</v>
      </c>
      <c r="AI1447" s="26">
        <v>0</v>
      </c>
      <c r="AK1447" s="26">
        <v>417775</v>
      </c>
      <c r="AM1447" s="2" t="str">
        <f t="shared" si="22"/>
        <v>No</v>
      </c>
    </row>
    <row r="1448" spans="1:39">
      <c r="A1448" s="6" t="s">
        <v>6113</v>
      </c>
      <c r="B1448" s="6" t="s">
        <v>3331</v>
      </c>
      <c r="C1448" s="4" t="s">
        <v>85</v>
      </c>
      <c r="D1448" s="213">
        <v>6096</v>
      </c>
      <c r="E1448" s="210">
        <v>60096</v>
      </c>
      <c r="F1448" s="17" t="s">
        <v>120</v>
      </c>
      <c r="G1448" s="36" t="s">
        <v>220</v>
      </c>
      <c r="H1448" s="157">
        <v>103898</v>
      </c>
      <c r="I1448" s="19">
        <v>28</v>
      </c>
      <c r="J1448" s="150" t="s">
        <v>14</v>
      </c>
      <c r="K1448" s="150" t="s">
        <v>12</v>
      </c>
      <c r="L1448" s="9">
        <v>17</v>
      </c>
      <c r="M1448" s="9"/>
      <c r="N1448" s="21">
        <v>1.5760000000000001</v>
      </c>
      <c r="O1448" s="10"/>
      <c r="P1448" s="39">
        <v>0.58289999999999997</v>
      </c>
      <c r="Q1448" s="7"/>
      <c r="R1448" s="158">
        <v>75.826700000000002</v>
      </c>
      <c r="S1448" s="1"/>
      <c r="T1448" s="23">
        <v>28.044599999999999</v>
      </c>
      <c r="V1448" s="20">
        <v>2.7038000000000002</v>
      </c>
      <c r="X1448" s="20">
        <v>0</v>
      </c>
      <c r="AA1448" s="25">
        <v>1794694</v>
      </c>
      <c r="AB1448" s="9"/>
      <c r="AC1448" s="25">
        <v>3079020</v>
      </c>
      <c r="AD1448" s="9"/>
      <c r="AE1448" s="27">
        <v>1138781</v>
      </c>
      <c r="AF1448" s="9"/>
      <c r="AG1448" s="26">
        <v>40606</v>
      </c>
      <c r="AI1448" s="26">
        <v>0</v>
      </c>
      <c r="AK1448" s="26">
        <v>545243</v>
      </c>
      <c r="AM1448" s="2" t="str">
        <f t="shared" si="22"/>
        <v>No</v>
      </c>
    </row>
    <row r="1449" spans="1:39">
      <c r="A1449" s="6" t="s">
        <v>1097</v>
      </c>
      <c r="B1449" s="6" t="s">
        <v>6114</v>
      </c>
      <c r="C1449" s="4" t="s">
        <v>54</v>
      </c>
      <c r="D1449" s="213">
        <v>3088</v>
      </c>
      <c r="E1449" s="210">
        <v>30088</v>
      </c>
      <c r="F1449" s="17" t="s">
        <v>272</v>
      </c>
      <c r="G1449" s="36" t="s">
        <v>218</v>
      </c>
      <c r="H1449" s="157">
        <v>109919</v>
      </c>
      <c r="I1449" s="19">
        <v>28</v>
      </c>
      <c r="J1449" s="150" t="s">
        <v>14</v>
      </c>
      <c r="K1449" s="150" t="s">
        <v>15</v>
      </c>
      <c r="L1449" s="9">
        <v>16</v>
      </c>
      <c r="M1449" s="9"/>
      <c r="N1449" s="21">
        <v>0.48309999999999997</v>
      </c>
      <c r="O1449" s="10" t="s">
        <v>128</v>
      </c>
      <c r="P1449" s="39">
        <v>5.9700000000000003E-2</v>
      </c>
      <c r="Q1449" s="7"/>
      <c r="R1449" s="158">
        <v>93.696200000000005</v>
      </c>
      <c r="S1449" s="1"/>
      <c r="T1449" s="23">
        <v>11.5847</v>
      </c>
      <c r="U1449" s="2" t="s">
        <v>128</v>
      </c>
      <c r="V1449" s="20">
        <v>8.0878999999999994</v>
      </c>
      <c r="W1449" s="2" t="s">
        <v>128</v>
      </c>
      <c r="X1449" s="20">
        <v>1.1552</v>
      </c>
      <c r="AA1449" s="25">
        <v>363403</v>
      </c>
      <c r="AB1449" s="9"/>
      <c r="AC1449" s="25">
        <v>6083508</v>
      </c>
      <c r="AD1449" s="9"/>
      <c r="AE1449" s="27">
        <v>752172</v>
      </c>
      <c r="AF1449" s="9" t="s">
        <v>128</v>
      </c>
      <c r="AG1449" s="26">
        <v>64928</v>
      </c>
      <c r="AI1449" s="26">
        <v>5266172</v>
      </c>
      <c r="AK1449" s="26">
        <v>1283362</v>
      </c>
      <c r="AM1449" s="2" t="str">
        <f t="shared" si="22"/>
        <v>Yes</v>
      </c>
    </row>
    <row r="1450" spans="1:39">
      <c r="A1450" s="6" t="s">
        <v>4833</v>
      </c>
      <c r="B1450" s="6" t="s">
        <v>4834</v>
      </c>
      <c r="C1450" s="4" t="s">
        <v>22</v>
      </c>
      <c r="D1450" s="213">
        <v>9093</v>
      </c>
      <c r="E1450" s="210">
        <v>90093</v>
      </c>
      <c r="F1450" s="17" t="s">
        <v>275</v>
      </c>
      <c r="G1450" s="36" t="s">
        <v>218</v>
      </c>
      <c r="H1450" s="157">
        <v>117731</v>
      </c>
      <c r="I1450" s="19">
        <v>28</v>
      </c>
      <c r="J1450" s="150" t="s">
        <v>14</v>
      </c>
      <c r="K1450" s="150" t="s">
        <v>15</v>
      </c>
      <c r="L1450" s="9">
        <v>15</v>
      </c>
      <c r="M1450" s="9"/>
      <c r="N1450" s="21">
        <v>0.9839</v>
      </c>
      <c r="O1450" s="10"/>
      <c r="P1450" s="39">
        <v>0.154</v>
      </c>
      <c r="Q1450" s="7"/>
      <c r="R1450" s="158">
        <v>97.042900000000003</v>
      </c>
      <c r="S1450" s="1"/>
      <c r="T1450" s="23">
        <v>15.1859</v>
      </c>
      <c r="V1450" s="20">
        <v>6.3902999999999999</v>
      </c>
      <c r="X1450" s="20">
        <v>0.89029999999999998</v>
      </c>
      <c r="AA1450" s="25">
        <v>654894</v>
      </c>
      <c r="AB1450" s="9"/>
      <c r="AC1450" s="25">
        <v>4253390</v>
      </c>
      <c r="AD1450" s="9"/>
      <c r="AE1450" s="27">
        <v>665600</v>
      </c>
      <c r="AF1450" s="9"/>
      <c r="AG1450" s="26">
        <v>43830</v>
      </c>
      <c r="AI1450" s="26">
        <v>4777496</v>
      </c>
      <c r="AK1450" s="26">
        <v>724332</v>
      </c>
      <c r="AM1450" s="2" t="str">
        <f t="shared" si="22"/>
        <v>No</v>
      </c>
    </row>
    <row r="1451" spans="1:39">
      <c r="A1451" s="6" t="s">
        <v>2968</v>
      </c>
      <c r="B1451" s="6" t="s">
        <v>2903</v>
      </c>
      <c r="C1451" s="4" t="s">
        <v>58</v>
      </c>
      <c r="D1451" s="213" t="s">
        <v>2969</v>
      </c>
      <c r="E1451" s="210" t="s">
        <v>2970</v>
      </c>
      <c r="F1451" s="17" t="s">
        <v>275</v>
      </c>
      <c r="G1451" s="36" t="s">
        <v>400</v>
      </c>
      <c r="H1451" s="157">
        <v>0</v>
      </c>
      <c r="I1451" s="19">
        <v>28</v>
      </c>
      <c r="J1451" s="150" t="s">
        <v>13</v>
      </c>
      <c r="K1451" s="150" t="s">
        <v>12</v>
      </c>
      <c r="L1451" s="9">
        <v>15</v>
      </c>
      <c r="M1451" s="9"/>
      <c r="N1451" s="21">
        <v>1.2716000000000001</v>
      </c>
      <c r="O1451" s="10"/>
      <c r="P1451" s="39">
        <v>0.1089</v>
      </c>
      <c r="Q1451" s="7"/>
      <c r="R1451" s="158">
        <v>45.517099999999999</v>
      </c>
      <c r="S1451" s="1"/>
      <c r="T1451" s="23">
        <v>3.8984999999999999</v>
      </c>
      <c r="V1451" s="20">
        <v>11.675599999999999</v>
      </c>
      <c r="X1451" s="20">
        <v>0</v>
      </c>
      <c r="AA1451" s="25">
        <v>183713</v>
      </c>
      <c r="AB1451" s="9"/>
      <c r="AC1451" s="25">
        <v>1686863</v>
      </c>
      <c r="AD1451" s="9"/>
      <c r="AE1451" s="27">
        <v>144478</v>
      </c>
      <c r="AF1451" s="9"/>
      <c r="AG1451" s="26">
        <v>37060</v>
      </c>
      <c r="AI1451" s="26">
        <v>0</v>
      </c>
      <c r="AK1451" s="26">
        <v>420778</v>
      </c>
      <c r="AM1451" s="2" t="str">
        <f t="shared" si="22"/>
        <v>No</v>
      </c>
    </row>
    <row r="1452" spans="1:39">
      <c r="A1452" s="6" t="s">
        <v>6115</v>
      </c>
      <c r="B1452" s="6" t="s">
        <v>1218</v>
      </c>
      <c r="C1452" s="4" t="s">
        <v>105</v>
      </c>
      <c r="D1452" s="213" t="s">
        <v>1219</v>
      </c>
      <c r="E1452" s="210" t="s">
        <v>1220</v>
      </c>
      <c r="F1452" s="17" t="s">
        <v>405</v>
      </c>
      <c r="G1452" s="36" t="s">
        <v>400</v>
      </c>
      <c r="H1452" s="157">
        <v>0</v>
      </c>
      <c r="I1452" s="19">
        <v>28</v>
      </c>
      <c r="J1452" s="150" t="s">
        <v>14</v>
      </c>
      <c r="K1452" s="150" t="s">
        <v>12</v>
      </c>
      <c r="L1452" s="9">
        <v>15</v>
      </c>
      <c r="M1452" s="9"/>
      <c r="N1452" s="21">
        <v>0.25829999999999997</v>
      </c>
      <c r="O1452" s="10"/>
      <c r="P1452" s="39">
        <v>3.1600000000000003E-2</v>
      </c>
      <c r="Q1452" s="7"/>
      <c r="R1452" s="158">
        <v>61.624099999999999</v>
      </c>
      <c r="S1452" s="1"/>
      <c r="T1452" s="23">
        <v>7.5399000000000003</v>
      </c>
      <c r="V1452" s="20">
        <v>8.173</v>
      </c>
      <c r="X1452" s="20">
        <v>0</v>
      </c>
      <c r="AA1452" s="25">
        <v>48628</v>
      </c>
      <c r="AB1452" s="9"/>
      <c r="AC1452" s="25">
        <v>1538877</v>
      </c>
      <c r="AD1452" s="9"/>
      <c r="AE1452" s="27">
        <v>188287</v>
      </c>
      <c r="AF1452" s="9"/>
      <c r="AG1452" s="26">
        <v>24972</v>
      </c>
      <c r="AI1452" s="26">
        <v>0</v>
      </c>
      <c r="AK1452" s="26">
        <v>529425</v>
      </c>
      <c r="AM1452" s="2" t="str">
        <f t="shared" si="22"/>
        <v>No</v>
      </c>
    </row>
    <row r="1453" spans="1:39">
      <c r="A1453" s="6" t="s">
        <v>6104</v>
      </c>
      <c r="B1453" s="6" t="s">
        <v>699</v>
      </c>
      <c r="C1453" s="4" t="s">
        <v>56</v>
      </c>
      <c r="D1453" s="213">
        <v>1096</v>
      </c>
      <c r="E1453" s="210">
        <v>10096</v>
      </c>
      <c r="F1453" s="17" t="s">
        <v>272</v>
      </c>
      <c r="G1453" s="36" t="s">
        <v>220</v>
      </c>
      <c r="H1453" s="157">
        <v>61210</v>
      </c>
      <c r="I1453" s="19">
        <v>28</v>
      </c>
      <c r="J1453" s="150" t="s">
        <v>14</v>
      </c>
      <c r="K1453" s="150" t="s">
        <v>12</v>
      </c>
      <c r="L1453" s="9">
        <v>14</v>
      </c>
      <c r="M1453" s="9"/>
      <c r="N1453" s="21">
        <v>0.84850000000000003</v>
      </c>
      <c r="O1453" s="10"/>
      <c r="P1453" s="39">
        <v>0.2271</v>
      </c>
      <c r="Q1453" s="7"/>
      <c r="R1453" s="158">
        <v>64.622</v>
      </c>
      <c r="S1453" s="1"/>
      <c r="T1453" s="23">
        <v>17.2944</v>
      </c>
      <c r="V1453" s="20">
        <v>3.7366000000000001</v>
      </c>
      <c r="X1453" s="20">
        <v>0</v>
      </c>
      <c r="AA1453" s="25">
        <v>672034</v>
      </c>
      <c r="AB1453" s="9"/>
      <c r="AC1453" s="25">
        <v>2959302</v>
      </c>
      <c r="AD1453" s="9"/>
      <c r="AE1453" s="27">
        <v>791981</v>
      </c>
      <c r="AF1453" s="9"/>
      <c r="AG1453" s="26">
        <v>45794</v>
      </c>
      <c r="AI1453" s="26">
        <v>0</v>
      </c>
      <c r="AK1453" s="26">
        <v>594879</v>
      </c>
      <c r="AM1453" s="2" t="str">
        <f t="shared" si="22"/>
        <v>No</v>
      </c>
    </row>
    <row r="1454" spans="1:39">
      <c r="A1454" s="6" t="s">
        <v>6115</v>
      </c>
      <c r="B1454" s="6" t="s">
        <v>1218</v>
      </c>
      <c r="C1454" s="4" t="s">
        <v>105</v>
      </c>
      <c r="D1454" s="213" t="s">
        <v>1219</v>
      </c>
      <c r="E1454" s="210" t="s">
        <v>1220</v>
      </c>
      <c r="F1454" s="17" t="s">
        <v>405</v>
      </c>
      <c r="G1454" s="36" t="s">
        <v>400</v>
      </c>
      <c r="H1454" s="157">
        <v>0</v>
      </c>
      <c r="I1454" s="19">
        <v>28</v>
      </c>
      <c r="J1454" s="150" t="s">
        <v>13</v>
      </c>
      <c r="K1454" s="150" t="s">
        <v>12</v>
      </c>
      <c r="L1454" s="9">
        <v>13</v>
      </c>
      <c r="M1454" s="9"/>
      <c r="N1454" s="21">
        <v>0.68369999999999997</v>
      </c>
      <c r="O1454" s="10"/>
      <c r="P1454" s="39">
        <v>2.2100000000000002E-2</v>
      </c>
      <c r="Q1454" s="7"/>
      <c r="R1454" s="158">
        <v>60.341299999999997</v>
      </c>
      <c r="S1454" s="1"/>
      <c r="T1454" s="23">
        <v>1.9489000000000001</v>
      </c>
      <c r="V1454" s="20">
        <v>30.961200000000002</v>
      </c>
      <c r="X1454" s="20">
        <v>0</v>
      </c>
      <c r="AA1454" s="25">
        <v>30766</v>
      </c>
      <c r="AB1454" s="9"/>
      <c r="AC1454" s="25">
        <v>1393159</v>
      </c>
      <c r="AD1454" s="9"/>
      <c r="AE1454" s="27">
        <v>44997</v>
      </c>
      <c r="AF1454" s="9"/>
      <c r="AG1454" s="26">
        <v>23088</v>
      </c>
      <c r="AI1454" s="26">
        <v>0</v>
      </c>
      <c r="AK1454" s="26">
        <v>404423</v>
      </c>
      <c r="AM1454" s="2" t="str">
        <f t="shared" si="22"/>
        <v>No</v>
      </c>
    </row>
    <row r="1455" spans="1:39">
      <c r="A1455" s="6" t="s">
        <v>2968</v>
      </c>
      <c r="B1455" s="6" t="s">
        <v>2903</v>
      </c>
      <c r="C1455" s="4" t="s">
        <v>58</v>
      </c>
      <c r="D1455" s="213" t="s">
        <v>2969</v>
      </c>
      <c r="E1455" s="210" t="s">
        <v>2970</v>
      </c>
      <c r="F1455" s="17" t="s">
        <v>275</v>
      </c>
      <c r="G1455" s="36" t="s">
        <v>400</v>
      </c>
      <c r="H1455" s="157">
        <v>0</v>
      </c>
      <c r="I1455" s="19">
        <v>28</v>
      </c>
      <c r="J1455" s="150" t="s">
        <v>14</v>
      </c>
      <c r="K1455" s="150" t="s">
        <v>12</v>
      </c>
      <c r="L1455" s="9">
        <v>13</v>
      </c>
      <c r="M1455" s="9"/>
      <c r="N1455" s="21">
        <v>1.0641</v>
      </c>
      <c r="O1455" s="10"/>
      <c r="P1455" s="39">
        <v>0.1191</v>
      </c>
      <c r="Q1455" s="7"/>
      <c r="R1455" s="158">
        <v>47.677100000000003</v>
      </c>
      <c r="S1455" s="1"/>
      <c r="T1455" s="23">
        <v>5.3346999999999998</v>
      </c>
      <c r="V1455" s="20">
        <v>8.9372000000000007</v>
      </c>
      <c r="X1455" s="20">
        <v>0</v>
      </c>
      <c r="AA1455" s="25">
        <v>127665</v>
      </c>
      <c r="AB1455" s="9"/>
      <c r="AC1455" s="25">
        <v>1072210</v>
      </c>
      <c r="AD1455" s="9"/>
      <c r="AE1455" s="27">
        <v>119971</v>
      </c>
      <c r="AF1455" s="9"/>
      <c r="AG1455" s="26">
        <v>22489</v>
      </c>
      <c r="AI1455" s="26">
        <v>0</v>
      </c>
      <c r="AK1455" s="26">
        <v>248420</v>
      </c>
      <c r="AM1455" s="2" t="str">
        <f t="shared" si="22"/>
        <v>No</v>
      </c>
    </row>
    <row r="1456" spans="1:39">
      <c r="A1456" s="6" t="s">
        <v>4833</v>
      </c>
      <c r="B1456" s="6" t="s">
        <v>4834</v>
      </c>
      <c r="C1456" s="4" t="s">
        <v>22</v>
      </c>
      <c r="D1456" s="213">
        <v>9093</v>
      </c>
      <c r="E1456" s="210">
        <v>90093</v>
      </c>
      <c r="F1456" s="17" t="s">
        <v>275</v>
      </c>
      <c r="G1456" s="36" t="s">
        <v>218</v>
      </c>
      <c r="H1456" s="157">
        <v>117731</v>
      </c>
      <c r="I1456" s="19">
        <v>28</v>
      </c>
      <c r="J1456" s="150" t="s">
        <v>13</v>
      </c>
      <c r="K1456" s="150" t="s">
        <v>15</v>
      </c>
      <c r="L1456" s="9">
        <v>13</v>
      </c>
      <c r="M1456" s="9"/>
      <c r="N1456" s="21">
        <v>3.0535999999999999</v>
      </c>
      <c r="O1456" s="10"/>
      <c r="P1456" s="39">
        <v>0.10009999999999999</v>
      </c>
      <c r="Q1456" s="7"/>
      <c r="R1456" s="158">
        <v>99.285399999999996</v>
      </c>
      <c r="S1456" s="1"/>
      <c r="T1456" s="23">
        <v>3.2541000000000002</v>
      </c>
      <c r="V1456" s="20">
        <v>30.5106</v>
      </c>
      <c r="X1456" s="20">
        <v>3.4207999999999998</v>
      </c>
      <c r="AA1456" s="25">
        <v>161296</v>
      </c>
      <c r="AB1456" s="9"/>
      <c r="AC1456" s="25">
        <v>1611600</v>
      </c>
      <c r="AD1456" s="9"/>
      <c r="AE1456" s="27">
        <v>52821</v>
      </c>
      <c r="AF1456" s="9"/>
      <c r="AG1456" s="26">
        <v>16232</v>
      </c>
      <c r="AI1456" s="26">
        <v>471113</v>
      </c>
      <c r="AK1456" s="26">
        <v>294282</v>
      </c>
      <c r="AM1456" s="2" t="str">
        <f t="shared" si="22"/>
        <v>No</v>
      </c>
    </row>
    <row r="1457" spans="1:39">
      <c r="A1457" s="6" t="s">
        <v>1097</v>
      </c>
      <c r="B1457" s="6" t="s">
        <v>6114</v>
      </c>
      <c r="C1457" s="4" t="s">
        <v>54</v>
      </c>
      <c r="D1457" s="213">
        <v>3088</v>
      </c>
      <c r="E1457" s="210">
        <v>30088</v>
      </c>
      <c r="F1457" s="17" t="s">
        <v>272</v>
      </c>
      <c r="G1457" s="36" t="s">
        <v>218</v>
      </c>
      <c r="H1457" s="157">
        <v>109919</v>
      </c>
      <c r="I1457" s="19">
        <v>28</v>
      </c>
      <c r="J1457" s="150" t="s">
        <v>13</v>
      </c>
      <c r="K1457" s="150" t="s">
        <v>15</v>
      </c>
      <c r="L1457" s="9">
        <v>12</v>
      </c>
      <c r="M1457" s="9"/>
      <c r="N1457" s="21">
        <v>0.57430000000000003</v>
      </c>
      <c r="O1457" s="10"/>
      <c r="P1457" s="39">
        <v>2.3099999999999999E-2</v>
      </c>
      <c r="Q1457" s="7"/>
      <c r="R1457" s="158">
        <v>38.348599999999998</v>
      </c>
      <c r="S1457" s="1"/>
      <c r="T1457" s="23">
        <v>1.5412999999999999</v>
      </c>
      <c r="V1457" s="20">
        <v>24.880299999999998</v>
      </c>
      <c r="X1457" s="20">
        <v>3.3822999999999999</v>
      </c>
      <c r="AA1457" s="25">
        <v>24174</v>
      </c>
      <c r="AB1457" s="9"/>
      <c r="AC1457" s="25">
        <v>1047262</v>
      </c>
      <c r="AD1457" s="9"/>
      <c r="AE1457" s="27">
        <v>42092</v>
      </c>
      <c r="AF1457" s="9"/>
      <c r="AG1457" s="26">
        <v>27309</v>
      </c>
      <c r="AI1457" s="26">
        <v>309633</v>
      </c>
      <c r="AK1457" s="26">
        <v>331326</v>
      </c>
      <c r="AM1457" s="2" t="str">
        <f t="shared" si="22"/>
        <v>No</v>
      </c>
    </row>
    <row r="1458" spans="1:39">
      <c r="A1458" s="6" t="s">
        <v>6112</v>
      </c>
      <c r="B1458" s="6" t="s">
        <v>311</v>
      </c>
      <c r="C1458" s="4" t="s">
        <v>1</v>
      </c>
      <c r="D1458" s="213">
        <v>22</v>
      </c>
      <c r="E1458" s="210">
        <v>22</v>
      </c>
      <c r="F1458" s="17" t="s">
        <v>272</v>
      </c>
      <c r="G1458" s="36" t="s">
        <v>220</v>
      </c>
      <c r="H1458" s="157">
        <v>69809</v>
      </c>
      <c r="I1458" s="19">
        <v>28</v>
      </c>
      <c r="J1458" s="150" t="s">
        <v>14</v>
      </c>
      <c r="K1458" s="150" t="s">
        <v>12</v>
      </c>
      <c r="L1458" s="9">
        <v>11</v>
      </c>
      <c r="M1458" s="9"/>
      <c r="N1458" s="21">
        <v>0.42809999999999998</v>
      </c>
      <c r="O1458" s="10"/>
      <c r="P1458" s="39">
        <v>9.6100000000000005E-2</v>
      </c>
      <c r="Q1458" s="7"/>
      <c r="R1458" s="158">
        <v>41.958199999999998</v>
      </c>
      <c r="S1458" s="1"/>
      <c r="T1458" s="23">
        <v>9.4225999999999992</v>
      </c>
      <c r="V1458" s="20">
        <v>4.4528999999999996</v>
      </c>
      <c r="X1458" s="20">
        <v>0</v>
      </c>
      <c r="AA1458" s="25">
        <v>91980</v>
      </c>
      <c r="AB1458" s="9"/>
      <c r="AC1458" s="25">
        <v>956773</v>
      </c>
      <c r="AD1458" s="9"/>
      <c r="AE1458" s="27">
        <v>214864</v>
      </c>
      <c r="AF1458" s="9"/>
      <c r="AG1458" s="26">
        <v>22803</v>
      </c>
      <c r="AI1458" s="26">
        <v>0</v>
      </c>
      <c r="AK1458" s="26">
        <v>286599</v>
      </c>
      <c r="AM1458" s="2" t="str">
        <f t="shared" si="22"/>
        <v>No</v>
      </c>
    </row>
    <row r="1459" spans="1:39">
      <c r="A1459" s="6" t="s">
        <v>6113</v>
      </c>
      <c r="B1459" s="6" t="s">
        <v>3331</v>
      </c>
      <c r="C1459" s="4" t="s">
        <v>85</v>
      </c>
      <c r="D1459" s="213">
        <v>6096</v>
      </c>
      <c r="E1459" s="210">
        <v>60096</v>
      </c>
      <c r="F1459" s="17" t="s">
        <v>120</v>
      </c>
      <c r="G1459" s="36" t="s">
        <v>220</v>
      </c>
      <c r="H1459" s="157">
        <v>103898</v>
      </c>
      <c r="I1459" s="19">
        <v>28</v>
      </c>
      <c r="J1459" s="150" t="s">
        <v>13</v>
      </c>
      <c r="K1459" s="150" t="s">
        <v>12</v>
      </c>
      <c r="L1459" s="9">
        <v>11</v>
      </c>
      <c r="M1459" s="9"/>
      <c r="N1459" s="21">
        <v>1.8686</v>
      </c>
      <c r="O1459" s="10"/>
      <c r="P1459" s="39">
        <v>4.3799999999999999E-2</v>
      </c>
      <c r="Q1459" s="7"/>
      <c r="R1459" s="158">
        <v>75.153000000000006</v>
      </c>
      <c r="S1459" s="1"/>
      <c r="T1459" s="23">
        <v>1.7630999999999999</v>
      </c>
      <c r="V1459" s="20">
        <v>42.625</v>
      </c>
      <c r="X1459" s="20">
        <v>0</v>
      </c>
      <c r="AA1459" s="25">
        <v>63520</v>
      </c>
      <c r="AB1459" s="9"/>
      <c r="AC1459" s="25">
        <v>1448950</v>
      </c>
      <c r="AD1459" s="9"/>
      <c r="AE1459" s="27">
        <v>33993</v>
      </c>
      <c r="AF1459" s="9"/>
      <c r="AG1459" s="26">
        <v>19280</v>
      </c>
      <c r="AI1459" s="26">
        <v>0</v>
      </c>
      <c r="AK1459" s="26">
        <v>210771</v>
      </c>
      <c r="AM1459" s="2" t="str">
        <f t="shared" si="22"/>
        <v>No</v>
      </c>
    </row>
    <row r="1460" spans="1:39">
      <c r="A1460" s="6" t="s">
        <v>4895</v>
      </c>
      <c r="B1460" s="6" t="s">
        <v>4896</v>
      </c>
      <c r="C1460" s="4" t="s">
        <v>22</v>
      </c>
      <c r="D1460" s="213">
        <v>9226</v>
      </c>
      <c r="E1460" s="210">
        <v>90226</v>
      </c>
      <c r="F1460" s="17" t="s">
        <v>275</v>
      </c>
      <c r="G1460" s="36" t="s">
        <v>218</v>
      </c>
      <c r="H1460" s="157">
        <v>107672</v>
      </c>
      <c r="I1460" s="19">
        <v>28</v>
      </c>
      <c r="J1460" s="150" t="s">
        <v>13</v>
      </c>
      <c r="K1460" s="150" t="s">
        <v>15</v>
      </c>
      <c r="L1460" s="9">
        <v>10</v>
      </c>
      <c r="M1460" s="9"/>
      <c r="N1460" s="21">
        <v>2.7170999999999998</v>
      </c>
      <c r="O1460" s="10"/>
      <c r="P1460" s="39">
        <v>5.5399999999999998E-2</v>
      </c>
      <c r="Q1460" s="7"/>
      <c r="R1460" s="158">
        <v>103.1236</v>
      </c>
      <c r="S1460" s="1"/>
      <c r="T1460" s="23">
        <v>2.1025</v>
      </c>
      <c r="V1460" s="20">
        <v>49.047199999999997</v>
      </c>
      <c r="X1460" s="20">
        <v>1.6020000000000001</v>
      </c>
      <c r="AA1460" s="25">
        <v>102122</v>
      </c>
      <c r="AB1460" s="9"/>
      <c r="AC1460" s="25">
        <v>1843438</v>
      </c>
      <c r="AD1460" s="9"/>
      <c r="AE1460" s="27">
        <v>37585</v>
      </c>
      <c r="AF1460" s="9"/>
      <c r="AG1460" s="26">
        <v>17876</v>
      </c>
      <c r="AI1460" s="26">
        <v>1150676</v>
      </c>
      <c r="AK1460" s="26">
        <v>405185</v>
      </c>
      <c r="AM1460" s="2" t="str">
        <f t="shared" si="22"/>
        <v>No</v>
      </c>
    </row>
    <row r="1461" spans="1:39">
      <c r="A1461" s="6" t="s">
        <v>6111</v>
      </c>
      <c r="B1461" s="6" t="s">
        <v>4860</v>
      </c>
      <c r="C1461" s="4" t="s">
        <v>22</v>
      </c>
      <c r="D1461" s="213">
        <v>9165</v>
      </c>
      <c r="E1461" s="210">
        <v>90165</v>
      </c>
      <c r="F1461" s="17" t="s">
        <v>272</v>
      </c>
      <c r="G1461" s="36" t="s">
        <v>220</v>
      </c>
      <c r="H1461" s="157">
        <v>214811</v>
      </c>
      <c r="I1461" s="19">
        <v>28</v>
      </c>
      <c r="J1461" s="150" t="s">
        <v>14</v>
      </c>
      <c r="K1461" s="150" t="s">
        <v>15</v>
      </c>
      <c r="L1461" s="9">
        <v>10</v>
      </c>
      <c r="M1461" s="9"/>
      <c r="N1461" s="21">
        <v>0.95030000000000003</v>
      </c>
      <c r="O1461" s="10"/>
      <c r="P1461" s="39">
        <v>5.5399999999999998E-2</v>
      </c>
      <c r="Q1461" s="7"/>
      <c r="R1461" s="158">
        <v>112.8481</v>
      </c>
      <c r="S1461" s="1"/>
      <c r="T1461" s="23">
        <v>6.5766</v>
      </c>
      <c r="V1461" s="20">
        <v>17.158899999999999</v>
      </c>
      <c r="X1461" s="20">
        <v>0</v>
      </c>
      <c r="AA1461" s="25">
        <v>151468</v>
      </c>
      <c r="AB1461" s="9"/>
      <c r="AC1461" s="25">
        <v>2735100</v>
      </c>
      <c r="AD1461" s="9"/>
      <c r="AE1461" s="27">
        <v>159398</v>
      </c>
      <c r="AF1461" s="9"/>
      <c r="AG1461" s="26">
        <v>24237</v>
      </c>
      <c r="AI1461" s="26">
        <v>0</v>
      </c>
      <c r="AK1461" s="26">
        <v>368294</v>
      </c>
      <c r="AM1461" s="2" t="str">
        <f t="shared" si="22"/>
        <v>No</v>
      </c>
    </row>
    <row r="1462" spans="1:39">
      <c r="A1462" s="6" t="s">
        <v>803</v>
      </c>
      <c r="B1462" s="6" t="s">
        <v>804</v>
      </c>
      <c r="C1462" s="4" t="s">
        <v>108</v>
      </c>
      <c r="D1462" s="213" t="s">
        <v>805</v>
      </c>
      <c r="E1462" s="210" t="s">
        <v>806</v>
      </c>
      <c r="F1462" s="17" t="s">
        <v>405</v>
      </c>
      <c r="G1462" s="36" t="s">
        <v>400</v>
      </c>
      <c r="H1462" s="157">
        <v>0</v>
      </c>
      <c r="I1462" s="19">
        <v>27</v>
      </c>
      <c r="J1462" s="150" t="s">
        <v>14</v>
      </c>
      <c r="K1462" s="150" t="s">
        <v>12</v>
      </c>
      <c r="L1462" s="9">
        <v>9</v>
      </c>
      <c r="M1462" s="9"/>
      <c r="N1462" s="21">
        <v>0.29880000000000001</v>
      </c>
      <c r="O1462" s="10"/>
      <c r="P1462" s="39">
        <v>3.4799999999999998E-2</v>
      </c>
      <c r="Q1462" s="7"/>
      <c r="R1462" s="158">
        <v>57.544600000000003</v>
      </c>
      <c r="S1462" s="1"/>
      <c r="T1462" s="23">
        <v>6.7068000000000003</v>
      </c>
      <c r="V1462" s="20">
        <v>8.5800999999999998</v>
      </c>
      <c r="X1462" s="20">
        <v>0</v>
      </c>
      <c r="AA1462" s="25">
        <v>26278</v>
      </c>
      <c r="AB1462" s="9"/>
      <c r="AC1462" s="25">
        <v>754582</v>
      </c>
      <c r="AD1462" s="9"/>
      <c r="AE1462" s="27">
        <v>87946</v>
      </c>
      <c r="AF1462" s="9"/>
      <c r="AG1462" s="26">
        <v>13113</v>
      </c>
      <c r="AI1462" s="26">
        <v>0</v>
      </c>
      <c r="AK1462" s="26">
        <v>242775</v>
      </c>
      <c r="AM1462" s="2" t="str">
        <f t="shared" si="22"/>
        <v>No</v>
      </c>
    </row>
    <row r="1463" spans="1:39">
      <c r="A1463" s="6" t="s">
        <v>6116</v>
      </c>
      <c r="B1463" s="6" t="s">
        <v>1313</v>
      </c>
      <c r="C1463" s="4" t="s">
        <v>17</v>
      </c>
      <c r="D1463" s="213">
        <v>4044</v>
      </c>
      <c r="E1463" s="210">
        <v>40044</v>
      </c>
      <c r="F1463" s="17" t="s">
        <v>272</v>
      </c>
      <c r="G1463" s="36" t="s">
        <v>218</v>
      </c>
      <c r="H1463" s="157">
        <v>263907</v>
      </c>
      <c r="I1463" s="19">
        <v>27</v>
      </c>
      <c r="J1463" s="150" t="s">
        <v>13</v>
      </c>
      <c r="K1463" s="150" t="s">
        <v>12</v>
      </c>
      <c r="L1463" s="9">
        <v>8</v>
      </c>
      <c r="M1463" s="9"/>
      <c r="N1463" s="21">
        <v>3.0402999999999998</v>
      </c>
      <c r="O1463" s="10"/>
      <c r="P1463" s="39">
        <v>5.4800000000000001E-2</v>
      </c>
      <c r="Q1463" s="7"/>
      <c r="R1463" s="158">
        <v>87.795900000000003</v>
      </c>
      <c r="S1463" s="1"/>
      <c r="T1463" s="23">
        <v>1.5827</v>
      </c>
      <c r="V1463" s="20">
        <v>55.472499999999997</v>
      </c>
      <c r="X1463" s="20">
        <v>6.3074000000000003</v>
      </c>
      <c r="AA1463" s="25">
        <v>83299</v>
      </c>
      <c r="AB1463" s="9"/>
      <c r="AC1463" s="25">
        <v>1519835</v>
      </c>
      <c r="AD1463" s="9"/>
      <c r="AE1463" s="27">
        <v>27398</v>
      </c>
      <c r="AF1463" s="9"/>
      <c r="AG1463" s="26">
        <v>17311</v>
      </c>
      <c r="AI1463" s="26">
        <v>240960</v>
      </c>
      <c r="AK1463" s="26">
        <v>235348</v>
      </c>
      <c r="AM1463" s="2" t="str">
        <f t="shared" si="22"/>
        <v>No</v>
      </c>
    </row>
    <row r="1464" spans="1:39">
      <c r="A1464" s="6" t="s">
        <v>6117</v>
      </c>
      <c r="B1464" s="6" t="s">
        <v>2396</v>
      </c>
      <c r="C1464" s="4" t="s">
        <v>113</v>
      </c>
      <c r="D1464" s="213">
        <v>5171</v>
      </c>
      <c r="E1464" s="210">
        <v>50171</v>
      </c>
      <c r="F1464" s="17" t="s">
        <v>272</v>
      </c>
      <c r="G1464" s="36" t="s">
        <v>220</v>
      </c>
      <c r="H1464" s="157">
        <v>54901</v>
      </c>
      <c r="I1464" s="19">
        <v>27</v>
      </c>
      <c r="J1464" s="150" t="s">
        <v>14</v>
      </c>
      <c r="K1464" s="150" t="s">
        <v>12</v>
      </c>
      <c r="L1464" s="9">
        <v>7</v>
      </c>
      <c r="M1464" s="9"/>
      <c r="N1464" s="21">
        <v>0.80879999999999996</v>
      </c>
      <c r="O1464" s="10"/>
      <c r="P1464" s="39">
        <v>0.1158</v>
      </c>
      <c r="Q1464" s="7"/>
      <c r="R1464" s="158">
        <v>87.910200000000003</v>
      </c>
      <c r="S1464" s="1"/>
      <c r="T1464" s="23">
        <v>12.5816</v>
      </c>
      <c r="V1464" s="20">
        <v>6.9871999999999996</v>
      </c>
      <c r="X1464" s="20">
        <v>0</v>
      </c>
      <c r="AA1464" s="25">
        <v>126070</v>
      </c>
      <c r="AB1464" s="9"/>
      <c r="AC1464" s="25">
        <v>1089119</v>
      </c>
      <c r="AD1464" s="9"/>
      <c r="AE1464" s="27">
        <v>155874</v>
      </c>
      <c r="AF1464" s="9"/>
      <c r="AG1464" s="26">
        <v>12389</v>
      </c>
      <c r="AI1464" s="26">
        <v>0</v>
      </c>
      <c r="AK1464" s="26">
        <v>165196</v>
      </c>
      <c r="AM1464" s="2" t="str">
        <f t="shared" si="22"/>
        <v>No</v>
      </c>
    </row>
    <row r="1465" spans="1:39">
      <c r="A1465" s="6" t="s">
        <v>6118</v>
      </c>
      <c r="B1465" s="6" t="s">
        <v>1154</v>
      </c>
      <c r="C1465" s="4" t="s">
        <v>88</v>
      </c>
      <c r="D1465" s="213" t="s">
        <v>1155</v>
      </c>
      <c r="E1465" s="210">
        <v>30141</v>
      </c>
      <c r="F1465" s="17" t="s">
        <v>275</v>
      </c>
      <c r="G1465" s="36" t="s">
        <v>220</v>
      </c>
      <c r="H1465" s="157">
        <v>1733853</v>
      </c>
      <c r="I1465" s="19">
        <v>27</v>
      </c>
      <c r="J1465" s="150" t="s">
        <v>14</v>
      </c>
      <c r="K1465" s="150" t="s">
        <v>15</v>
      </c>
      <c r="L1465" s="9">
        <v>7</v>
      </c>
      <c r="M1465" s="9"/>
      <c r="N1465" s="21">
        <v>0.82410000000000005</v>
      </c>
      <c r="O1465" s="10"/>
      <c r="P1465" s="39">
        <v>9.0300000000000005E-2</v>
      </c>
      <c r="Q1465" s="7"/>
      <c r="R1465" s="158">
        <v>121.166</v>
      </c>
      <c r="S1465" s="1"/>
      <c r="T1465" s="23">
        <v>13.2767</v>
      </c>
      <c r="V1465" s="20">
        <v>9.1262000000000008</v>
      </c>
      <c r="X1465" s="20">
        <v>0</v>
      </c>
      <c r="AA1465" s="25">
        <v>152666</v>
      </c>
      <c r="AB1465" s="9"/>
      <c r="AC1465" s="25">
        <v>1690750</v>
      </c>
      <c r="AD1465" s="9"/>
      <c r="AE1465" s="27">
        <v>185263</v>
      </c>
      <c r="AF1465" s="9"/>
      <c r="AG1465" s="26">
        <v>13954</v>
      </c>
      <c r="AI1465" s="26">
        <v>0</v>
      </c>
      <c r="AK1465" s="26">
        <v>176834</v>
      </c>
      <c r="AM1465" s="2" t="str">
        <f t="shared" si="22"/>
        <v>No</v>
      </c>
    </row>
    <row r="1466" spans="1:39">
      <c r="A1466" s="6" t="s">
        <v>6119</v>
      </c>
      <c r="B1466" s="6" t="s">
        <v>3280</v>
      </c>
      <c r="C1466" s="4" t="s">
        <v>103</v>
      </c>
      <c r="D1466" s="213">
        <v>6108</v>
      </c>
      <c r="E1466" s="210">
        <v>60108</v>
      </c>
      <c r="F1466" s="17" t="s">
        <v>272</v>
      </c>
      <c r="G1466" s="36" t="s">
        <v>220</v>
      </c>
      <c r="H1466" s="157">
        <v>4944332</v>
      </c>
      <c r="I1466" s="19">
        <v>27</v>
      </c>
      <c r="J1466" s="150" t="s">
        <v>14</v>
      </c>
      <c r="K1466" s="150" t="s">
        <v>15</v>
      </c>
      <c r="L1466" s="9">
        <v>7</v>
      </c>
      <c r="M1466" s="9"/>
      <c r="N1466" s="21">
        <v>0.76200000000000001</v>
      </c>
      <c r="O1466" s="10"/>
      <c r="P1466" s="39">
        <v>4.36E-2</v>
      </c>
      <c r="Q1466" s="7"/>
      <c r="R1466" s="158">
        <v>67.391900000000007</v>
      </c>
      <c r="S1466" s="1"/>
      <c r="T1466" s="23">
        <v>3.8557999999999999</v>
      </c>
      <c r="V1466" s="20">
        <v>17.478300000000001</v>
      </c>
      <c r="X1466" s="20">
        <v>0</v>
      </c>
      <c r="AA1466" s="25">
        <v>77174</v>
      </c>
      <c r="AB1466" s="9"/>
      <c r="AC1466" s="25">
        <v>1770182</v>
      </c>
      <c r="AD1466" s="9"/>
      <c r="AE1466" s="27">
        <v>101279</v>
      </c>
      <c r="AF1466" s="9"/>
      <c r="AG1466" s="26">
        <v>26267</v>
      </c>
      <c r="AI1466" s="26">
        <v>0</v>
      </c>
      <c r="AK1466" s="26">
        <v>444750</v>
      </c>
      <c r="AM1466" s="2" t="str">
        <f t="shared" si="22"/>
        <v>No</v>
      </c>
    </row>
    <row r="1467" spans="1:39">
      <c r="A1467" s="6" t="s">
        <v>6117</v>
      </c>
      <c r="B1467" s="6" t="s">
        <v>2396</v>
      </c>
      <c r="C1467" s="4" t="s">
        <v>113</v>
      </c>
      <c r="D1467" s="213">
        <v>5171</v>
      </c>
      <c r="E1467" s="210">
        <v>50171</v>
      </c>
      <c r="F1467" s="17" t="s">
        <v>272</v>
      </c>
      <c r="G1467" s="36" t="s">
        <v>220</v>
      </c>
      <c r="H1467" s="157">
        <v>54901</v>
      </c>
      <c r="I1467" s="19">
        <v>27</v>
      </c>
      <c r="J1467" s="150" t="s">
        <v>18</v>
      </c>
      <c r="K1467" s="150" t="s">
        <v>15</v>
      </c>
      <c r="L1467" s="9">
        <v>7</v>
      </c>
      <c r="M1467" s="9"/>
      <c r="N1467" s="21">
        <v>3.7437</v>
      </c>
      <c r="O1467" s="10"/>
      <c r="P1467" s="39">
        <v>0.44159999999999999</v>
      </c>
      <c r="Q1467" s="7"/>
      <c r="R1467" s="158">
        <v>46.750900000000001</v>
      </c>
      <c r="S1467" s="1"/>
      <c r="T1467" s="23">
        <v>5.5149999999999997</v>
      </c>
      <c r="V1467" s="20">
        <v>8.4770000000000003</v>
      </c>
      <c r="X1467" s="20">
        <v>0</v>
      </c>
      <c r="AA1467" s="25">
        <v>35719</v>
      </c>
      <c r="AB1467" s="9"/>
      <c r="AC1467" s="25">
        <v>80879</v>
      </c>
      <c r="AD1467" s="9"/>
      <c r="AE1467" s="27">
        <v>9541</v>
      </c>
      <c r="AF1467" s="9"/>
      <c r="AG1467" s="26">
        <v>1730</v>
      </c>
      <c r="AI1467" s="26">
        <v>0</v>
      </c>
      <c r="AK1467" s="26">
        <v>34971</v>
      </c>
      <c r="AM1467" s="2" t="str">
        <f t="shared" si="22"/>
        <v>No</v>
      </c>
    </row>
    <row r="1468" spans="1:39">
      <c r="A1468" s="6" t="s">
        <v>533</v>
      </c>
      <c r="B1468" s="6" t="s">
        <v>534</v>
      </c>
      <c r="C1468" s="4" t="s">
        <v>109</v>
      </c>
      <c r="D1468" s="213" t="s">
        <v>535</v>
      </c>
      <c r="E1468" s="210" t="s">
        <v>536</v>
      </c>
      <c r="F1468" s="17" t="s">
        <v>405</v>
      </c>
      <c r="G1468" s="36" t="s">
        <v>400</v>
      </c>
      <c r="H1468" s="157">
        <v>0</v>
      </c>
      <c r="I1468" s="19">
        <v>27</v>
      </c>
      <c r="J1468" s="150" t="s">
        <v>24</v>
      </c>
      <c r="K1468" s="150" t="s">
        <v>12</v>
      </c>
      <c r="L1468" s="9">
        <v>6</v>
      </c>
      <c r="M1468" s="9"/>
      <c r="N1468" s="21">
        <v>0</v>
      </c>
      <c r="O1468" s="10"/>
      <c r="P1468" s="39">
        <v>0</v>
      </c>
      <c r="Q1468" s="7"/>
      <c r="R1468" s="158">
        <v>55.855800000000002</v>
      </c>
      <c r="S1468" s="1"/>
      <c r="T1468" s="23">
        <v>1.2070000000000001</v>
      </c>
      <c r="V1468" s="20">
        <v>46.275799999999997</v>
      </c>
      <c r="X1468" s="20">
        <v>0</v>
      </c>
      <c r="AA1468" s="25">
        <v>0</v>
      </c>
      <c r="AB1468" s="9"/>
      <c r="AC1468" s="25">
        <v>649435</v>
      </c>
      <c r="AD1468" s="9"/>
      <c r="AE1468" s="27">
        <v>14034</v>
      </c>
      <c r="AF1468" s="9"/>
      <c r="AG1468" s="26">
        <v>11627</v>
      </c>
      <c r="AI1468" s="26">
        <v>0</v>
      </c>
      <c r="AK1468" s="26">
        <v>272671</v>
      </c>
      <c r="AM1468" s="2" t="str">
        <f t="shared" si="22"/>
        <v>No</v>
      </c>
    </row>
    <row r="1469" spans="1:39">
      <c r="A1469" s="6" t="s">
        <v>6120</v>
      </c>
      <c r="B1469" s="6" t="s">
        <v>1361</v>
      </c>
      <c r="C1469" s="4" t="s">
        <v>90</v>
      </c>
      <c r="D1469" s="213">
        <v>4115</v>
      </c>
      <c r="E1469" s="210">
        <v>40115</v>
      </c>
      <c r="F1469" s="17" t="s">
        <v>272</v>
      </c>
      <c r="G1469" s="36" t="s">
        <v>220</v>
      </c>
      <c r="H1469" s="157">
        <v>2148346</v>
      </c>
      <c r="I1469" s="19">
        <v>27</v>
      </c>
      <c r="J1469" s="150" t="s">
        <v>13</v>
      </c>
      <c r="K1469" s="150" t="s">
        <v>12</v>
      </c>
      <c r="L1469" s="9">
        <v>6</v>
      </c>
      <c r="M1469" s="9"/>
      <c r="N1469" s="21">
        <v>0</v>
      </c>
      <c r="O1469" s="10"/>
      <c r="P1469" s="39">
        <v>0</v>
      </c>
      <c r="Q1469" s="7"/>
      <c r="R1469" s="158">
        <v>43.134999999999998</v>
      </c>
      <c r="S1469" s="1"/>
      <c r="T1469" s="23">
        <v>1.2237</v>
      </c>
      <c r="V1469" s="20">
        <v>35.248399999999997</v>
      </c>
      <c r="X1469" s="20">
        <v>0</v>
      </c>
      <c r="AA1469" s="25">
        <v>0</v>
      </c>
      <c r="AB1469" s="9"/>
      <c r="AC1469" s="25">
        <v>151145</v>
      </c>
      <c r="AD1469" s="9"/>
      <c r="AE1469" s="27">
        <v>4288</v>
      </c>
      <c r="AF1469" s="9"/>
      <c r="AG1469" s="26">
        <v>3504</v>
      </c>
      <c r="AI1469" s="26">
        <v>0</v>
      </c>
      <c r="AK1469" s="26">
        <v>32059</v>
      </c>
      <c r="AM1469" s="2" t="str">
        <f t="shared" si="22"/>
        <v>No</v>
      </c>
    </row>
    <row r="1470" spans="1:39">
      <c r="A1470" s="6" t="s">
        <v>5541</v>
      </c>
      <c r="B1470" s="6" t="s">
        <v>5542</v>
      </c>
      <c r="C1470" s="4" t="s">
        <v>22</v>
      </c>
      <c r="D1470" s="213"/>
      <c r="E1470" s="210">
        <v>90287</v>
      </c>
      <c r="F1470" s="17" t="s">
        <v>275</v>
      </c>
      <c r="G1470" s="36" t="s">
        <v>220</v>
      </c>
      <c r="H1470" s="157">
        <v>12150996</v>
      </c>
      <c r="I1470" s="19">
        <v>27</v>
      </c>
      <c r="J1470" s="150" t="s">
        <v>18</v>
      </c>
      <c r="K1470" s="150" t="s">
        <v>15</v>
      </c>
      <c r="L1470" s="9">
        <v>6</v>
      </c>
      <c r="M1470" s="9"/>
      <c r="N1470" s="21">
        <v>7.1334</v>
      </c>
      <c r="O1470" s="10"/>
      <c r="P1470" s="39">
        <v>0.31630000000000003</v>
      </c>
      <c r="Q1470" s="7"/>
      <c r="R1470" s="158">
        <v>110.0514</v>
      </c>
      <c r="S1470" s="1"/>
      <c r="T1470" s="23">
        <v>4.8804999999999996</v>
      </c>
      <c r="V1470" s="20">
        <v>22.549199999999999</v>
      </c>
      <c r="X1470" s="20">
        <v>0</v>
      </c>
      <c r="AA1470" s="25">
        <v>33213</v>
      </c>
      <c r="AB1470" s="9"/>
      <c r="AC1470" s="25">
        <v>104989</v>
      </c>
      <c r="AD1470" s="9"/>
      <c r="AE1470" s="27">
        <v>4656</v>
      </c>
      <c r="AF1470" s="9"/>
      <c r="AG1470" s="26">
        <v>954</v>
      </c>
      <c r="AI1470" s="26">
        <v>0</v>
      </c>
      <c r="AK1470" s="26">
        <v>17937</v>
      </c>
      <c r="AM1470" s="2" t="str">
        <f t="shared" si="22"/>
        <v>No</v>
      </c>
    </row>
    <row r="1471" spans="1:39">
      <c r="A1471" s="6" t="s">
        <v>6119</v>
      </c>
      <c r="B1471" s="6" t="s">
        <v>3280</v>
      </c>
      <c r="C1471" s="4" t="s">
        <v>103</v>
      </c>
      <c r="D1471" s="213">
        <v>6108</v>
      </c>
      <c r="E1471" s="210">
        <v>60108</v>
      </c>
      <c r="F1471" s="17" t="s">
        <v>272</v>
      </c>
      <c r="G1471" s="36" t="s">
        <v>220</v>
      </c>
      <c r="H1471" s="157">
        <v>4944332</v>
      </c>
      <c r="I1471" s="19">
        <v>27</v>
      </c>
      <c r="J1471" s="150" t="s">
        <v>24</v>
      </c>
      <c r="K1471" s="150" t="s">
        <v>15</v>
      </c>
      <c r="L1471" s="9">
        <v>5</v>
      </c>
      <c r="M1471" s="9"/>
      <c r="N1471" s="21">
        <v>2.3965000000000001</v>
      </c>
      <c r="O1471" s="10"/>
      <c r="P1471" s="39">
        <v>0.2591</v>
      </c>
      <c r="Q1471" s="7"/>
      <c r="R1471" s="158">
        <v>105.39019999999999</v>
      </c>
      <c r="S1471" s="1"/>
      <c r="T1471" s="23">
        <v>11.3948</v>
      </c>
      <c r="V1471" s="20">
        <v>9.2490000000000006</v>
      </c>
      <c r="X1471" s="20">
        <v>0</v>
      </c>
      <c r="AA1471" s="25">
        <v>41152</v>
      </c>
      <c r="AB1471" s="9"/>
      <c r="AC1471" s="25">
        <v>158823</v>
      </c>
      <c r="AD1471" s="9"/>
      <c r="AE1471" s="27">
        <v>17172</v>
      </c>
      <c r="AF1471" s="9"/>
      <c r="AG1471" s="26">
        <v>1507</v>
      </c>
      <c r="AI1471" s="26">
        <v>0</v>
      </c>
      <c r="AK1471" s="26">
        <v>44820</v>
      </c>
      <c r="AM1471" s="2" t="str">
        <f t="shared" si="22"/>
        <v>No</v>
      </c>
    </row>
    <row r="1472" spans="1:39">
      <c r="A1472" s="6" t="s">
        <v>2420</v>
      </c>
      <c r="B1472" s="6" t="s">
        <v>2421</v>
      </c>
      <c r="C1472" s="4" t="s">
        <v>45</v>
      </c>
      <c r="D1472" s="213">
        <v>5215</v>
      </c>
      <c r="E1472" s="210">
        <v>50215</v>
      </c>
      <c r="F1472" s="17" t="s">
        <v>405</v>
      </c>
      <c r="G1472" s="36" t="s">
        <v>220</v>
      </c>
      <c r="H1472" s="157">
        <v>68545</v>
      </c>
      <c r="I1472" s="19">
        <v>27</v>
      </c>
      <c r="J1472" s="150" t="s">
        <v>14</v>
      </c>
      <c r="K1472" s="150" t="s">
        <v>12</v>
      </c>
      <c r="L1472" s="9">
        <v>4</v>
      </c>
      <c r="M1472" s="9"/>
      <c r="N1472" s="21">
        <v>0.2341</v>
      </c>
      <c r="O1472" s="10"/>
      <c r="P1472" s="39">
        <v>2.93E-2</v>
      </c>
      <c r="Q1472" s="7"/>
      <c r="R1472" s="158">
        <v>103.7343</v>
      </c>
      <c r="S1472" s="1"/>
      <c r="T1472" s="23">
        <v>12.982200000000001</v>
      </c>
      <c r="V1472" s="20">
        <v>7.9904999999999999</v>
      </c>
      <c r="X1472" s="20">
        <v>0</v>
      </c>
      <c r="AA1472" s="25">
        <v>33970</v>
      </c>
      <c r="AB1472" s="9"/>
      <c r="AC1472" s="25">
        <v>1159646</v>
      </c>
      <c r="AD1472" s="9"/>
      <c r="AE1472" s="27">
        <v>145128</v>
      </c>
      <c r="AF1472" s="9"/>
      <c r="AG1472" s="26">
        <v>11179</v>
      </c>
      <c r="AI1472" s="26">
        <v>0</v>
      </c>
      <c r="AK1472" s="26">
        <v>182455</v>
      </c>
      <c r="AM1472" s="2" t="str">
        <f t="shared" si="22"/>
        <v>No</v>
      </c>
    </row>
    <row r="1473" spans="1:39">
      <c r="A1473" s="6" t="s">
        <v>6118</v>
      </c>
      <c r="B1473" s="6" t="s">
        <v>1154</v>
      </c>
      <c r="C1473" s="4" t="s">
        <v>88</v>
      </c>
      <c r="D1473" s="213" t="s">
        <v>1155</v>
      </c>
      <c r="E1473" s="210">
        <v>30141</v>
      </c>
      <c r="F1473" s="17" t="s">
        <v>275</v>
      </c>
      <c r="G1473" s="36" t="s">
        <v>220</v>
      </c>
      <c r="H1473" s="157">
        <v>1733853</v>
      </c>
      <c r="I1473" s="19">
        <v>27</v>
      </c>
      <c r="J1473" s="150" t="s">
        <v>24</v>
      </c>
      <c r="K1473" s="150" t="s">
        <v>15</v>
      </c>
      <c r="L1473" s="9">
        <v>3</v>
      </c>
      <c r="M1473" s="9"/>
      <c r="N1473" s="21">
        <v>3.855</v>
      </c>
      <c r="O1473" s="10"/>
      <c r="P1473" s="39">
        <v>0.33229999999999998</v>
      </c>
      <c r="Q1473" s="7"/>
      <c r="R1473" s="158">
        <v>71.2072</v>
      </c>
      <c r="S1473" s="1"/>
      <c r="T1473" s="23">
        <v>6.1387999999999998</v>
      </c>
      <c r="V1473" s="20">
        <v>11.599399999999999</v>
      </c>
      <c r="X1473" s="20">
        <v>0</v>
      </c>
      <c r="AA1473" s="25">
        <v>42952</v>
      </c>
      <c r="AB1473" s="9"/>
      <c r="AC1473" s="25">
        <v>129241</v>
      </c>
      <c r="AD1473" s="9"/>
      <c r="AE1473" s="27">
        <v>11142</v>
      </c>
      <c r="AF1473" s="9"/>
      <c r="AG1473" s="26">
        <v>1815</v>
      </c>
      <c r="AI1473" s="26">
        <v>0</v>
      </c>
      <c r="AK1473" s="26">
        <v>39656</v>
      </c>
      <c r="AM1473" s="2" t="str">
        <f t="shared" si="22"/>
        <v>No</v>
      </c>
    </row>
    <row r="1474" spans="1:39">
      <c r="A1474" s="6" t="s">
        <v>893</v>
      </c>
      <c r="B1474" s="6" t="s">
        <v>894</v>
      </c>
      <c r="C1474" s="4" t="s">
        <v>68</v>
      </c>
      <c r="D1474" s="213">
        <v>2211</v>
      </c>
      <c r="E1474" s="210">
        <v>20211</v>
      </c>
      <c r="F1474" s="17" t="s">
        <v>272</v>
      </c>
      <c r="G1474" s="36" t="s">
        <v>220</v>
      </c>
      <c r="H1474" s="157">
        <v>296668</v>
      </c>
      <c r="I1474" s="19">
        <v>27</v>
      </c>
      <c r="J1474" s="150" t="s">
        <v>13</v>
      </c>
      <c r="K1474" s="150" t="s">
        <v>12</v>
      </c>
      <c r="L1474" s="9">
        <v>27</v>
      </c>
      <c r="M1474" s="9"/>
      <c r="N1474" s="21">
        <v>0</v>
      </c>
      <c r="O1474" s="10"/>
      <c r="P1474" s="39">
        <v>0</v>
      </c>
      <c r="Q1474" s="7"/>
      <c r="R1474" s="158">
        <v>103.6506</v>
      </c>
      <c r="S1474" s="1"/>
      <c r="T1474" s="23">
        <v>3.6798999999999999</v>
      </c>
      <c r="V1474" s="20">
        <v>28.166499999999999</v>
      </c>
      <c r="X1474" s="20">
        <v>0</v>
      </c>
      <c r="AA1474" s="25">
        <v>0</v>
      </c>
      <c r="AB1474" s="9"/>
      <c r="AC1474" s="25">
        <v>3023591</v>
      </c>
      <c r="AD1474" s="9"/>
      <c r="AE1474" s="27">
        <v>107347</v>
      </c>
      <c r="AF1474" s="9"/>
      <c r="AG1474" s="26">
        <v>29171</v>
      </c>
      <c r="AI1474" s="26">
        <v>0</v>
      </c>
      <c r="AK1474" s="26">
        <v>402325</v>
      </c>
      <c r="AM1474" s="2" t="str">
        <f t="shared" ref="AM1474:AM1537" si="23">IF(AL1474&amp;AJ1474&amp;AH1474&amp;AF1474&amp;AD1474&amp;AB1474&amp;Y1474&amp;W1474&amp;U1474&amp;S1474&amp;S1474&amp;Q1474&amp;O1474&lt;&gt;"","Yes","No")</f>
        <v>No</v>
      </c>
    </row>
    <row r="1475" spans="1:39">
      <c r="A1475" s="6" t="s">
        <v>4458</v>
      </c>
      <c r="B1475" s="6" t="s">
        <v>4459</v>
      </c>
      <c r="C1475" s="4" t="s">
        <v>33</v>
      </c>
      <c r="D1475" s="213" t="s">
        <v>4460</v>
      </c>
      <c r="E1475" s="210" t="s">
        <v>4461</v>
      </c>
      <c r="F1475" s="17" t="s">
        <v>272</v>
      </c>
      <c r="G1475" s="36" t="s">
        <v>400</v>
      </c>
      <c r="H1475" s="157">
        <v>0</v>
      </c>
      <c r="I1475" s="19">
        <v>27</v>
      </c>
      <c r="J1475" s="150" t="s">
        <v>14</v>
      </c>
      <c r="K1475" s="150" t="s">
        <v>12</v>
      </c>
      <c r="L1475" s="9">
        <v>27</v>
      </c>
      <c r="M1475" s="9"/>
      <c r="N1475" s="21">
        <v>0</v>
      </c>
      <c r="O1475" s="10"/>
      <c r="P1475" s="39">
        <v>0</v>
      </c>
      <c r="Q1475" s="7"/>
      <c r="R1475" s="158">
        <v>95.738699999999994</v>
      </c>
      <c r="S1475" s="1"/>
      <c r="T1475" s="23">
        <v>14.8483</v>
      </c>
      <c r="V1475" s="20">
        <v>6.4478</v>
      </c>
      <c r="X1475" s="20">
        <v>0</v>
      </c>
      <c r="AA1475" s="25">
        <v>0</v>
      </c>
      <c r="AB1475" s="9"/>
      <c r="AC1475" s="25">
        <v>3429838</v>
      </c>
      <c r="AD1475" s="9"/>
      <c r="AE1475" s="27">
        <v>531940</v>
      </c>
      <c r="AF1475" s="9"/>
      <c r="AG1475" s="26">
        <v>35825</v>
      </c>
      <c r="AI1475" s="26">
        <v>0</v>
      </c>
      <c r="AK1475" s="26">
        <v>370084</v>
      </c>
      <c r="AM1475" s="2" t="str">
        <f t="shared" si="23"/>
        <v>No</v>
      </c>
    </row>
    <row r="1476" spans="1:39">
      <c r="A1476" s="6" t="s">
        <v>695</v>
      </c>
      <c r="B1476" s="6" t="s">
        <v>286</v>
      </c>
      <c r="C1476" s="4" t="s">
        <v>56</v>
      </c>
      <c r="D1476" s="213">
        <v>1069</v>
      </c>
      <c r="E1476" s="210">
        <v>10069</v>
      </c>
      <c r="F1476" s="17" t="s">
        <v>121</v>
      </c>
      <c r="G1476" s="36" t="s">
        <v>220</v>
      </c>
      <c r="H1476" s="157">
        <v>203914</v>
      </c>
      <c r="I1476" s="19">
        <v>27</v>
      </c>
      <c r="J1476" s="150" t="s">
        <v>13</v>
      </c>
      <c r="K1476" s="150" t="s">
        <v>12</v>
      </c>
      <c r="L1476" s="9">
        <v>27</v>
      </c>
      <c r="M1476" s="9"/>
      <c r="N1476" s="21">
        <v>15.882400000000001</v>
      </c>
      <c r="O1476" s="10"/>
      <c r="P1476" s="39">
        <v>0.69540000000000002</v>
      </c>
      <c r="Q1476" s="7"/>
      <c r="R1476" s="158">
        <v>55.320999999999998</v>
      </c>
      <c r="S1476" s="1"/>
      <c r="T1476" s="23">
        <v>2.4222000000000001</v>
      </c>
      <c r="V1476" s="20">
        <v>22.839500000000001</v>
      </c>
      <c r="X1476" s="20">
        <v>0</v>
      </c>
      <c r="AA1476" s="25">
        <v>1628497</v>
      </c>
      <c r="AB1476" s="9"/>
      <c r="AC1476" s="25">
        <v>2341847</v>
      </c>
      <c r="AD1476" s="9"/>
      <c r="AE1476" s="27">
        <v>102535</v>
      </c>
      <c r="AF1476" s="9"/>
      <c r="AG1476" s="26">
        <v>42332</v>
      </c>
      <c r="AI1476" s="26">
        <v>0</v>
      </c>
      <c r="AK1476" s="26">
        <v>604582</v>
      </c>
      <c r="AM1476" s="2" t="str">
        <f t="shared" si="23"/>
        <v>No</v>
      </c>
    </row>
    <row r="1477" spans="1:39">
      <c r="A1477" s="6" t="s">
        <v>1449</v>
      </c>
      <c r="B1477" s="6" t="s">
        <v>332</v>
      </c>
      <c r="C1477" s="4" t="s">
        <v>64</v>
      </c>
      <c r="D1477" s="213">
        <v>4225</v>
      </c>
      <c r="E1477" s="210">
        <v>40225</v>
      </c>
      <c r="F1477" s="17" t="s">
        <v>275</v>
      </c>
      <c r="G1477" s="36" t="s">
        <v>220</v>
      </c>
      <c r="H1477" s="157">
        <v>119911</v>
      </c>
      <c r="I1477" s="19">
        <v>27</v>
      </c>
      <c r="J1477" s="150" t="s">
        <v>13</v>
      </c>
      <c r="K1477" s="150" t="s">
        <v>12</v>
      </c>
      <c r="L1477" s="9">
        <v>27</v>
      </c>
      <c r="M1477" s="9"/>
      <c r="N1477" s="21">
        <v>1.4865999999999999</v>
      </c>
      <c r="O1477" s="10"/>
      <c r="P1477" s="39">
        <v>6.6900000000000001E-2</v>
      </c>
      <c r="Q1477" s="7"/>
      <c r="R1477" s="158">
        <v>35.812600000000003</v>
      </c>
      <c r="S1477" s="1"/>
      <c r="T1477" s="23">
        <v>1.6114999999999999</v>
      </c>
      <c r="V1477" s="20">
        <v>22.223099999999999</v>
      </c>
      <c r="X1477" s="20">
        <v>0</v>
      </c>
      <c r="AA1477" s="25">
        <v>113836</v>
      </c>
      <c r="AB1477" s="9"/>
      <c r="AC1477" s="25">
        <v>1701780</v>
      </c>
      <c r="AD1477" s="9"/>
      <c r="AE1477" s="27">
        <v>76577</v>
      </c>
      <c r="AF1477" s="9"/>
      <c r="AG1477" s="26">
        <v>47519</v>
      </c>
      <c r="AI1477" s="26">
        <v>0</v>
      </c>
      <c r="AK1477" s="26">
        <v>724979</v>
      </c>
      <c r="AM1477" s="2" t="str">
        <f t="shared" si="23"/>
        <v>No</v>
      </c>
    </row>
    <row r="1478" spans="1:39">
      <c r="A1478" s="6" t="s">
        <v>6121</v>
      </c>
      <c r="B1478" s="6" t="s">
        <v>1413</v>
      </c>
      <c r="C1478" s="4" t="s">
        <v>42</v>
      </c>
      <c r="D1478" s="213">
        <v>4181</v>
      </c>
      <c r="E1478" s="210">
        <v>40181</v>
      </c>
      <c r="F1478" s="17" t="s">
        <v>272</v>
      </c>
      <c r="G1478" s="36" t="s">
        <v>220</v>
      </c>
      <c r="H1478" s="157">
        <v>4515419</v>
      </c>
      <c r="I1478" s="19">
        <v>27</v>
      </c>
      <c r="J1478" s="150" t="s">
        <v>13</v>
      </c>
      <c r="K1478" s="150" t="s">
        <v>12</v>
      </c>
      <c r="L1478" s="9">
        <v>27</v>
      </c>
      <c r="M1478" s="9"/>
      <c r="N1478" s="21">
        <v>1.1447000000000001</v>
      </c>
      <c r="O1478" s="10"/>
      <c r="P1478" s="39">
        <v>6.3299999999999995E-2</v>
      </c>
      <c r="Q1478" s="7"/>
      <c r="R1478" s="158">
        <v>34.890599999999999</v>
      </c>
      <c r="S1478" s="1"/>
      <c r="T1478" s="23">
        <v>1.9302999999999999</v>
      </c>
      <c r="V1478" s="20">
        <v>18.075299999999999</v>
      </c>
      <c r="X1478" s="20">
        <v>0</v>
      </c>
      <c r="AA1478" s="25">
        <v>82138</v>
      </c>
      <c r="AB1478" s="9"/>
      <c r="AC1478" s="25">
        <v>1296955</v>
      </c>
      <c r="AD1478" s="9"/>
      <c r="AE1478" s="27">
        <v>71753</v>
      </c>
      <c r="AF1478" s="9"/>
      <c r="AG1478" s="26">
        <v>37172</v>
      </c>
      <c r="AI1478" s="26">
        <v>0</v>
      </c>
      <c r="AK1478" s="26">
        <v>501666</v>
      </c>
      <c r="AM1478" s="2" t="str">
        <f t="shared" si="23"/>
        <v>No</v>
      </c>
    </row>
    <row r="1479" spans="1:39">
      <c r="A1479" s="6" t="s">
        <v>2040</v>
      </c>
      <c r="B1479" s="6" t="s">
        <v>2041</v>
      </c>
      <c r="C1479" s="4" t="s">
        <v>64</v>
      </c>
      <c r="D1479" s="213" t="s">
        <v>2042</v>
      </c>
      <c r="E1479" s="210" t="s">
        <v>2043</v>
      </c>
      <c r="F1479" s="17" t="s">
        <v>1012</v>
      </c>
      <c r="G1479" s="36" t="s">
        <v>400</v>
      </c>
      <c r="H1479" s="157">
        <v>0</v>
      </c>
      <c r="I1479" s="19">
        <v>27</v>
      </c>
      <c r="J1479" s="150" t="s">
        <v>13</v>
      </c>
      <c r="K1479" s="150" t="s">
        <v>12</v>
      </c>
      <c r="L1479" s="9">
        <v>27</v>
      </c>
      <c r="M1479" s="9"/>
      <c r="N1479" s="21">
        <v>0.26419999999999999</v>
      </c>
      <c r="O1479" s="10"/>
      <c r="P1479" s="39">
        <v>9.9000000000000008E-3</v>
      </c>
      <c r="Q1479" s="7"/>
      <c r="R1479" s="158">
        <v>39.21</v>
      </c>
      <c r="S1479" s="1"/>
      <c r="T1479" s="23">
        <v>1.4684999999999999</v>
      </c>
      <c r="V1479" s="20">
        <v>26.700600000000001</v>
      </c>
      <c r="X1479" s="20">
        <v>0</v>
      </c>
      <c r="AA1479" s="25">
        <v>24635</v>
      </c>
      <c r="AB1479" s="9"/>
      <c r="AC1479" s="25">
        <v>2489326</v>
      </c>
      <c r="AD1479" s="9"/>
      <c r="AE1479" s="27">
        <v>93231</v>
      </c>
      <c r="AF1479" s="9"/>
      <c r="AG1479" s="26">
        <v>63487</v>
      </c>
      <c r="AI1479" s="26">
        <v>0</v>
      </c>
      <c r="AK1479" s="26">
        <v>1136221</v>
      </c>
      <c r="AM1479" s="2" t="str">
        <f t="shared" si="23"/>
        <v>No</v>
      </c>
    </row>
    <row r="1480" spans="1:39">
      <c r="A1480" s="6" t="s">
        <v>6122</v>
      </c>
      <c r="B1480" s="6" t="s">
        <v>4806</v>
      </c>
      <c r="C1480" s="4" t="s">
        <v>22</v>
      </c>
      <c r="D1480" s="213">
        <v>9086</v>
      </c>
      <c r="E1480" s="210">
        <v>90086</v>
      </c>
      <c r="F1480" s="17" t="s">
        <v>272</v>
      </c>
      <c r="G1480" s="36" t="s">
        <v>218</v>
      </c>
      <c r="H1480" s="157">
        <v>1932666</v>
      </c>
      <c r="I1480" s="19">
        <v>27</v>
      </c>
      <c r="J1480" s="150" t="s">
        <v>13</v>
      </c>
      <c r="K1480" s="150" t="s">
        <v>12</v>
      </c>
      <c r="L1480" s="9">
        <v>27</v>
      </c>
      <c r="M1480" s="9"/>
      <c r="N1480" s="21">
        <v>2.8826000000000001</v>
      </c>
      <c r="O1480" s="10"/>
      <c r="P1480" s="39">
        <v>0.1318</v>
      </c>
      <c r="Q1480" s="7"/>
      <c r="R1480" s="158">
        <v>73.881200000000007</v>
      </c>
      <c r="S1480" s="1"/>
      <c r="T1480" s="23">
        <v>3.3769</v>
      </c>
      <c r="V1480" s="20">
        <v>21.8782</v>
      </c>
      <c r="X1480" s="20">
        <v>2.8685999999999998</v>
      </c>
      <c r="AA1480" s="25">
        <v>442655</v>
      </c>
      <c r="AB1480" s="9"/>
      <c r="AC1480" s="25">
        <v>3359600</v>
      </c>
      <c r="AD1480" s="9"/>
      <c r="AE1480" s="27">
        <v>153559</v>
      </c>
      <c r="AF1480" s="9"/>
      <c r="AG1480" s="26">
        <v>45473</v>
      </c>
      <c r="AI1480" s="26">
        <v>1171169</v>
      </c>
      <c r="AK1480" s="26">
        <v>615113</v>
      </c>
      <c r="AM1480" s="2" t="str">
        <f t="shared" si="23"/>
        <v>No</v>
      </c>
    </row>
    <row r="1481" spans="1:39">
      <c r="A1481" s="6" t="s">
        <v>6123</v>
      </c>
      <c r="B1481" s="6" t="s">
        <v>1445</v>
      </c>
      <c r="C1481" s="4" t="s">
        <v>64</v>
      </c>
      <c r="D1481" s="213">
        <v>4214</v>
      </c>
      <c r="E1481" s="210">
        <v>40214</v>
      </c>
      <c r="F1481" s="17" t="s">
        <v>272</v>
      </c>
      <c r="G1481" s="36" t="s">
        <v>220</v>
      </c>
      <c r="H1481" s="157">
        <v>214881</v>
      </c>
      <c r="I1481" s="19">
        <v>27</v>
      </c>
      <c r="J1481" s="150" t="s">
        <v>13</v>
      </c>
      <c r="K1481" s="150" t="s">
        <v>12</v>
      </c>
      <c r="L1481" s="9">
        <v>27</v>
      </c>
      <c r="M1481" s="9"/>
      <c r="N1481" s="21">
        <v>0.28999999999999998</v>
      </c>
      <c r="O1481" s="10"/>
      <c r="P1481" s="39">
        <v>1.2E-2</v>
      </c>
      <c r="Q1481" s="7"/>
      <c r="R1481" s="158">
        <v>55.883099999999999</v>
      </c>
      <c r="S1481" s="1"/>
      <c r="T1481" s="23">
        <v>2.3180999999999998</v>
      </c>
      <c r="V1481" s="20">
        <v>24.107399999999998</v>
      </c>
      <c r="X1481" s="20">
        <v>0</v>
      </c>
      <c r="AA1481" s="25">
        <v>23810</v>
      </c>
      <c r="AB1481" s="9"/>
      <c r="AC1481" s="25">
        <v>1979604</v>
      </c>
      <c r="AD1481" s="9"/>
      <c r="AE1481" s="27">
        <v>82116</v>
      </c>
      <c r="AF1481" s="9"/>
      <c r="AG1481" s="26">
        <v>35424</v>
      </c>
      <c r="AI1481" s="26">
        <v>0</v>
      </c>
      <c r="AK1481" s="26">
        <v>551166</v>
      </c>
      <c r="AM1481" s="2" t="str">
        <f t="shared" si="23"/>
        <v>No</v>
      </c>
    </row>
    <row r="1482" spans="1:39">
      <c r="A1482" s="6" t="s">
        <v>6124</v>
      </c>
      <c r="B1482" s="6" t="s">
        <v>759</v>
      </c>
      <c r="C1482" s="4" t="s">
        <v>56</v>
      </c>
      <c r="D1482" s="213"/>
      <c r="E1482" s="210" t="s">
        <v>6125</v>
      </c>
      <c r="F1482" s="17" t="s">
        <v>405</v>
      </c>
      <c r="G1482" s="36" t="s">
        <v>400</v>
      </c>
      <c r="H1482" s="157">
        <v>0</v>
      </c>
      <c r="I1482" s="19">
        <v>27</v>
      </c>
      <c r="J1482" s="150" t="s">
        <v>13</v>
      </c>
      <c r="K1482" s="150" t="s">
        <v>12</v>
      </c>
      <c r="L1482" s="9">
        <v>27</v>
      </c>
      <c r="M1482" s="9"/>
      <c r="N1482" s="21">
        <v>3.3399999999999999E-2</v>
      </c>
      <c r="O1482" s="10"/>
      <c r="P1482" s="39">
        <v>8.0000000000000004E-4</v>
      </c>
      <c r="Q1482" s="7"/>
      <c r="R1482" s="158">
        <v>48.693899999999999</v>
      </c>
      <c r="S1482" s="1"/>
      <c r="T1482" s="23">
        <v>1.1293</v>
      </c>
      <c r="V1482" s="20">
        <v>43.116799999999998</v>
      </c>
      <c r="X1482" s="20">
        <v>0</v>
      </c>
      <c r="AA1482" s="25">
        <v>1942</v>
      </c>
      <c r="AB1482" s="9"/>
      <c r="AC1482" s="25">
        <v>2507589</v>
      </c>
      <c r="AD1482" s="9"/>
      <c r="AE1482" s="27">
        <v>58158</v>
      </c>
      <c r="AF1482" s="9"/>
      <c r="AG1482" s="26">
        <v>51497</v>
      </c>
      <c r="AI1482" s="26">
        <v>0</v>
      </c>
      <c r="AK1482" s="26">
        <v>1127504</v>
      </c>
      <c r="AM1482" s="2" t="str">
        <f t="shared" si="23"/>
        <v>No</v>
      </c>
    </row>
    <row r="1483" spans="1:39">
      <c r="A1483" s="6" t="s">
        <v>2404</v>
      </c>
      <c r="B1483" s="6" t="s">
        <v>1289</v>
      </c>
      <c r="C1483" s="4" t="s">
        <v>82</v>
      </c>
      <c r="D1483" s="213">
        <v>5191</v>
      </c>
      <c r="E1483" s="210">
        <v>50191</v>
      </c>
      <c r="F1483" s="17" t="s">
        <v>344</v>
      </c>
      <c r="G1483" s="36" t="s">
        <v>218</v>
      </c>
      <c r="H1483" s="157">
        <v>1368035</v>
      </c>
      <c r="I1483" s="19">
        <v>27</v>
      </c>
      <c r="J1483" s="150" t="s">
        <v>16</v>
      </c>
      <c r="K1483" s="150" t="s">
        <v>15</v>
      </c>
      <c r="L1483" s="9">
        <v>27</v>
      </c>
      <c r="M1483" s="9"/>
      <c r="N1483" s="21">
        <v>4.9306999999999999</v>
      </c>
      <c r="O1483" s="10"/>
      <c r="P1483" s="39">
        <v>0.85129999999999995</v>
      </c>
      <c r="Q1483" s="7"/>
      <c r="R1483" s="158">
        <v>28.610800000000001</v>
      </c>
      <c r="S1483" s="1"/>
      <c r="T1483" s="23">
        <v>4.9396000000000004</v>
      </c>
      <c r="V1483" s="20">
        <v>5.7920999999999996</v>
      </c>
      <c r="X1483" s="20">
        <v>0.1263</v>
      </c>
      <c r="AA1483" s="25">
        <v>340251</v>
      </c>
      <c r="AB1483" s="9"/>
      <c r="AC1483" s="25">
        <v>399693</v>
      </c>
      <c r="AD1483" s="9"/>
      <c r="AE1483" s="27">
        <v>69006</v>
      </c>
      <c r="AF1483" s="9"/>
      <c r="AG1483" s="26">
        <v>13970</v>
      </c>
      <c r="AI1483" s="26">
        <v>3164097</v>
      </c>
      <c r="AK1483" s="26">
        <v>637024</v>
      </c>
      <c r="AM1483" s="2" t="str">
        <f t="shared" si="23"/>
        <v>No</v>
      </c>
    </row>
    <row r="1484" spans="1:39">
      <c r="A1484" s="6" t="s">
        <v>2407</v>
      </c>
      <c r="B1484" s="6" t="s">
        <v>2408</v>
      </c>
      <c r="C1484" s="4" t="s">
        <v>57</v>
      </c>
      <c r="D1484" s="213">
        <v>5196</v>
      </c>
      <c r="E1484" s="210">
        <v>50196</v>
      </c>
      <c r="F1484" s="17" t="s">
        <v>275</v>
      </c>
      <c r="G1484" s="36" t="s">
        <v>220</v>
      </c>
      <c r="H1484" s="157">
        <v>161280</v>
      </c>
      <c r="I1484" s="19">
        <v>27</v>
      </c>
      <c r="J1484" s="150" t="s">
        <v>13</v>
      </c>
      <c r="K1484" s="150" t="s">
        <v>12</v>
      </c>
      <c r="L1484" s="9">
        <v>27</v>
      </c>
      <c r="M1484" s="9"/>
      <c r="N1484" s="21">
        <v>0.81030000000000002</v>
      </c>
      <c r="O1484" s="10"/>
      <c r="P1484" s="39">
        <v>6.4600000000000005E-2</v>
      </c>
      <c r="Q1484" s="7"/>
      <c r="R1484" s="158">
        <v>61.9923</v>
      </c>
      <c r="S1484" s="1"/>
      <c r="T1484" s="23">
        <v>4.9439000000000002</v>
      </c>
      <c r="V1484" s="20">
        <v>12.539199999999999</v>
      </c>
      <c r="X1484" s="20">
        <v>0</v>
      </c>
      <c r="AA1484" s="25">
        <v>203393</v>
      </c>
      <c r="AB1484" s="9"/>
      <c r="AC1484" s="25">
        <v>3147537</v>
      </c>
      <c r="AD1484" s="9"/>
      <c r="AE1484" s="27">
        <v>251015</v>
      </c>
      <c r="AF1484" s="9"/>
      <c r="AG1484" s="26">
        <v>50773</v>
      </c>
      <c r="AI1484" s="26">
        <v>0</v>
      </c>
      <c r="AK1484" s="26">
        <v>719978</v>
      </c>
      <c r="AM1484" s="2" t="str">
        <f t="shared" si="23"/>
        <v>No</v>
      </c>
    </row>
    <row r="1485" spans="1:39">
      <c r="A1485" s="6" t="s">
        <v>6126</v>
      </c>
      <c r="B1485" s="6" t="s">
        <v>2474</v>
      </c>
      <c r="C1485" s="4" t="s">
        <v>45</v>
      </c>
      <c r="D1485" s="213" t="s">
        <v>2475</v>
      </c>
      <c r="E1485" s="210" t="s">
        <v>2476</v>
      </c>
      <c r="F1485" s="17" t="s">
        <v>272</v>
      </c>
      <c r="G1485" s="36" t="s">
        <v>400</v>
      </c>
      <c r="H1485" s="157">
        <v>0</v>
      </c>
      <c r="I1485" s="19">
        <v>27</v>
      </c>
      <c r="J1485" s="150" t="s">
        <v>13</v>
      </c>
      <c r="K1485" s="150" t="s">
        <v>12</v>
      </c>
      <c r="L1485" s="9">
        <v>26</v>
      </c>
      <c r="M1485" s="9"/>
      <c r="N1485" s="21">
        <v>0.3644</v>
      </c>
      <c r="O1485" s="10"/>
      <c r="P1485" s="39">
        <v>2.46E-2</v>
      </c>
      <c r="Q1485" s="7"/>
      <c r="R1485" s="158">
        <v>26.977799999999998</v>
      </c>
      <c r="S1485" s="1"/>
      <c r="T1485" s="23">
        <v>1.8250999999999999</v>
      </c>
      <c r="V1485" s="20">
        <v>14.7812</v>
      </c>
      <c r="X1485" s="20">
        <v>0</v>
      </c>
      <c r="AA1485" s="25">
        <v>30466</v>
      </c>
      <c r="AB1485" s="9"/>
      <c r="AC1485" s="25">
        <v>1235959</v>
      </c>
      <c r="AD1485" s="9"/>
      <c r="AE1485" s="27">
        <v>83617</v>
      </c>
      <c r="AF1485" s="9"/>
      <c r="AG1485" s="26">
        <v>45814</v>
      </c>
      <c r="AI1485" s="26">
        <v>0</v>
      </c>
      <c r="AK1485" s="26">
        <v>664644</v>
      </c>
      <c r="AM1485" s="2" t="str">
        <f t="shared" si="23"/>
        <v>No</v>
      </c>
    </row>
    <row r="1486" spans="1:39">
      <c r="A1486" s="6" t="s">
        <v>1322</v>
      </c>
      <c r="B1486" s="6" t="s">
        <v>488</v>
      </c>
      <c r="C1486" s="4" t="s">
        <v>100</v>
      </c>
      <c r="D1486" s="213">
        <v>4056</v>
      </c>
      <c r="E1486" s="210">
        <v>40056</v>
      </c>
      <c r="F1486" s="17" t="s">
        <v>275</v>
      </c>
      <c r="G1486" s="36" t="s">
        <v>220</v>
      </c>
      <c r="H1486" s="157">
        <v>89557</v>
      </c>
      <c r="I1486" s="19">
        <v>27</v>
      </c>
      <c r="J1486" s="150" t="s">
        <v>14</v>
      </c>
      <c r="K1486" s="150" t="s">
        <v>12</v>
      </c>
      <c r="L1486" s="9">
        <v>25</v>
      </c>
      <c r="M1486" s="9"/>
      <c r="N1486" s="21">
        <v>1.3299000000000001</v>
      </c>
      <c r="O1486" s="10"/>
      <c r="P1486" s="39">
        <v>0.12859999999999999</v>
      </c>
      <c r="Q1486" s="7"/>
      <c r="R1486" s="158">
        <v>77.851900000000001</v>
      </c>
      <c r="S1486" s="1"/>
      <c r="T1486" s="23">
        <v>7.5308000000000002</v>
      </c>
      <c r="V1486" s="20">
        <v>10.3377</v>
      </c>
      <c r="X1486" s="20">
        <v>0</v>
      </c>
      <c r="AA1486" s="25">
        <v>331191</v>
      </c>
      <c r="AB1486" s="9"/>
      <c r="AC1486" s="25">
        <v>2574406</v>
      </c>
      <c r="AD1486" s="9"/>
      <c r="AE1486" s="27">
        <v>249030</v>
      </c>
      <c r="AF1486" s="9"/>
      <c r="AG1486" s="26">
        <v>33068</v>
      </c>
      <c r="AI1486" s="26">
        <v>0</v>
      </c>
      <c r="AK1486" s="26">
        <v>548967</v>
      </c>
      <c r="AM1486" s="2" t="str">
        <f t="shared" si="23"/>
        <v>No</v>
      </c>
    </row>
    <row r="1487" spans="1:39">
      <c r="A1487" s="6" t="s">
        <v>2713</v>
      </c>
      <c r="B1487" s="6" t="s">
        <v>2714</v>
      </c>
      <c r="C1487" s="4" t="s">
        <v>57</v>
      </c>
      <c r="D1487" s="213" t="s">
        <v>2715</v>
      </c>
      <c r="E1487" s="210" t="s">
        <v>2716</v>
      </c>
      <c r="F1487" s="17" t="s">
        <v>275</v>
      </c>
      <c r="G1487" s="36" t="s">
        <v>400</v>
      </c>
      <c r="H1487" s="157">
        <v>0</v>
      </c>
      <c r="I1487" s="19">
        <v>27</v>
      </c>
      <c r="J1487" s="150" t="s">
        <v>13</v>
      </c>
      <c r="K1487" s="150" t="s">
        <v>12</v>
      </c>
      <c r="L1487" s="9">
        <v>25</v>
      </c>
      <c r="M1487" s="9"/>
      <c r="N1487" s="21">
        <v>0.89590000000000003</v>
      </c>
      <c r="O1487" s="10"/>
      <c r="P1487" s="39">
        <v>7.4700000000000003E-2</v>
      </c>
      <c r="Q1487" s="7"/>
      <c r="R1487" s="158">
        <v>51.602899999999998</v>
      </c>
      <c r="S1487" s="1"/>
      <c r="T1487" s="23">
        <v>4.3048999999999999</v>
      </c>
      <c r="V1487" s="20">
        <v>11.987</v>
      </c>
      <c r="X1487" s="20">
        <v>0</v>
      </c>
      <c r="AA1487" s="25">
        <v>119455</v>
      </c>
      <c r="AB1487" s="9"/>
      <c r="AC1487" s="25">
        <v>1598348</v>
      </c>
      <c r="AD1487" s="9"/>
      <c r="AE1487" s="27">
        <v>133340</v>
      </c>
      <c r="AF1487" s="9"/>
      <c r="AG1487" s="26">
        <v>30974</v>
      </c>
      <c r="AI1487" s="26">
        <v>0</v>
      </c>
      <c r="AK1487" s="26">
        <v>501931</v>
      </c>
      <c r="AM1487" s="2" t="str">
        <f t="shared" si="23"/>
        <v>No</v>
      </c>
    </row>
    <row r="1488" spans="1:39">
      <c r="A1488" s="6" t="s">
        <v>2420</v>
      </c>
      <c r="B1488" s="6" t="s">
        <v>2421</v>
      </c>
      <c r="C1488" s="4" t="s">
        <v>45</v>
      </c>
      <c r="D1488" s="213">
        <v>5215</v>
      </c>
      <c r="E1488" s="210">
        <v>50215</v>
      </c>
      <c r="F1488" s="17" t="s">
        <v>405</v>
      </c>
      <c r="G1488" s="36" t="s">
        <v>220</v>
      </c>
      <c r="H1488" s="157">
        <v>68545</v>
      </c>
      <c r="I1488" s="19">
        <v>27</v>
      </c>
      <c r="J1488" s="150" t="s">
        <v>13</v>
      </c>
      <c r="K1488" s="150" t="s">
        <v>12</v>
      </c>
      <c r="L1488" s="9">
        <v>23</v>
      </c>
      <c r="M1488" s="9"/>
      <c r="N1488" s="21">
        <v>2.3875000000000002</v>
      </c>
      <c r="O1488" s="10"/>
      <c r="P1488" s="39">
        <v>5.5300000000000002E-2</v>
      </c>
      <c r="Q1488" s="7"/>
      <c r="R1488" s="158">
        <v>65.931299999999993</v>
      </c>
      <c r="S1488" s="1"/>
      <c r="T1488" s="23">
        <v>1.5261</v>
      </c>
      <c r="V1488" s="20">
        <v>43.2027</v>
      </c>
      <c r="X1488" s="20">
        <v>0</v>
      </c>
      <c r="AA1488" s="25">
        <v>157166</v>
      </c>
      <c r="AB1488" s="9"/>
      <c r="AC1488" s="25">
        <v>2843945</v>
      </c>
      <c r="AD1488" s="9"/>
      <c r="AE1488" s="27">
        <v>65828</v>
      </c>
      <c r="AF1488" s="9"/>
      <c r="AG1488" s="26">
        <v>43135</v>
      </c>
      <c r="AI1488" s="26">
        <v>0</v>
      </c>
      <c r="AK1488" s="26">
        <v>512643</v>
      </c>
      <c r="AM1488" s="2" t="str">
        <f t="shared" si="23"/>
        <v>No</v>
      </c>
    </row>
    <row r="1489" spans="1:39">
      <c r="A1489" s="6" t="s">
        <v>6120</v>
      </c>
      <c r="B1489" s="6" t="s">
        <v>1361</v>
      </c>
      <c r="C1489" s="4" t="s">
        <v>90</v>
      </c>
      <c r="D1489" s="213">
        <v>4115</v>
      </c>
      <c r="E1489" s="210">
        <v>40115</v>
      </c>
      <c r="F1489" s="17" t="s">
        <v>272</v>
      </c>
      <c r="G1489" s="36" t="s">
        <v>220</v>
      </c>
      <c r="H1489" s="157">
        <v>2148346</v>
      </c>
      <c r="I1489" s="19">
        <v>27</v>
      </c>
      <c r="J1489" s="150" t="s">
        <v>14</v>
      </c>
      <c r="K1489" s="150" t="s">
        <v>12</v>
      </c>
      <c r="L1489" s="9">
        <v>21</v>
      </c>
      <c r="M1489" s="9"/>
      <c r="N1489" s="21">
        <v>0</v>
      </c>
      <c r="O1489" s="10"/>
      <c r="P1489" s="39">
        <v>0</v>
      </c>
      <c r="Q1489" s="7"/>
      <c r="R1489" s="158">
        <v>58.075200000000002</v>
      </c>
      <c r="S1489" s="1"/>
      <c r="T1489" s="23">
        <v>14.3377</v>
      </c>
      <c r="V1489" s="20">
        <v>4.0505000000000004</v>
      </c>
      <c r="X1489" s="20">
        <v>0</v>
      </c>
      <c r="AA1489" s="25">
        <v>0</v>
      </c>
      <c r="AB1489" s="9"/>
      <c r="AC1489" s="25">
        <v>697541</v>
      </c>
      <c r="AD1489" s="9"/>
      <c r="AE1489" s="27">
        <v>172210</v>
      </c>
      <c r="AF1489" s="9"/>
      <c r="AG1489" s="26">
        <v>12011</v>
      </c>
      <c r="AI1489" s="26">
        <v>0</v>
      </c>
      <c r="AK1489" s="26">
        <v>135930</v>
      </c>
      <c r="AM1489" s="2" t="str">
        <f t="shared" si="23"/>
        <v>No</v>
      </c>
    </row>
    <row r="1490" spans="1:39">
      <c r="A1490" s="6" t="s">
        <v>5541</v>
      </c>
      <c r="B1490" s="6" t="s">
        <v>5542</v>
      </c>
      <c r="C1490" s="4" t="s">
        <v>22</v>
      </c>
      <c r="D1490" s="213"/>
      <c r="E1490" s="210">
        <v>90287</v>
      </c>
      <c r="F1490" s="17" t="s">
        <v>275</v>
      </c>
      <c r="G1490" s="36" t="s">
        <v>220</v>
      </c>
      <c r="H1490" s="157">
        <v>12150996</v>
      </c>
      <c r="I1490" s="19">
        <v>27</v>
      </c>
      <c r="J1490" s="150" t="s">
        <v>14</v>
      </c>
      <c r="K1490" s="150" t="s">
        <v>15</v>
      </c>
      <c r="L1490" s="9">
        <v>21</v>
      </c>
      <c r="M1490" s="9"/>
      <c r="N1490" s="21">
        <v>1.7474000000000001</v>
      </c>
      <c r="O1490" s="10"/>
      <c r="P1490" s="39">
        <v>0.12989999999999999</v>
      </c>
      <c r="Q1490" s="7"/>
      <c r="R1490" s="158">
        <v>117.1022</v>
      </c>
      <c r="S1490" s="1"/>
      <c r="T1490" s="23">
        <v>8.7083999999999993</v>
      </c>
      <c r="V1490" s="20">
        <v>13.447100000000001</v>
      </c>
      <c r="X1490" s="20">
        <v>0</v>
      </c>
      <c r="AA1490" s="25">
        <v>275285</v>
      </c>
      <c r="AB1490" s="9"/>
      <c r="AC1490" s="25">
        <v>2118495</v>
      </c>
      <c r="AD1490" s="9"/>
      <c r="AE1490" s="27">
        <v>157543</v>
      </c>
      <c r="AF1490" s="9"/>
      <c r="AG1490" s="26">
        <v>18091</v>
      </c>
      <c r="AI1490" s="26">
        <v>0</v>
      </c>
      <c r="AK1490" s="26">
        <v>270529</v>
      </c>
      <c r="AM1490" s="2" t="str">
        <f t="shared" si="23"/>
        <v>No</v>
      </c>
    </row>
    <row r="1491" spans="1:39">
      <c r="A1491" s="6" t="s">
        <v>533</v>
      </c>
      <c r="B1491" s="6" t="s">
        <v>534</v>
      </c>
      <c r="C1491" s="4" t="s">
        <v>109</v>
      </c>
      <c r="D1491" s="213" t="s">
        <v>535</v>
      </c>
      <c r="E1491" s="210" t="s">
        <v>536</v>
      </c>
      <c r="F1491" s="17" t="s">
        <v>405</v>
      </c>
      <c r="G1491" s="36" t="s">
        <v>400</v>
      </c>
      <c r="H1491" s="157">
        <v>0</v>
      </c>
      <c r="I1491" s="19">
        <v>27</v>
      </c>
      <c r="J1491" s="150" t="s">
        <v>13</v>
      </c>
      <c r="K1491" s="150" t="s">
        <v>12</v>
      </c>
      <c r="L1491" s="9">
        <v>21</v>
      </c>
      <c r="M1491" s="9"/>
      <c r="N1491" s="21">
        <v>0</v>
      </c>
      <c r="O1491" s="10"/>
      <c r="P1491" s="39">
        <v>0</v>
      </c>
      <c r="Q1491" s="7"/>
      <c r="R1491" s="158">
        <v>53.262700000000002</v>
      </c>
      <c r="S1491" s="1"/>
      <c r="T1491" s="23">
        <v>1.2394000000000001</v>
      </c>
      <c r="V1491" s="20">
        <v>42.976100000000002</v>
      </c>
      <c r="X1491" s="20">
        <v>0</v>
      </c>
      <c r="AA1491" s="25">
        <v>0</v>
      </c>
      <c r="AB1491" s="9"/>
      <c r="AC1491" s="25">
        <v>603040</v>
      </c>
      <c r="AD1491" s="9"/>
      <c r="AE1491" s="27">
        <v>14032</v>
      </c>
      <c r="AF1491" s="9"/>
      <c r="AG1491" s="26">
        <v>11322</v>
      </c>
      <c r="AI1491" s="26">
        <v>0</v>
      </c>
      <c r="AK1491" s="26">
        <v>194931</v>
      </c>
      <c r="AM1491" s="2" t="str">
        <f t="shared" si="23"/>
        <v>No</v>
      </c>
    </row>
    <row r="1492" spans="1:39">
      <c r="A1492" s="6" t="s">
        <v>2713</v>
      </c>
      <c r="B1492" s="6" t="s">
        <v>2714</v>
      </c>
      <c r="C1492" s="4" t="s">
        <v>57</v>
      </c>
      <c r="D1492" s="213" t="s">
        <v>2715</v>
      </c>
      <c r="E1492" s="210" t="s">
        <v>2716</v>
      </c>
      <c r="F1492" s="17" t="s">
        <v>275</v>
      </c>
      <c r="G1492" s="36" t="s">
        <v>400</v>
      </c>
      <c r="H1492" s="157">
        <v>0</v>
      </c>
      <c r="I1492" s="19">
        <v>27</v>
      </c>
      <c r="J1492" s="150" t="s">
        <v>14</v>
      </c>
      <c r="K1492" s="150" t="s">
        <v>12</v>
      </c>
      <c r="L1492" s="9">
        <v>2</v>
      </c>
      <c r="M1492" s="9"/>
      <c r="N1492" s="21">
        <v>1.804</v>
      </c>
      <c r="O1492" s="10"/>
      <c r="P1492" s="39">
        <v>0.10979999999999999</v>
      </c>
      <c r="Q1492" s="7"/>
      <c r="R1492" s="158">
        <v>40.080199999999998</v>
      </c>
      <c r="S1492" s="1"/>
      <c r="T1492" s="23">
        <v>2.4403000000000001</v>
      </c>
      <c r="V1492" s="20">
        <v>16.424299999999999</v>
      </c>
      <c r="X1492" s="20">
        <v>0</v>
      </c>
      <c r="AA1492" s="25">
        <v>7079</v>
      </c>
      <c r="AB1492" s="9"/>
      <c r="AC1492" s="25">
        <v>64449</v>
      </c>
      <c r="AD1492" s="9"/>
      <c r="AE1492" s="27">
        <v>3924</v>
      </c>
      <c r="AF1492" s="9"/>
      <c r="AG1492" s="26">
        <v>1608</v>
      </c>
      <c r="AI1492" s="26">
        <v>0</v>
      </c>
      <c r="AK1492" s="26">
        <v>20647</v>
      </c>
      <c r="AM1492" s="2" t="str">
        <f t="shared" si="23"/>
        <v>No</v>
      </c>
    </row>
    <row r="1493" spans="1:39">
      <c r="A1493" s="6" t="s">
        <v>1322</v>
      </c>
      <c r="B1493" s="6" t="s">
        <v>488</v>
      </c>
      <c r="C1493" s="4" t="s">
        <v>100</v>
      </c>
      <c r="D1493" s="213">
        <v>4056</v>
      </c>
      <c r="E1493" s="210">
        <v>40056</v>
      </c>
      <c r="F1493" s="17" t="s">
        <v>275</v>
      </c>
      <c r="G1493" s="36" t="s">
        <v>220</v>
      </c>
      <c r="H1493" s="157">
        <v>89557</v>
      </c>
      <c r="I1493" s="19">
        <v>27</v>
      </c>
      <c r="J1493" s="150" t="s">
        <v>13</v>
      </c>
      <c r="K1493" s="150" t="s">
        <v>12</v>
      </c>
      <c r="L1493" s="9">
        <v>2</v>
      </c>
      <c r="M1493" s="9"/>
      <c r="N1493" s="21">
        <v>5.0655999999999999</v>
      </c>
      <c r="O1493" s="10"/>
      <c r="P1493" s="39">
        <v>0.10639999999999999</v>
      </c>
      <c r="Q1493" s="7"/>
      <c r="R1493" s="158">
        <v>38.536799999999999</v>
      </c>
      <c r="S1493" s="1"/>
      <c r="T1493" s="23">
        <v>0.8095</v>
      </c>
      <c r="V1493" s="20">
        <v>47.606299999999997</v>
      </c>
      <c r="X1493" s="20">
        <v>0</v>
      </c>
      <c r="AA1493" s="25">
        <v>5790</v>
      </c>
      <c r="AB1493" s="9"/>
      <c r="AC1493" s="25">
        <v>54414</v>
      </c>
      <c r="AD1493" s="9"/>
      <c r="AE1493" s="27">
        <v>1143</v>
      </c>
      <c r="AF1493" s="9"/>
      <c r="AG1493" s="26">
        <v>1412</v>
      </c>
      <c r="AI1493" s="26">
        <v>0</v>
      </c>
      <c r="AK1493" s="26">
        <v>9887</v>
      </c>
      <c r="AM1493" s="2" t="str">
        <f t="shared" si="23"/>
        <v>No</v>
      </c>
    </row>
    <row r="1494" spans="1:39">
      <c r="A1494" s="6" t="s">
        <v>6116</v>
      </c>
      <c r="B1494" s="6" t="s">
        <v>1313</v>
      </c>
      <c r="C1494" s="4" t="s">
        <v>17</v>
      </c>
      <c r="D1494" s="213">
        <v>4044</v>
      </c>
      <c r="E1494" s="210">
        <v>40044</v>
      </c>
      <c r="F1494" s="17" t="s">
        <v>272</v>
      </c>
      <c r="G1494" s="36" t="s">
        <v>218</v>
      </c>
      <c r="H1494" s="157">
        <v>263907</v>
      </c>
      <c r="I1494" s="19">
        <v>27</v>
      </c>
      <c r="J1494" s="150" t="s">
        <v>14</v>
      </c>
      <c r="K1494" s="150" t="s">
        <v>12</v>
      </c>
      <c r="L1494" s="9">
        <v>19</v>
      </c>
      <c r="M1494" s="9"/>
      <c r="N1494" s="21">
        <v>0.88290000000000002</v>
      </c>
      <c r="O1494" s="10"/>
      <c r="P1494" s="39">
        <v>9.2799999999999994E-2</v>
      </c>
      <c r="Q1494" s="7"/>
      <c r="R1494" s="158">
        <v>76.946200000000005</v>
      </c>
      <c r="S1494" s="1"/>
      <c r="T1494" s="23">
        <v>8.0840999999999994</v>
      </c>
      <c r="V1494" s="20">
        <v>9.5182000000000002</v>
      </c>
      <c r="X1494" s="20">
        <v>2.1730999999999998</v>
      </c>
      <c r="AA1494" s="25">
        <v>534686</v>
      </c>
      <c r="AB1494" s="9"/>
      <c r="AC1494" s="25">
        <v>5763964</v>
      </c>
      <c r="AD1494" s="9"/>
      <c r="AE1494" s="27">
        <v>605572</v>
      </c>
      <c r="AF1494" s="9"/>
      <c r="AG1494" s="26">
        <v>74909</v>
      </c>
      <c r="AI1494" s="26">
        <v>2652405</v>
      </c>
      <c r="AK1494" s="26">
        <v>1173631</v>
      </c>
      <c r="AM1494" s="2" t="str">
        <f t="shared" si="23"/>
        <v>No</v>
      </c>
    </row>
    <row r="1495" spans="1:39">
      <c r="A1495" s="6" t="s">
        <v>803</v>
      </c>
      <c r="B1495" s="6" t="s">
        <v>804</v>
      </c>
      <c r="C1495" s="4" t="s">
        <v>108</v>
      </c>
      <c r="D1495" s="213" t="s">
        <v>805</v>
      </c>
      <c r="E1495" s="210" t="s">
        <v>806</v>
      </c>
      <c r="F1495" s="17" t="s">
        <v>405</v>
      </c>
      <c r="G1495" s="36" t="s">
        <v>400</v>
      </c>
      <c r="H1495" s="157">
        <v>0</v>
      </c>
      <c r="I1495" s="19">
        <v>27</v>
      </c>
      <c r="J1495" s="150" t="s">
        <v>13</v>
      </c>
      <c r="K1495" s="150" t="s">
        <v>12</v>
      </c>
      <c r="L1495" s="9">
        <v>18</v>
      </c>
      <c r="M1495" s="9"/>
      <c r="N1495" s="21">
        <v>0</v>
      </c>
      <c r="O1495" s="10"/>
      <c r="P1495" s="39">
        <v>0</v>
      </c>
      <c r="Q1495" s="7"/>
      <c r="R1495" s="158">
        <v>50.152700000000003</v>
      </c>
      <c r="S1495" s="1"/>
      <c r="T1495" s="23">
        <v>1.8415999999999999</v>
      </c>
      <c r="V1495" s="20">
        <v>27.232800000000001</v>
      </c>
      <c r="X1495" s="20">
        <v>0</v>
      </c>
      <c r="AA1495" s="25">
        <v>0</v>
      </c>
      <c r="AB1495" s="9"/>
      <c r="AC1495" s="25">
        <v>2152103</v>
      </c>
      <c r="AD1495" s="9"/>
      <c r="AE1495" s="27">
        <v>79026</v>
      </c>
      <c r="AF1495" s="9"/>
      <c r="AG1495" s="26">
        <v>42911</v>
      </c>
      <c r="AI1495" s="26">
        <v>0</v>
      </c>
      <c r="AK1495" s="26">
        <v>1249308</v>
      </c>
      <c r="AM1495" s="2" t="str">
        <f t="shared" si="23"/>
        <v>No</v>
      </c>
    </row>
    <row r="1496" spans="1:39">
      <c r="A1496" s="6" t="s">
        <v>6118</v>
      </c>
      <c r="B1496" s="6" t="s">
        <v>1154</v>
      </c>
      <c r="C1496" s="4" t="s">
        <v>88</v>
      </c>
      <c r="D1496" s="213" t="s">
        <v>1155</v>
      </c>
      <c r="E1496" s="210">
        <v>30141</v>
      </c>
      <c r="F1496" s="17" t="s">
        <v>275</v>
      </c>
      <c r="G1496" s="36" t="s">
        <v>220</v>
      </c>
      <c r="H1496" s="157">
        <v>1733853</v>
      </c>
      <c r="I1496" s="19">
        <v>27</v>
      </c>
      <c r="J1496" s="150" t="s">
        <v>13</v>
      </c>
      <c r="K1496" s="150" t="s">
        <v>15</v>
      </c>
      <c r="L1496" s="9">
        <v>17</v>
      </c>
      <c r="M1496" s="9"/>
      <c r="N1496" s="21">
        <v>2.5001000000000002</v>
      </c>
      <c r="O1496" s="10"/>
      <c r="P1496" s="39">
        <v>8.0600000000000005E-2</v>
      </c>
      <c r="Q1496" s="7"/>
      <c r="R1496" s="158">
        <v>166.774</v>
      </c>
      <c r="S1496" s="1"/>
      <c r="T1496" s="23">
        <v>5.3798000000000004</v>
      </c>
      <c r="V1496" s="20">
        <v>31</v>
      </c>
      <c r="X1496" s="20">
        <v>0</v>
      </c>
      <c r="AA1496" s="25">
        <v>13988</v>
      </c>
      <c r="AB1496" s="9"/>
      <c r="AC1496" s="25">
        <v>173445</v>
      </c>
      <c r="AD1496" s="9"/>
      <c r="AE1496" s="27">
        <v>5595</v>
      </c>
      <c r="AF1496" s="9"/>
      <c r="AG1496" s="26">
        <v>1040</v>
      </c>
      <c r="AI1496" s="26">
        <v>0</v>
      </c>
      <c r="AK1496" s="26">
        <v>17326</v>
      </c>
      <c r="AM1496" s="2" t="str">
        <f t="shared" si="23"/>
        <v>No</v>
      </c>
    </row>
    <row r="1497" spans="1:39">
      <c r="A1497" s="6" t="s">
        <v>406</v>
      </c>
      <c r="B1497" s="6" t="s">
        <v>5778</v>
      </c>
      <c r="C1497" s="4" t="s">
        <v>1</v>
      </c>
      <c r="D1497" s="213" t="s">
        <v>407</v>
      </c>
      <c r="E1497" s="210" t="s">
        <v>408</v>
      </c>
      <c r="F1497" s="17" t="s">
        <v>275</v>
      </c>
      <c r="G1497" s="36" t="s">
        <v>400</v>
      </c>
      <c r="H1497" s="157">
        <v>0</v>
      </c>
      <c r="I1497" s="19">
        <v>27</v>
      </c>
      <c r="J1497" s="150" t="s">
        <v>14</v>
      </c>
      <c r="K1497" s="150" t="s">
        <v>12</v>
      </c>
      <c r="L1497" s="9">
        <v>16</v>
      </c>
      <c r="M1497" s="9"/>
      <c r="N1497" s="21">
        <v>0.43990000000000001</v>
      </c>
      <c r="O1497" s="10"/>
      <c r="P1497" s="39">
        <v>8.5500000000000007E-2</v>
      </c>
      <c r="Q1497" s="7"/>
      <c r="R1497" s="158">
        <v>76.398499999999999</v>
      </c>
      <c r="S1497" s="1"/>
      <c r="T1497" s="23">
        <v>14.8466</v>
      </c>
      <c r="V1497" s="20">
        <v>5.1459000000000001</v>
      </c>
      <c r="X1497" s="20">
        <v>0</v>
      </c>
      <c r="AA1497" s="25">
        <v>219564</v>
      </c>
      <c r="AB1497" s="9"/>
      <c r="AC1497" s="25">
        <v>2568136</v>
      </c>
      <c r="AD1497" s="9"/>
      <c r="AE1497" s="27">
        <v>499068</v>
      </c>
      <c r="AF1497" s="9"/>
      <c r="AG1497" s="26">
        <v>33615</v>
      </c>
      <c r="AI1497" s="26">
        <v>0</v>
      </c>
      <c r="AK1497" s="26">
        <v>547869</v>
      </c>
      <c r="AM1497" s="2" t="str">
        <f t="shared" si="23"/>
        <v>No</v>
      </c>
    </row>
    <row r="1498" spans="1:39">
      <c r="A1498" s="6" t="s">
        <v>6127</v>
      </c>
      <c r="B1498" s="6" t="s">
        <v>1321</v>
      </c>
      <c r="C1498" s="4" t="s">
        <v>102</v>
      </c>
      <c r="D1498" s="213">
        <v>4054</v>
      </c>
      <c r="E1498" s="210">
        <v>40054</v>
      </c>
      <c r="F1498" s="17" t="s">
        <v>272</v>
      </c>
      <c r="G1498" s="36" t="s">
        <v>220</v>
      </c>
      <c r="H1498" s="157">
        <v>120415</v>
      </c>
      <c r="I1498" s="19">
        <v>27</v>
      </c>
      <c r="J1498" s="150" t="s">
        <v>14</v>
      </c>
      <c r="K1498" s="150" t="s">
        <v>12</v>
      </c>
      <c r="L1498" s="9">
        <v>15</v>
      </c>
      <c r="M1498" s="9"/>
      <c r="N1498" s="21">
        <v>0.67459999999999998</v>
      </c>
      <c r="O1498" s="10"/>
      <c r="P1498" s="39">
        <v>0.17249999999999999</v>
      </c>
      <c r="Q1498" s="7"/>
      <c r="R1498" s="158">
        <v>69.681899999999999</v>
      </c>
      <c r="S1498" s="1"/>
      <c r="T1498" s="23">
        <v>17.816199999999998</v>
      </c>
      <c r="V1498" s="20">
        <v>3.9112</v>
      </c>
      <c r="X1498" s="20">
        <v>0</v>
      </c>
      <c r="AA1498" s="25">
        <v>398809</v>
      </c>
      <c r="AB1498" s="9"/>
      <c r="AC1498" s="25">
        <v>2312254</v>
      </c>
      <c r="AD1498" s="9"/>
      <c r="AE1498" s="27">
        <v>591195</v>
      </c>
      <c r="AF1498" s="9"/>
      <c r="AG1498" s="26">
        <v>33183</v>
      </c>
      <c r="AI1498" s="26">
        <v>0</v>
      </c>
      <c r="AK1498" s="26">
        <v>445273</v>
      </c>
      <c r="AM1498" s="2" t="str">
        <f t="shared" si="23"/>
        <v>No</v>
      </c>
    </row>
    <row r="1499" spans="1:39">
      <c r="A1499" s="6" t="s">
        <v>6119</v>
      </c>
      <c r="B1499" s="6" t="s">
        <v>3280</v>
      </c>
      <c r="C1499" s="4" t="s">
        <v>103</v>
      </c>
      <c r="D1499" s="213">
        <v>6108</v>
      </c>
      <c r="E1499" s="210">
        <v>60108</v>
      </c>
      <c r="F1499" s="17" t="s">
        <v>272</v>
      </c>
      <c r="G1499" s="36" t="s">
        <v>220</v>
      </c>
      <c r="H1499" s="157">
        <v>4944332</v>
      </c>
      <c r="I1499" s="19">
        <v>27</v>
      </c>
      <c r="J1499" s="150" t="s">
        <v>18</v>
      </c>
      <c r="K1499" s="150" t="s">
        <v>15</v>
      </c>
      <c r="L1499" s="9">
        <v>15</v>
      </c>
      <c r="M1499" s="9"/>
      <c r="N1499" s="21">
        <v>1.3156000000000001</v>
      </c>
      <c r="O1499" s="10"/>
      <c r="P1499" s="39">
        <v>6.0199999999999997E-2</v>
      </c>
      <c r="Q1499" s="7"/>
      <c r="R1499" s="158">
        <v>36.451900000000002</v>
      </c>
      <c r="S1499" s="1"/>
      <c r="T1499" s="23">
        <v>1.6676</v>
      </c>
      <c r="V1499" s="20">
        <v>21.858899999999998</v>
      </c>
      <c r="X1499" s="20">
        <v>0</v>
      </c>
      <c r="AA1499" s="25">
        <v>126943</v>
      </c>
      <c r="AB1499" s="9"/>
      <c r="AC1499" s="25">
        <v>2109141</v>
      </c>
      <c r="AD1499" s="9"/>
      <c r="AE1499" s="27">
        <v>96489</v>
      </c>
      <c r="AF1499" s="9"/>
      <c r="AG1499" s="26">
        <v>57861</v>
      </c>
      <c r="AI1499" s="26">
        <v>0</v>
      </c>
      <c r="AK1499" s="26">
        <v>836251</v>
      </c>
      <c r="AM1499" s="2" t="str">
        <f t="shared" si="23"/>
        <v>No</v>
      </c>
    </row>
    <row r="1500" spans="1:39">
      <c r="A1500" s="6" t="s">
        <v>3709</v>
      </c>
      <c r="B1500" s="6" t="s">
        <v>3710</v>
      </c>
      <c r="C1500" s="4" t="s">
        <v>44</v>
      </c>
      <c r="D1500" s="213">
        <v>7013</v>
      </c>
      <c r="E1500" s="210">
        <v>70013</v>
      </c>
      <c r="F1500" s="17" t="s">
        <v>275</v>
      </c>
      <c r="G1500" s="36" t="s">
        <v>220</v>
      </c>
      <c r="H1500" s="157">
        <v>113418</v>
      </c>
      <c r="I1500" s="19">
        <v>27</v>
      </c>
      <c r="J1500" s="150" t="s">
        <v>13</v>
      </c>
      <c r="K1500" s="150" t="s">
        <v>12</v>
      </c>
      <c r="L1500" s="9">
        <v>14</v>
      </c>
      <c r="M1500" s="9"/>
      <c r="N1500" s="21">
        <v>1.2835000000000001</v>
      </c>
      <c r="O1500" s="10"/>
      <c r="P1500" s="39">
        <v>3.7199999999999997E-2</v>
      </c>
      <c r="Q1500" s="7"/>
      <c r="R1500" s="158">
        <v>85.117199999999997</v>
      </c>
      <c r="S1500" s="1"/>
      <c r="T1500" s="23">
        <v>2.4655999999999998</v>
      </c>
      <c r="V1500" s="20">
        <v>34.521700000000003</v>
      </c>
      <c r="X1500" s="20">
        <v>0</v>
      </c>
      <c r="AA1500" s="25">
        <v>81632</v>
      </c>
      <c r="AB1500" s="9"/>
      <c r="AC1500" s="25">
        <v>2195683</v>
      </c>
      <c r="AD1500" s="9"/>
      <c r="AE1500" s="27">
        <v>63603</v>
      </c>
      <c r="AF1500" s="9"/>
      <c r="AG1500" s="26">
        <v>25796</v>
      </c>
      <c r="AI1500" s="26">
        <v>0</v>
      </c>
      <c r="AK1500" s="26">
        <v>399400</v>
      </c>
      <c r="AM1500" s="2" t="str">
        <f t="shared" si="23"/>
        <v>No</v>
      </c>
    </row>
    <row r="1501" spans="1:39">
      <c r="A1501" s="6" t="s">
        <v>6128</v>
      </c>
      <c r="B1501" s="6" t="s">
        <v>3305</v>
      </c>
      <c r="C1501" s="4" t="s">
        <v>73</v>
      </c>
      <c r="D1501" s="213">
        <v>6049</v>
      </c>
      <c r="E1501" s="210">
        <v>60049</v>
      </c>
      <c r="F1501" s="17" t="s">
        <v>272</v>
      </c>
      <c r="G1501" s="36" t="s">
        <v>220</v>
      </c>
      <c r="H1501" s="157">
        <v>128600</v>
      </c>
      <c r="I1501" s="19">
        <v>27</v>
      </c>
      <c r="J1501" s="150" t="s">
        <v>13</v>
      </c>
      <c r="K1501" s="150" t="s">
        <v>12</v>
      </c>
      <c r="L1501" s="9">
        <v>14</v>
      </c>
      <c r="M1501" s="9"/>
      <c r="N1501" s="21">
        <v>0.57030000000000003</v>
      </c>
      <c r="O1501" s="10"/>
      <c r="P1501" s="39">
        <v>2.47E-2</v>
      </c>
      <c r="Q1501" s="7"/>
      <c r="R1501" s="158">
        <v>55.584699999999998</v>
      </c>
      <c r="S1501" s="1"/>
      <c r="T1501" s="23">
        <v>2.4039999999999999</v>
      </c>
      <c r="V1501" s="20">
        <v>23.1218</v>
      </c>
      <c r="X1501" s="20">
        <v>0</v>
      </c>
      <c r="AA1501" s="25">
        <v>31392</v>
      </c>
      <c r="AB1501" s="9"/>
      <c r="AC1501" s="25">
        <v>1272668</v>
      </c>
      <c r="AD1501" s="9"/>
      <c r="AE1501" s="27">
        <v>55042</v>
      </c>
      <c r="AF1501" s="9"/>
      <c r="AG1501" s="26">
        <v>22896</v>
      </c>
      <c r="AI1501" s="26">
        <v>0</v>
      </c>
      <c r="AK1501" s="26">
        <v>193520</v>
      </c>
      <c r="AM1501" s="2" t="str">
        <f t="shared" si="23"/>
        <v>No</v>
      </c>
    </row>
    <row r="1502" spans="1:39">
      <c r="A1502" s="6" t="s">
        <v>6128</v>
      </c>
      <c r="B1502" s="6" t="s">
        <v>3305</v>
      </c>
      <c r="C1502" s="4" t="s">
        <v>73</v>
      </c>
      <c r="D1502" s="213">
        <v>6049</v>
      </c>
      <c r="E1502" s="210">
        <v>60049</v>
      </c>
      <c r="F1502" s="17" t="s">
        <v>272</v>
      </c>
      <c r="G1502" s="36" t="s">
        <v>220</v>
      </c>
      <c r="H1502" s="157">
        <v>128600</v>
      </c>
      <c r="I1502" s="19">
        <v>27</v>
      </c>
      <c r="J1502" s="150" t="s">
        <v>14</v>
      </c>
      <c r="K1502" s="150" t="s">
        <v>12</v>
      </c>
      <c r="L1502" s="9">
        <v>13</v>
      </c>
      <c r="M1502" s="9"/>
      <c r="N1502" s="21">
        <v>1.1192</v>
      </c>
      <c r="O1502" s="10"/>
      <c r="P1502" s="39">
        <v>0.19850000000000001</v>
      </c>
      <c r="Q1502" s="7"/>
      <c r="R1502" s="158">
        <v>77.803700000000006</v>
      </c>
      <c r="S1502" s="1"/>
      <c r="T1502" s="23">
        <v>13.8001</v>
      </c>
      <c r="V1502" s="20">
        <v>5.6379000000000001</v>
      </c>
      <c r="X1502" s="20">
        <v>0</v>
      </c>
      <c r="AA1502" s="25">
        <v>620675</v>
      </c>
      <c r="AB1502" s="9"/>
      <c r="AC1502" s="25">
        <v>3126696</v>
      </c>
      <c r="AD1502" s="9"/>
      <c r="AE1502" s="27">
        <v>554586</v>
      </c>
      <c r="AF1502" s="9"/>
      <c r="AG1502" s="26">
        <v>40187</v>
      </c>
      <c r="AI1502" s="26">
        <v>0</v>
      </c>
      <c r="AK1502" s="26">
        <v>520552</v>
      </c>
      <c r="AM1502" s="2" t="str">
        <f t="shared" si="23"/>
        <v>No</v>
      </c>
    </row>
    <row r="1503" spans="1:39">
      <c r="A1503" s="6" t="s">
        <v>3709</v>
      </c>
      <c r="B1503" s="6" t="s">
        <v>3710</v>
      </c>
      <c r="C1503" s="4" t="s">
        <v>44</v>
      </c>
      <c r="D1503" s="213">
        <v>7013</v>
      </c>
      <c r="E1503" s="210">
        <v>70013</v>
      </c>
      <c r="F1503" s="17" t="s">
        <v>275</v>
      </c>
      <c r="G1503" s="36" t="s">
        <v>220</v>
      </c>
      <c r="H1503" s="157">
        <v>113418</v>
      </c>
      <c r="I1503" s="19">
        <v>27</v>
      </c>
      <c r="J1503" s="150" t="s">
        <v>14</v>
      </c>
      <c r="K1503" s="150" t="s">
        <v>12</v>
      </c>
      <c r="L1503" s="9">
        <v>13</v>
      </c>
      <c r="M1503" s="9"/>
      <c r="N1503" s="21">
        <v>0.81020000000000003</v>
      </c>
      <c r="O1503" s="10"/>
      <c r="P1503" s="39">
        <v>9.8500000000000004E-2</v>
      </c>
      <c r="Q1503" s="7"/>
      <c r="R1503" s="158">
        <v>84.195499999999996</v>
      </c>
      <c r="S1503" s="1"/>
      <c r="T1503" s="23">
        <v>10.2392</v>
      </c>
      <c r="V1503" s="20">
        <v>8.2228999999999992</v>
      </c>
      <c r="X1503" s="20">
        <v>0</v>
      </c>
      <c r="AA1503" s="25">
        <v>298760</v>
      </c>
      <c r="AB1503" s="9"/>
      <c r="AC1503" s="25">
        <v>3032133</v>
      </c>
      <c r="AD1503" s="9"/>
      <c r="AE1503" s="27">
        <v>368744</v>
      </c>
      <c r="AF1503" s="9"/>
      <c r="AG1503" s="26">
        <v>36013</v>
      </c>
      <c r="AI1503" s="26">
        <v>0</v>
      </c>
      <c r="AK1503" s="26">
        <v>585048</v>
      </c>
      <c r="AM1503" s="2" t="str">
        <f t="shared" si="23"/>
        <v>No</v>
      </c>
    </row>
    <row r="1504" spans="1:39">
      <c r="A1504" s="6" t="s">
        <v>6127</v>
      </c>
      <c r="B1504" s="6" t="s">
        <v>1321</v>
      </c>
      <c r="C1504" s="4" t="s">
        <v>102</v>
      </c>
      <c r="D1504" s="213">
        <v>4054</v>
      </c>
      <c r="E1504" s="210">
        <v>40054</v>
      </c>
      <c r="F1504" s="17" t="s">
        <v>272</v>
      </c>
      <c r="G1504" s="36" t="s">
        <v>220</v>
      </c>
      <c r="H1504" s="157">
        <v>120415</v>
      </c>
      <c r="I1504" s="19">
        <v>27</v>
      </c>
      <c r="J1504" s="150" t="s">
        <v>13</v>
      </c>
      <c r="K1504" s="150" t="s">
        <v>12</v>
      </c>
      <c r="L1504" s="9">
        <v>12</v>
      </c>
      <c r="M1504" s="9"/>
      <c r="N1504" s="21">
        <v>2.1198000000000001</v>
      </c>
      <c r="O1504" s="10"/>
      <c r="P1504" s="39">
        <v>6.4899999999999999E-2</v>
      </c>
      <c r="Q1504" s="7"/>
      <c r="R1504" s="158">
        <v>71.888000000000005</v>
      </c>
      <c r="S1504" s="1"/>
      <c r="T1504" s="23">
        <v>2.2023999999999999</v>
      </c>
      <c r="V1504" s="20">
        <v>32.640599999999999</v>
      </c>
      <c r="X1504" s="20">
        <v>0</v>
      </c>
      <c r="AA1504" s="25">
        <v>94890</v>
      </c>
      <c r="AB1504" s="9"/>
      <c r="AC1504" s="25">
        <v>1461124</v>
      </c>
      <c r="AD1504" s="9"/>
      <c r="AE1504" s="27">
        <v>44764</v>
      </c>
      <c r="AF1504" s="9"/>
      <c r="AG1504" s="26">
        <v>20325</v>
      </c>
      <c r="AI1504" s="26">
        <v>0</v>
      </c>
      <c r="AK1504" s="26">
        <v>244012</v>
      </c>
      <c r="AM1504" s="2" t="str">
        <f t="shared" si="23"/>
        <v>No</v>
      </c>
    </row>
    <row r="1505" spans="1:39">
      <c r="A1505" s="6" t="s">
        <v>6117</v>
      </c>
      <c r="B1505" s="6" t="s">
        <v>2396</v>
      </c>
      <c r="C1505" s="4" t="s">
        <v>113</v>
      </c>
      <c r="D1505" s="213">
        <v>5171</v>
      </c>
      <c r="E1505" s="210">
        <v>50171</v>
      </c>
      <c r="F1505" s="17" t="s">
        <v>272</v>
      </c>
      <c r="G1505" s="36" t="s">
        <v>220</v>
      </c>
      <c r="H1505" s="157">
        <v>54901</v>
      </c>
      <c r="I1505" s="19">
        <v>27</v>
      </c>
      <c r="J1505" s="150" t="s">
        <v>13</v>
      </c>
      <c r="K1505" s="150" t="s">
        <v>15</v>
      </c>
      <c r="L1505" s="9">
        <v>12</v>
      </c>
      <c r="M1505" s="9"/>
      <c r="N1505" s="21">
        <v>9.7571999999999992</v>
      </c>
      <c r="O1505" s="10"/>
      <c r="P1505" s="39">
        <v>0.51390000000000002</v>
      </c>
      <c r="Q1505" s="7"/>
      <c r="R1505" s="158">
        <v>37.9358</v>
      </c>
      <c r="S1505" s="1"/>
      <c r="T1505" s="23">
        <v>1.9979</v>
      </c>
      <c r="V1505" s="20">
        <v>18.988199999999999</v>
      </c>
      <c r="X1505" s="20">
        <v>0</v>
      </c>
      <c r="AA1505" s="25">
        <v>300063</v>
      </c>
      <c r="AB1505" s="9"/>
      <c r="AC1505" s="25">
        <v>583945</v>
      </c>
      <c r="AD1505" s="9"/>
      <c r="AE1505" s="27">
        <v>30753</v>
      </c>
      <c r="AF1505" s="9"/>
      <c r="AG1505" s="26">
        <v>15393</v>
      </c>
      <c r="AI1505" s="26">
        <v>0</v>
      </c>
      <c r="AK1505" s="26">
        <v>149797</v>
      </c>
      <c r="AM1505" s="2" t="str">
        <f t="shared" si="23"/>
        <v>No</v>
      </c>
    </row>
    <row r="1506" spans="1:39">
      <c r="A1506" s="6" t="s">
        <v>406</v>
      </c>
      <c r="B1506" s="6" t="s">
        <v>5778</v>
      </c>
      <c r="C1506" s="4" t="s">
        <v>1</v>
      </c>
      <c r="D1506" s="213" t="s">
        <v>407</v>
      </c>
      <c r="E1506" s="210" t="s">
        <v>408</v>
      </c>
      <c r="F1506" s="17" t="s">
        <v>275</v>
      </c>
      <c r="G1506" s="36" t="s">
        <v>400</v>
      </c>
      <c r="H1506" s="157">
        <v>0</v>
      </c>
      <c r="I1506" s="19">
        <v>27</v>
      </c>
      <c r="J1506" s="150" t="s">
        <v>16</v>
      </c>
      <c r="K1506" s="150" t="s">
        <v>12</v>
      </c>
      <c r="L1506" s="9">
        <v>10</v>
      </c>
      <c r="M1506" s="9"/>
      <c r="N1506" s="21">
        <v>3.7248000000000001</v>
      </c>
      <c r="O1506" s="10"/>
      <c r="P1506" s="39">
        <v>0.93010000000000004</v>
      </c>
      <c r="Q1506" s="7"/>
      <c r="R1506" s="158">
        <v>25.858499999999999</v>
      </c>
      <c r="S1506" s="1"/>
      <c r="T1506" s="23">
        <v>6.4570999999999996</v>
      </c>
      <c r="V1506" s="20">
        <v>4.0046999999999997</v>
      </c>
      <c r="X1506" s="20">
        <v>0</v>
      </c>
      <c r="AA1506" s="25">
        <v>137694</v>
      </c>
      <c r="AB1506" s="9"/>
      <c r="AC1506" s="25">
        <v>148040</v>
      </c>
      <c r="AD1506" s="9"/>
      <c r="AE1506" s="27">
        <v>36967</v>
      </c>
      <c r="AF1506" s="9"/>
      <c r="AG1506" s="26">
        <v>5725</v>
      </c>
      <c r="AI1506" s="26">
        <v>0</v>
      </c>
      <c r="AK1506" s="26">
        <v>301558</v>
      </c>
      <c r="AM1506" s="2" t="str">
        <f t="shared" si="23"/>
        <v>No</v>
      </c>
    </row>
    <row r="1507" spans="1:39">
      <c r="A1507" s="6" t="s">
        <v>6117</v>
      </c>
      <c r="B1507" s="6" t="s">
        <v>2396</v>
      </c>
      <c r="C1507" s="4" t="s">
        <v>113</v>
      </c>
      <c r="D1507" s="213">
        <v>5171</v>
      </c>
      <c r="E1507" s="210">
        <v>50171</v>
      </c>
      <c r="F1507" s="17" t="s">
        <v>272</v>
      </c>
      <c r="G1507" s="36" t="s">
        <v>220</v>
      </c>
      <c r="H1507" s="157">
        <v>54901</v>
      </c>
      <c r="I1507" s="19">
        <v>27</v>
      </c>
      <c r="J1507" s="150" t="s">
        <v>14</v>
      </c>
      <c r="K1507" s="150" t="s">
        <v>15</v>
      </c>
      <c r="L1507" s="9">
        <v>1</v>
      </c>
      <c r="M1507" s="9"/>
      <c r="N1507" s="21">
        <v>0.47870000000000001</v>
      </c>
      <c r="O1507" s="10"/>
      <c r="P1507" s="39">
        <v>0.1047</v>
      </c>
      <c r="Q1507" s="7"/>
      <c r="R1507" s="158">
        <v>86.799000000000007</v>
      </c>
      <c r="S1507" s="1"/>
      <c r="T1507" s="23">
        <v>18.989899999999999</v>
      </c>
      <c r="V1507" s="20">
        <v>4.5708000000000002</v>
      </c>
      <c r="X1507" s="20">
        <v>0</v>
      </c>
      <c r="AA1507" s="25">
        <v>5382</v>
      </c>
      <c r="AB1507" s="9"/>
      <c r="AC1507" s="25">
        <v>51385</v>
      </c>
      <c r="AD1507" s="9"/>
      <c r="AE1507" s="27">
        <v>11242</v>
      </c>
      <c r="AF1507" s="9"/>
      <c r="AG1507" s="26">
        <v>592</v>
      </c>
      <c r="AI1507" s="26">
        <v>0</v>
      </c>
      <c r="AK1507" s="26">
        <v>8189</v>
      </c>
      <c r="AM1507" s="2" t="str">
        <f t="shared" si="23"/>
        <v>No</v>
      </c>
    </row>
    <row r="1508" spans="1:39">
      <c r="A1508" s="6" t="s">
        <v>6126</v>
      </c>
      <c r="B1508" s="6" t="s">
        <v>2474</v>
      </c>
      <c r="C1508" s="4" t="s">
        <v>45</v>
      </c>
      <c r="D1508" s="213" t="s">
        <v>2475</v>
      </c>
      <c r="E1508" s="210" t="s">
        <v>2476</v>
      </c>
      <c r="F1508" s="17" t="s">
        <v>272</v>
      </c>
      <c r="G1508" s="36" t="s">
        <v>400</v>
      </c>
      <c r="H1508" s="157">
        <v>0</v>
      </c>
      <c r="I1508" s="19">
        <v>27</v>
      </c>
      <c r="J1508" s="150" t="s">
        <v>14</v>
      </c>
      <c r="K1508" s="150" t="s">
        <v>12</v>
      </c>
      <c r="L1508" s="9">
        <v>1</v>
      </c>
      <c r="M1508" s="9"/>
      <c r="N1508" s="21">
        <v>3.3241000000000001</v>
      </c>
      <c r="O1508" s="10"/>
      <c r="P1508" s="39">
        <v>0.23280000000000001</v>
      </c>
      <c r="Q1508" s="7"/>
      <c r="R1508" s="158">
        <v>62.264699999999998</v>
      </c>
      <c r="S1508" s="1"/>
      <c r="T1508" s="23">
        <v>4.3613</v>
      </c>
      <c r="V1508" s="20">
        <v>14.2765</v>
      </c>
      <c r="X1508" s="20">
        <v>0</v>
      </c>
      <c r="AA1508" s="25">
        <v>9148</v>
      </c>
      <c r="AB1508" s="9"/>
      <c r="AC1508" s="25">
        <v>39289</v>
      </c>
      <c r="AD1508" s="9"/>
      <c r="AE1508" s="27">
        <v>2752</v>
      </c>
      <c r="AF1508" s="9"/>
      <c r="AG1508" s="26">
        <v>631</v>
      </c>
      <c r="AI1508" s="26">
        <v>0</v>
      </c>
      <c r="AK1508" s="26">
        <v>17461</v>
      </c>
      <c r="AM1508" s="2" t="str">
        <f t="shared" si="23"/>
        <v>No</v>
      </c>
    </row>
    <row r="1509" spans="1:39">
      <c r="A1509" s="6" t="s">
        <v>406</v>
      </c>
      <c r="B1509" s="6" t="s">
        <v>5778</v>
      </c>
      <c r="C1509" s="4" t="s">
        <v>1</v>
      </c>
      <c r="D1509" s="213" t="s">
        <v>407</v>
      </c>
      <c r="E1509" s="210" t="s">
        <v>408</v>
      </c>
      <c r="F1509" s="17" t="s">
        <v>275</v>
      </c>
      <c r="G1509" s="36" t="s">
        <v>400</v>
      </c>
      <c r="H1509" s="157">
        <v>0</v>
      </c>
      <c r="I1509" s="19">
        <v>27</v>
      </c>
      <c r="J1509" s="150" t="s">
        <v>13</v>
      </c>
      <c r="K1509" s="150" t="s">
        <v>12</v>
      </c>
      <c r="L1509" s="9">
        <v>1</v>
      </c>
      <c r="M1509" s="9"/>
      <c r="N1509" s="21">
        <v>0.30470000000000003</v>
      </c>
      <c r="O1509" s="10"/>
      <c r="P1509" s="39">
        <v>2.7300000000000001E-2</v>
      </c>
      <c r="Q1509" s="7"/>
      <c r="R1509" s="158">
        <v>33.779000000000003</v>
      </c>
      <c r="S1509" s="1"/>
      <c r="T1509" s="23">
        <v>3.0276000000000001</v>
      </c>
      <c r="V1509" s="20">
        <v>11.1569</v>
      </c>
      <c r="X1509" s="20">
        <v>0</v>
      </c>
      <c r="AA1509" s="25">
        <v>167</v>
      </c>
      <c r="AB1509" s="9"/>
      <c r="AC1509" s="25">
        <v>6114</v>
      </c>
      <c r="AD1509" s="9"/>
      <c r="AE1509" s="27">
        <v>548</v>
      </c>
      <c r="AF1509" s="9"/>
      <c r="AG1509" s="26">
        <v>181</v>
      </c>
      <c r="AI1509" s="26">
        <v>0</v>
      </c>
      <c r="AK1509" s="26">
        <v>1638</v>
      </c>
      <c r="AM1509" s="2" t="str">
        <f t="shared" si="23"/>
        <v>No</v>
      </c>
    </row>
    <row r="1510" spans="1:39">
      <c r="A1510" s="6" t="s">
        <v>6129</v>
      </c>
      <c r="B1510" s="6" t="s">
        <v>2588</v>
      </c>
      <c r="C1510" s="4" t="s">
        <v>46</v>
      </c>
      <c r="D1510" s="213" t="s">
        <v>2589</v>
      </c>
      <c r="E1510" s="210">
        <v>50256</v>
      </c>
      <c r="F1510" s="17" t="s">
        <v>405</v>
      </c>
      <c r="G1510" s="36" t="s">
        <v>220</v>
      </c>
      <c r="H1510" s="157">
        <v>1487483</v>
      </c>
      <c r="I1510" s="19">
        <v>26</v>
      </c>
      <c r="J1510" s="150" t="s">
        <v>14</v>
      </c>
      <c r="K1510" s="150" t="s">
        <v>12</v>
      </c>
      <c r="L1510" s="9">
        <v>8</v>
      </c>
      <c r="M1510" s="9"/>
      <c r="N1510" s="21">
        <v>0.65839999999999999</v>
      </c>
      <c r="O1510" s="10"/>
      <c r="P1510" s="39">
        <v>5.4199999999999998E-2</v>
      </c>
      <c r="Q1510" s="7"/>
      <c r="R1510" s="158">
        <v>28.540600000000001</v>
      </c>
      <c r="S1510" s="1"/>
      <c r="T1510" s="23">
        <v>2.3509000000000002</v>
      </c>
      <c r="V1510" s="20">
        <v>12.140499999999999</v>
      </c>
      <c r="X1510" s="20">
        <v>0</v>
      </c>
      <c r="AA1510" s="25">
        <v>31403</v>
      </c>
      <c r="AB1510" s="9"/>
      <c r="AC1510" s="25">
        <v>579088</v>
      </c>
      <c r="AD1510" s="9"/>
      <c r="AE1510" s="27">
        <v>47699</v>
      </c>
      <c r="AF1510" s="9"/>
      <c r="AG1510" s="26">
        <v>20290</v>
      </c>
      <c r="AI1510" s="26">
        <v>0</v>
      </c>
      <c r="AK1510" s="26">
        <v>232589</v>
      </c>
      <c r="AM1510" s="2" t="str">
        <f t="shared" si="23"/>
        <v>No</v>
      </c>
    </row>
    <row r="1511" spans="1:39">
      <c r="A1511" s="6" t="s">
        <v>6130</v>
      </c>
      <c r="B1511" s="6" t="s">
        <v>1289</v>
      </c>
      <c r="C1511" s="4" t="s">
        <v>42</v>
      </c>
      <c r="D1511" s="213">
        <v>4024</v>
      </c>
      <c r="E1511" s="210">
        <v>40024</v>
      </c>
      <c r="F1511" s="17" t="s">
        <v>272</v>
      </c>
      <c r="G1511" s="36" t="s">
        <v>220</v>
      </c>
      <c r="H1511" s="157">
        <v>253602</v>
      </c>
      <c r="I1511" s="19">
        <v>26</v>
      </c>
      <c r="J1511" s="150" t="s">
        <v>13</v>
      </c>
      <c r="K1511" s="150" t="s">
        <v>12</v>
      </c>
      <c r="L1511" s="9">
        <v>8</v>
      </c>
      <c r="M1511" s="9"/>
      <c r="N1511" s="21">
        <v>1.8744000000000001</v>
      </c>
      <c r="O1511" s="10"/>
      <c r="P1511" s="39">
        <v>0.48899999999999999</v>
      </c>
      <c r="Q1511" s="7"/>
      <c r="R1511" s="158">
        <v>10.3453</v>
      </c>
      <c r="S1511" s="1"/>
      <c r="T1511" s="23">
        <v>2.6987999999999999</v>
      </c>
      <c r="V1511" s="20">
        <v>3.8332999999999999</v>
      </c>
      <c r="X1511" s="20">
        <v>0</v>
      </c>
      <c r="AA1511" s="25">
        <v>106318</v>
      </c>
      <c r="AB1511" s="9"/>
      <c r="AC1511" s="25">
        <v>217427</v>
      </c>
      <c r="AD1511" s="9"/>
      <c r="AE1511" s="27">
        <v>56720</v>
      </c>
      <c r="AF1511" s="9"/>
      <c r="AG1511" s="26">
        <v>21017</v>
      </c>
      <c r="AI1511" s="26">
        <v>0</v>
      </c>
      <c r="AK1511" s="26">
        <v>235182</v>
      </c>
      <c r="AM1511" s="2" t="str">
        <f t="shared" si="23"/>
        <v>No</v>
      </c>
    </row>
    <row r="1512" spans="1:39">
      <c r="A1512" s="6" t="s">
        <v>895</v>
      </c>
      <c r="B1512" s="6" t="s">
        <v>896</v>
      </c>
      <c r="C1512" s="4" t="s">
        <v>68</v>
      </c>
      <c r="D1512" s="213">
        <v>2212</v>
      </c>
      <c r="E1512" s="210">
        <v>20212</v>
      </c>
      <c r="F1512" s="17" t="s">
        <v>272</v>
      </c>
      <c r="G1512" s="36" t="s">
        <v>220</v>
      </c>
      <c r="H1512" s="157">
        <v>18351295</v>
      </c>
      <c r="I1512" s="19">
        <v>26</v>
      </c>
      <c r="J1512" s="150" t="s">
        <v>14</v>
      </c>
      <c r="K1512" s="150" t="s">
        <v>15</v>
      </c>
      <c r="L1512" s="9">
        <v>8</v>
      </c>
      <c r="M1512" s="9"/>
      <c r="N1512" s="21">
        <v>0.37669999999999998</v>
      </c>
      <c r="O1512" s="10"/>
      <c r="P1512" s="39">
        <v>1.23E-2</v>
      </c>
      <c r="Q1512" s="7"/>
      <c r="R1512" s="158">
        <v>66.652799999999999</v>
      </c>
      <c r="S1512" s="1"/>
      <c r="T1512" s="23">
        <v>2.1699000000000002</v>
      </c>
      <c r="V1512" s="20">
        <v>30.7163</v>
      </c>
      <c r="X1512" s="20">
        <v>0</v>
      </c>
      <c r="AA1512" s="25">
        <v>14025</v>
      </c>
      <c r="AB1512" s="9"/>
      <c r="AC1512" s="25">
        <v>1143628</v>
      </c>
      <c r="AD1512" s="9"/>
      <c r="AE1512" s="27">
        <v>37232</v>
      </c>
      <c r="AF1512" s="9"/>
      <c r="AG1512" s="26">
        <v>17158</v>
      </c>
      <c r="AI1512" s="26">
        <v>0</v>
      </c>
      <c r="AK1512" s="26">
        <v>317868</v>
      </c>
      <c r="AM1512" s="2" t="str">
        <f t="shared" si="23"/>
        <v>No</v>
      </c>
    </row>
    <row r="1513" spans="1:39">
      <c r="A1513" s="6" t="s">
        <v>354</v>
      </c>
      <c r="B1513" s="6" t="s">
        <v>336</v>
      </c>
      <c r="C1513" s="4" t="s">
        <v>86</v>
      </c>
      <c r="D1513" s="213">
        <v>65</v>
      </c>
      <c r="E1513" s="210">
        <v>65</v>
      </c>
      <c r="F1513" s="17" t="s">
        <v>272</v>
      </c>
      <c r="G1513" s="36" t="s">
        <v>220</v>
      </c>
      <c r="H1513" s="157">
        <v>62433</v>
      </c>
      <c r="I1513" s="19">
        <v>26</v>
      </c>
      <c r="J1513" s="150" t="s">
        <v>24</v>
      </c>
      <c r="K1513" s="150" t="s">
        <v>15</v>
      </c>
      <c r="L1513" s="9">
        <v>8</v>
      </c>
      <c r="M1513" s="9"/>
      <c r="N1513" s="21">
        <v>2.6109</v>
      </c>
      <c r="O1513" s="10"/>
      <c r="P1513" s="39">
        <v>5.8200000000000002E-2</v>
      </c>
      <c r="Q1513" s="7"/>
      <c r="R1513" s="158">
        <v>71.334999999999994</v>
      </c>
      <c r="S1513" s="1"/>
      <c r="T1513" s="23">
        <v>1.5889</v>
      </c>
      <c r="V1513" s="20">
        <v>44.897100000000002</v>
      </c>
      <c r="X1513" s="20">
        <v>0</v>
      </c>
      <c r="AA1513" s="25">
        <v>26354</v>
      </c>
      <c r="AB1513" s="9"/>
      <c r="AC1513" s="25">
        <v>453191</v>
      </c>
      <c r="AD1513" s="9"/>
      <c r="AE1513" s="27">
        <v>10094</v>
      </c>
      <c r="AF1513" s="9"/>
      <c r="AG1513" s="26">
        <v>6353</v>
      </c>
      <c r="AI1513" s="26">
        <v>0</v>
      </c>
      <c r="AK1513" s="26">
        <v>140676</v>
      </c>
      <c r="AM1513" s="2" t="str">
        <f t="shared" si="23"/>
        <v>No</v>
      </c>
    </row>
    <row r="1514" spans="1:39">
      <c r="A1514" s="6" t="s">
        <v>1099</v>
      </c>
      <c r="B1514" s="6" t="s">
        <v>1100</v>
      </c>
      <c r="C1514" s="4" t="s">
        <v>116</v>
      </c>
      <c r="D1514" s="213">
        <v>3090</v>
      </c>
      <c r="E1514" s="210">
        <v>30090</v>
      </c>
      <c r="F1514" s="17" t="s">
        <v>275</v>
      </c>
      <c r="G1514" s="36" t="s">
        <v>220</v>
      </c>
      <c r="H1514" s="157">
        <v>182696</v>
      </c>
      <c r="I1514" s="19">
        <v>26</v>
      </c>
      <c r="J1514" s="150" t="s">
        <v>13</v>
      </c>
      <c r="K1514" s="150" t="s">
        <v>12</v>
      </c>
      <c r="L1514" s="9">
        <v>7</v>
      </c>
      <c r="M1514" s="9"/>
      <c r="N1514" s="21">
        <v>0.63549999999999995</v>
      </c>
      <c r="O1514" s="10"/>
      <c r="P1514" s="39">
        <v>3.44E-2</v>
      </c>
      <c r="Q1514" s="7"/>
      <c r="R1514" s="158">
        <v>34.376600000000003</v>
      </c>
      <c r="S1514" s="1"/>
      <c r="T1514" s="23">
        <v>1.8626</v>
      </c>
      <c r="V1514" s="20">
        <v>18.456299999999999</v>
      </c>
      <c r="X1514" s="20">
        <v>0</v>
      </c>
      <c r="AA1514" s="25">
        <v>12431</v>
      </c>
      <c r="AB1514" s="9"/>
      <c r="AC1514" s="25">
        <v>361023</v>
      </c>
      <c r="AD1514" s="9"/>
      <c r="AE1514" s="27">
        <v>19561</v>
      </c>
      <c r="AF1514" s="9"/>
      <c r="AG1514" s="26">
        <v>10502</v>
      </c>
      <c r="AI1514" s="26">
        <v>0</v>
      </c>
      <c r="AK1514" s="26">
        <v>207540</v>
      </c>
      <c r="AM1514" s="2" t="str">
        <f t="shared" si="23"/>
        <v>No</v>
      </c>
    </row>
    <row r="1515" spans="1:39">
      <c r="A1515" s="6" t="s">
        <v>5065</v>
      </c>
      <c r="B1515" s="6" t="s">
        <v>4831</v>
      </c>
      <c r="C1515" s="4" t="s">
        <v>22</v>
      </c>
      <c r="D1515" s="213" t="s">
        <v>5066</v>
      </c>
      <c r="E1515" s="210" t="s">
        <v>5067</v>
      </c>
      <c r="F1515" s="17" t="s">
        <v>275</v>
      </c>
      <c r="G1515" s="36" t="s">
        <v>400</v>
      </c>
      <c r="H1515" s="157">
        <v>0</v>
      </c>
      <c r="I1515" s="19">
        <v>26</v>
      </c>
      <c r="J1515" s="150" t="s">
        <v>13</v>
      </c>
      <c r="K1515" s="150" t="s">
        <v>15</v>
      </c>
      <c r="L1515" s="9">
        <v>6</v>
      </c>
      <c r="M1515" s="9"/>
      <c r="N1515" s="21">
        <v>1.2895000000000001</v>
      </c>
      <c r="O1515" s="10"/>
      <c r="P1515" s="39">
        <v>3.56E-2</v>
      </c>
      <c r="Q1515" s="7"/>
      <c r="R1515" s="158">
        <v>66.3142</v>
      </c>
      <c r="S1515" s="1"/>
      <c r="T1515" s="23">
        <v>1.83</v>
      </c>
      <c r="V1515" s="20">
        <v>36.236800000000002</v>
      </c>
      <c r="X1515" s="20">
        <v>0</v>
      </c>
      <c r="AA1515" s="25">
        <v>11287</v>
      </c>
      <c r="AB1515" s="9"/>
      <c r="AC1515" s="25">
        <v>317181</v>
      </c>
      <c r="AD1515" s="9"/>
      <c r="AE1515" s="27">
        <v>8753</v>
      </c>
      <c r="AF1515" s="9"/>
      <c r="AG1515" s="26">
        <v>4783</v>
      </c>
      <c r="AI1515" s="26">
        <v>0</v>
      </c>
      <c r="AK1515" s="26">
        <v>41082</v>
      </c>
      <c r="AM1515" s="2" t="str">
        <f t="shared" si="23"/>
        <v>No</v>
      </c>
    </row>
    <row r="1516" spans="1:39">
      <c r="A1516" s="6" t="s">
        <v>6131</v>
      </c>
      <c r="B1516" s="6" t="s">
        <v>4827</v>
      </c>
      <c r="C1516" s="4" t="s">
        <v>22</v>
      </c>
      <c r="D1516" s="213">
        <v>9087</v>
      </c>
      <c r="E1516" s="210">
        <v>90087</v>
      </c>
      <c r="F1516" s="17" t="s">
        <v>272</v>
      </c>
      <c r="G1516" s="36" t="s">
        <v>218</v>
      </c>
      <c r="H1516" s="157">
        <v>130447</v>
      </c>
      <c r="I1516" s="19">
        <v>26</v>
      </c>
      <c r="J1516" s="150" t="s">
        <v>13</v>
      </c>
      <c r="K1516" s="150" t="s">
        <v>15</v>
      </c>
      <c r="L1516" s="9">
        <v>6</v>
      </c>
      <c r="M1516" s="9"/>
      <c r="N1516" s="21">
        <v>0.57820000000000005</v>
      </c>
      <c r="O1516" s="10"/>
      <c r="P1516" s="39">
        <v>2.92E-2</v>
      </c>
      <c r="Q1516" s="7"/>
      <c r="R1516" s="158">
        <v>62.077800000000003</v>
      </c>
      <c r="S1516" s="1"/>
      <c r="T1516" s="23">
        <v>3.1326999999999998</v>
      </c>
      <c r="V1516" s="20">
        <v>19.816299999999998</v>
      </c>
      <c r="X1516" s="20">
        <v>2.7465999999999999</v>
      </c>
      <c r="AA1516" s="25">
        <v>15155</v>
      </c>
      <c r="AB1516" s="9"/>
      <c r="AC1516" s="25">
        <v>519405</v>
      </c>
      <c r="AD1516" s="9"/>
      <c r="AE1516" s="27">
        <v>26211</v>
      </c>
      <c r="AF1516" s="9"/>
      <c r="AG1516" s="26">
        <v>8367</v>
      </c>
      <c r="AI1516" s="26">
        <v>189110</v>
      </c>
      <c r="AK1516" s="26">
        <v>127312</v>
      </c>
      <c r="AM1516" s="2" t="str">
        <f t="shared" si="23"/>
        <v>No</v>
      </c>
    </row>
    <row r="1517" spans="1:39">
      <c r="A1517" s="6" t="s">
        <v>5371</v>
      </c>
      <c r="B1517" s="6" t="s">
        <v>6132</v>
      </c>
      <c r="C1517" s="4" t="s">
        <v>75</v>
      </c>
      <c r="D1517" s="213" t="s">
        <v>974</v>
      </c>
      <c r="E1517" s="210" t="s">
        <v>975</v>
      </c>
      <c r="F1517" s="17" t="s">
        <v>272</v>
      </c>
      <c r="G1517" s="36" t="s">
        <v>400</v>
      </c>
      <c r="H1517" s="157">
        <v>0</v>
      </c>
      <c r="I1517" s="19">
        <v>26</v>
      </c>
      <c r="J1517" s="150" t="s">
        <v>13</v>
      </c>
      <c r="K1517" s="150" t="s">
        <v>15</v>
      </c>
      <c r="L1517" s="9">
        <v>6</v>
      </c>
      <c r="M1517" s="9"/>
      <c r="N1517" s="21">
        <v>2.0333999999999999</v>
      </c>
      <c r="O1517" s="10"/>
      <c r="P1517" s="39">
        <v>0.1963</v>
      </c>
      <c r="Q1517" s="7"/>
      <c r="R1517" s="158">
        <v>32.630000000000003</v>
      </c>
      <c r="S1517" s="1"/>
      <c r="T1517" s="23">
        <v>3.1494</v>
      </c>
      <c r="V1517" s="20">
        <v>10.360799999999999</v>
      </c>
      <c r="X1517" s="20">
        <v>0</v>
      </c>
      <c r="AA1517" s="25">
        <v>96681</v>
      </c>
      <c r="AB1517" s="9"/>
      <c r="AC1517" s="25">
        <v>492615</v>
      </c>
      <c r="AD1517" s="9"/>
      <c r="AE1517" s="27">
        <v>47546</v>
      </c>
      <c r="AF1517" s="9"/>
      <c r="AG1517" s="26">
        <v>15097</v>
      </c>
      <c r="AI1517" s="26">
        <v>0</v>
      </c>
      <c r="AK1517" s="26">
        <v>144602</v>
      </c>
      <c r="AM1517" s="2" t="str">
        <f t="shared" si="23"/>
        <v>No</v>
      </c>
    </row>
    <row r="1518" spans="1:39">
      <c r="A1518" s="6" t="s">
        <v>484</v>
      </c>
      <c r="B1518" s="6" t="s">
        <v>485</v>
      </c>
      <c r="C1518" s="4" t="s">
        <v>86</v>
      </c>
      <c r="D1518" s="213" t="s">
        <v>486</v>
      </c>
      <c r="E1518" s="210" t="s">
        <v>487</v>
      </c>
      <c r="F1518" s="17" t="s">
        <v>272</v>
      </c>
      <c r="G1518" s="36" t="s">
        <v>400</v>
      </c>
      <c r="H1518" s="157">
        <v>0</v>
      </c>
      <c r="I1518" s="19">
        <v>26</v>
      </c>
      <c r="J1518" s="150" t="s">
        <v>14</v>
      </c>
      <c r="K1518" s="150" t="s">
        <v>15</v>
      </c>
      <c r="L1518" s="9">
        <v>4</v>
      </c>
      <c r="M1518" s="9"/>
      <c r="N1518" s="21">
        <v>0.59560000000000002</v>
      </c>
      <c r="O1518" s="10"/>
      <c r="P1518" s="39">
        <v>7.7100000000000002E-2</v>
      </c>
      <c r="Q1518" s="7"/>
      <c r="R1518" s="158">
        <v>58.302199999999999</v>
      </c>
      <c r="S1518" s="1"/>
      <c r="T1518" s="23">
        <v>7.5444000000000004</v>
      </c>
      <c r="V1518" s="20">
        <v>7.7279</v>
      </c>
      <c r="X1518" s="20">
        <v>0</v>
      </c>
      <c r="AA1518" s="25">
        <v>41979</v>
      </c>
      <c r="AB1518" s="9"/>
      <c r="AC1518" s="25">
        <v>544717</v>
      </c>
      <c r="AD1518" s="9"/>
      <c r="AE1518" s="27">
        <v>70487</v>
      </c>
      <c r="AF1518" s="9"/>
      <c r="AG1518" s="26">
        <v>9343</v>
      </c>
      <c r="AI1518" s="26">
        <v>0</v>
      </c>
      <c r="AK1518" s="26">
        <v>153089</v>
      </c>
      <c r="AM1518" s="2" t="str">
        <f t="shared" si="23"/>
        <v>No</v>
      </c>
    </row>
    <row r="1519" spans="1:39">
      <c r="A1519" s="6" t="s">
        <v>484</v>
      </c>
      <c r="B1519" s="6" t="s">
        <v>485</v>
      </c>
      <c r="C1519" s="4" t="s">
        <v>86</v>
      </c>
      <c r="D1519" s="213" t="s">
        <v>486</v>
      </c>
      <c r="E1519" s="210" t="s">
        <v>487</v>
      </c>
      <c r="F1519" s="17" t="s">
        <v>272</v>
      </c>
      <c r="G1519" s="36" t="s">
        <v>400</v>
      </c>
      <c r="H1519" s="157">
        <v>0</v>
      </c>
      <c r="I1519" s="19">
        <v>26</v>
      </c>
      <c r="J1519" s="150" t="s">
        <v>24</v>
      </c>
      <c r="K1519" s="150" t="s">
        <v>15</v>
      </c>
      <c r="L1519" s="9">
        <v>4</v>
      </c>
      <c r="M1519" s="9"/>
      <c r="N1519" s="21">
        <v>1.2636000000000001</v>
      </c>
      <c r="O1519" s="10"/>
      <c r="P1519" s="39">
        <v>6.0600000000000001E-2</v>
      </c>
      <c r="Q1519" s="7"/>
      <c r="R1519" s="158">
        <v>65.770300000000006</v>
      </c>
      <c r="S1519" s="1"/>
      <c r="T1519" s="23">
        <v>3.1518999999999999</v>
      </c>
      <c r="V1519" s="20">
        <v>20.867100000000001</v>
      </c>
      <c r="X1519" s="20">
        <v>0</v>
      </c>
      <c r="AA1519" s="25">
        <v>34853</v>
      </c>
      <c r="AB1519" s="9"/>
      <c r="AC1519" s="25">
        <v>575556</v>
      </c>
      <c r="AD1519" s="9"/>
      <c r="AE1519" s="27">
        <v>27582</v>
      </c>
      <c r="AF1519" s="9"/>
      <c r="AG1519" s="26">
        <v>8751</v>
      </c>
      <c r="AI1519" s="26">
        <v>0</v>
      </c>
      <c r="AK1519" s="26">
        <v>234174</v>
      </c>
      <c r="AM1519" s="2" t="str">
        <f t="shared" si="23"/>
        <v>No</v>
      </c>
    </row>
    <row r="1520" spans="1:39">
      <c r="A1520" s="6" t="s">
        <v>2837</v>
      </c>
      <c r="B1520" s="6" t="s">
        <v>2838</v>
      </c>
      <c r="C1520" s="4" t="s">
        <v>57</v>
      </c>
      <c r="D1520" s="213" t="s">
        <v>2839</v>
      </c>
      <c r="E1520" s="210" t="s">
        <v>2840</v>
      </c>
      <c r="F1520" s="17" t="s">
        <v>275</v>
      </c>
      <c r="G1520" s="36" t="s">
        <v>400</v>
      </c>
      <c r="H1520" s="157">
        <v>0</v>
      </c>
      <c r="I1520" s="19">
        <v>26</v>
      </c>
      <c r="J1520" s="150" t="s">
        <v>14</v>
      </c>
      <c r="K1520" s="150" t="s">
        <v>12</v>
      </c>
      <c r="L1520" s="9">
        <v>3</v>
      </c>
      <c r="M1520" s="9"/>
      <c r="N1520" s="21">
        <v>1.0201</v>
      </c>
      <c r="O1520" s="10"/>
      <c r="P1520" s="39">
        <v>9.0999999999999998E-2</v>
      </c>
      <c r="Q1520" s="7"/>
      <c r="R1520" s="158">
        <v>39.064</v>
      </c>
      <c r="S1520" s="1"/>
      <c r="T1520" s="23">
        <v>3.4857999999999998</v>
      </c>
      <c r="V1520" s="20">
        <v>11.206799999999999</v>
      </c>
      <c r="X1520" s="20">
        <v>0</v>
      </c>
      <c r="AA1520" s="25">
        <v>32567</v>
      </c>
      <c r="AB1520" s="9"/>
      <c r="AC1520" s="25">
        <v>357787</v>
      </c>
      <c r="AD1520" s="9"/>
      <c r="AE1520" s="27">
        <v>31926</v>
      </c>
      <c r="AF1520" s="9"/>
      <c r="AG1520" s="26">
        <v>9159</v>
      </c>
      <c r="AI1520" s="26">
        <v>0</v>
      </c>
      <c r="AK1520" s="26">
        <v>145750</v>
      </c>
      <c r="AM1520" s="2" t="str">
        <f t="shared" si="23"/>
        <v>No</v>
      </c>
    </row>
    <row r="1521" spans="1:39">
      <c r="A1521" s="6" t="s">
        <v>3086</v>
      </c>
      <c r="B1521" s="6" t="s">
        <v>3087</v>
      </c>
      <c r="C1521" s="4" t="s">
        <v>82</v>
      </c>
      <c r="D1521" s="213" t="s">
        <v>3088</v>
      </c>
      <c r="E1521" s="210" t="s">
        <v>3089</v>
      </c>
      <c r="F1521" s="17" t="s">
        <v>405</v>
      </c>
      <c r="G1521" s="36" t="s">
        <v>400</v>
      </c>
      <c r="H1521" s="157">
        <v>0</v>
      </c>
      <c r="I1521" s="19">
        <v>26</v>
      </c>
      <c r="J1521" s="150" t="s">
        <v>13</v>
      </c>
      <c r="K1521" s="150" t="s">
        <v>12</v>
      </c>
      <c r="L1521" s="9">
        <v>26</v>
      </c>
      <c r="M1521" s="9"/>
      <c r="N1521" s="21">
        <v>0.76939999999999997</v>
      </c>
      <c r="O1521" s="10"/>
      <c r="P1521" s="39">
        <v>5.0500000000000003E-2</v>
      </c>
      <c r="Q1521" s="7"/>
      <c r="R1521" s="158">
        <v>52.538800000000002</v>
      </c>
      <c r="S1521" s="1"/>
      <c r="T1521" s="23">
        <v>3.4487000000000001</v>
      </c>
      <c r="V1521" s="20">
        <v>15.234500000000001</v>
      </c>
      <c r="X1521" s="20">
        <v>0</v>
      </c>
      <c r="AA1521" s="25">
        <v>88053</v>
      </c>
      <c r="AB1521" s="9"/>
      <c r="AC1521" s="25">
        <v>1743499</v>
      </c>
      <c r="AD1521" s="9"/>
      <c r="AE1521" s="27">
        <v>114444</v>
      </c>
      <c r="AF1521" s="9"/>
      <c r="AG1521" s="26">
        <v>33185</v>
      </c>
      <c r="AI1521" s="26">
        <v>0</v>
      </c>
      <c r="AK1521" s="26">
        <v>505835</v>
      </c>
      <c r="AM1521" s="2" t="str">
        <f t="shared" si="23"/>
        <v>No</v>
      </c>
    </row>
    <row r="1522" spans="1:39">
      <c r="A1522" s="6" t="s">
        <v>867</v>
      </c>
      <c r="B1522" s="6" t="s">
        <v>868</v>
      </c>
      <c r="C1522" s="4" t="s">
        <v>75</v>
      </c>
      <c r="D1522" s="213">
        <v>2177</v>
      </c>
      <c r="E1522" s="210">
        <v>20177</v>
      </c>
      <c r="F1522" s="17" t="s">
        <v>715</v>
      </c>
      <c r="G1522" s="36" t="s">
        <v>218</v>
      </c>
      <c r="H1522" s="157">
        <v>18351295</v>
      </c>
      <c r="I1522" s="19">
        <v>26</v>
      </c>
      <c r="J1522" s="150" t="s">
        <v>24</v>
      </c>
      <c r="K1522" s="150" t="s">
        <v>12</v>
      </c>
      <c r="L1522" s="9">
        <v>26</v>
      </c>
      <c r="M1522" s="9"/>
      <c r="N1522" s="21">
        <v>23.439299999999999</v>
      </c>
      <c r="O1522" s="10"/>
      <c r="P1522" s="39">
        <v>0.69230000000000003</v>
      </c>
      <c r="Q1522" s="7"/>
      <c r="R1522" s="158">
        <v>271.03559999999999</v>
      </c>
      <c r="S1522" s="1"/>
      <c r="T1522" s="23">
        <v>8.0053999999999998</v>
      </c>
      <c r="V1522" s="20">
        <v>33.856400000000001</v>
      </c>
      <c r="X1522" s="20">
        <v>0.43530000000000002</v>
      </c>
      <c r="AA1522" s="25">
        <v>12371264</v>
      </c>
      <c r="AB1522" s="9"/>
      <c r="AC1522" s="25">
        <v>17869378</v>
      </c>
      <c r="AD1522" s="9"/>
      <c r="AE1522" s="27">
        <v>527799</v>
      </c>
      <c r="AF1522" s="9"/>
      <c r="AG1522" s="26">
        <v>65930</v>
      </c>
      <c r="AI1522" s="26">
        <v>41046163</v>
      </c>
      <c r="AK1522" s="26">
        <v>2615934</v>
      </c>
      <c r="AM1522" s="2" t="str">
        <f t="shared" si="23"/>
        <v>No</v>
      </c>
    </row>
    <row r="1523" spans="1:39">
      <c r="A1523" s="6" t="s">
        <v>6133</v>
      </c>
      <c r="B1523" s="6" t="s">
        <v>1064</v>
      </c>
      <c r="C1523" s="4" t="s">
        <v>105</v>
      </c>
      <c r="D1523" s="213">
        <v>3036</v>
      </c>
      <c r="E1523" s="210">
        <v>30036</v>
      </c>
      <c r="F1523" s="17" t="s">
        <v>272</v>
      </c>
      <c r="G1523" s="36" t="s">
        <v>220</v>
      </c>
      <c r="H1523" s="157">
        <v>92359</v>
      </c>
      <c r="I1523" s="19">
        <v>26</v>
      </c>
      <c r="J1523" s="150" t="s">
        <v>14</v>
      </c>
      <c r="K1523" s="150" t="s">
        <v>12</v>
      </c>
      <c r="L1523" s="9">
        <v>26</v>
      </c>
      <c r="M1523" s="9"/>
      <c r="N1523" s="21">
        <v>0.32519999999999999</v>
      </c>
      <c r="O1523" s="10"/>
      <c r="P1523" s="39">
        <v>8.43E-2</v>
      </c>
      <c r="Q1523" s="7"/>
      <c r="R1523" s="158">
        <v>76.239699999999999</v>
      </c>
      <c r="S1523" s="1"/>
      <c r="T1523" s="23">
        <v>19.767800000000001</v>
      </c>
      <c r="V1523" s="20">
        <v>3.8567999999999998</v>
      </c>
      <c r="X1523" s="20">
        <v>0</v>
      </c>
      <c r="AA1523" s="25">
        <v>667346</v>
      </c>
      <c r="AB1523" s="9"/>
      <c r="AC1523" s="25">
        <v>7915506</v>
      </c>
      <c r="AD1523" s="9"/>
      <c r="AE1523" s="27">
        <v>2052376</v>
      </c>
      <c r="AF1523" s="9"/>
      <c r="AG1523" s="26">
        <v>103824</v>
      </c>
      <c r="AI1523" s="26">
        <v>0</v>
      </c>
      <c r="AK1523" s="26">
        <v>962803</v>
      </c>
      <c r="AM1523" s="2" t="str">
        <f t="shared" si="23"/>
        <v>No</v>
      </c>
    </row>
    <row r="1524" spans="1:39">
      <c r="A1524" s="6" t="s">
        <v>2206</v>
      </c>
      <c r="B1524" s="6" t="s">
        <v>2207</v>
      </c>
      <c r="C1524" s="4" t="s">
        <v>100</v>
      </c>
      <c r="D1524" s="213" t="s">
        <v>2208</v>
      </c>
      <c r="E1524" s="210" t="s">
        <v>2209</v>
      </c>
      <c r="F1524" s="17" t="s">
        <v>1012</v>
      </c>
      <c r="G1524" s="36" t="s">
        <v>400</v>
      </c>
      <c r="H1524" s="157">
        <v>0</v>
      </c>
      <c r="I1524" s="19">
        <v>26</v>
      </c>
      <c r="J1524" s="150" t="s">
        <v>13</v>
      </c>
      <c r="K1524" s="150" t="s">
        <v>12</v>
      </c>
      <c r="L1524" s="9">
        <v>26</v>
      </c>
      <c r="M1524" s="9"/>
      <c r="N1524" s="21">
        <v>0.73409999999999997</v>
      </c>
      <c r="O1524" s="10"/>
      <c r="P1524" s="39">
        <v>3.1099999999999999E-2</v>
      </c>
      <c r="Q1524" s="7"/>
      <c r="R1524" s="158">
        <v>29.309799999999999</v>
      </c>
      <c r="S1524" s="1"/>
      <c r="T1524" s="23">
        <v>1.2434000000000001</v>
      </c>
      <c r="V1524" s="20">
        <v>23.5715</v>
      </c>
      <c r="X1524" s="20">
        <v>0</v>
      </c>
      <c r="AA1524" s="25">
        <v>41934</v>
      </c>
      <c r="AB1524" s="9"/>
      <c r="AC1524" s="25">
        <v>1346522</v>
      </c>
      <c r="AD1524" s="9"/>
      <c r="AE1524" s="27">
        <v>57125</v>
      </c>
      <c r="AF1524" s="9"/>
      <c r="AG1524" s="26">
        <v>45941</v>
      </c>
      <c r="AI1524" s="26">
        <v>0</v>
      </c>
      <c r="AK1524" s="26">
        <v>901148</v>
      </c>
      <c r="AM1524" s="2" t="str">
        <f t="shared" si="23"/>
        <v>No</v>
      </c>
    </row>
    <row r="1525" spans="1:39">
      <c r="A1525" s="6" t="s">
        <v>1437</v>
      </c>
      <c r="B1525" s="6" t="s">
        <v>1438</v>
      </c>
      <c r="C1525" s="4" t="s">
        <v>100</v>
      </c>
      <c r="D1525" s="213">
        <v>4206</v>
      </c>
      <c r="E1525" s="210">
        <v>40206</v>
      </c>
      <c r="F1525" s="17" t="s">
        <v>275</v>
      </c>
      <c r="G1525" s="36" t="s">
        <v>220</v>
      </c>
      <c r="H1525" s="157">
        <v>548404</v>
      </c>
      <c r="I1525" s="19">
        <v>26</v>
      </c>
      <c r="J1525" s="150" t="s">
        <v>14</v>
      </c>
      <c r="K1525" s="150" t="s">
        <v>12</v>
      </c>
      <c r="L1525" s="9">
        <v>26</v>
      </c>
      <c r="M1525" s="9"/>
      <c r="N1525" s="21">
        <v>1.5888</v>
      </c>
      <c r="O1525" s="10"/>
      <c r="P1525" s="39">
        <v>5.7599999999999998E-2</v>
      </c>
      <c r="Q1525" s="7"/>
      <c r="R1525" s="158">
        <v>56.490699999999997</v>
      </c>
      <c r="S1525" s="1"/>
      <c r="T1525" s="23">
        <v>2.0480999999999998</v>
      </c>
      <c r="V1525" s="20">
        <v>27.581600000000002</v>
      </c>
      <c r="X1525" s="20">
        <v>0</v>
      </c>
      <c r="AA1525" s="25">
        <v>148137</v>
      </c>
      <c r="AB1525" s="9"/>
      <c r="AC1525" s="25">
        <v>2571740</v>
      </c>
      <c r="AD1525" s="9"/>
      <c r="AE1525" s="27">
        <v>93241</v>
      </c>
      <c r="AF1525" s="9"/>
      <c r="AG1525" s="26">
        <v>45525</v>
      </c>
      <c r="AI1525" s="26">
        <v>0</v>
      </c>
      <c r="AK1525" s="26">
        <v>962331</v>
      </c>
      <c r="AM1525" s="2" t="str">
        <f t="shared" si="23"/>
        <v>No</v>
      </c>
    </row>
    <row r="1526" spans="1:39">
      <c r="A1526" s="6" t="s">
        <v>6134</v>
      </c>
      <c r="B1526" s="6" t="s">
        <v>3714</v>
      </c>
      <c r="C1526" s="4" t="s">
        <v>44</v>
      </c>
      <c r="D1526" s="213">
        <v>7045</v>
      </c>
      <c r="E1526" s="210">
        <v>70045</v>
      </c>
      <c r="F1526" s="17" t="s">
        <v>272</v>
      </c>
      <c r="G1526" s="36" t="s">
        <v>218</v>
      </c>
      <c r="H1526" s="157">
        <v>106621</v>
      </c>
      <c r="I1526" s="19">
        <v>26</v>
      </c>
      <c r="J1526" s="150" t="s">
        <v>13</v>
      </c>
      <c r="K1526" s="150" t="s">
        <v>12</v>
      </c>
      <c r="L1526" s="9">
        <v>25</v>
      </c>
      <c r="M1526" s="9"/>
      <c r="N1526" s="21">
        <v>1.6898</v>
      </c>
      <c r="O1526" s="10"/>
      <c r="P1526" s="39">
        <v>7.17E-2</v>
      </c>
      <c r="Q1526" s="7"/>
      <c r="R1526" s="158">
        <v>62.840200000000003</v>
      </c>
      <c r="S1526" s="1"/>
      <c r="T1526" s="23">
        <v>2.6678000000000002</v>
      </c>
      <c r="V1526" s="20">
        <v>23.5548</v>
      </c>
      <c r="X1526" s="20">
        <v>5.3944000000000001</v>
      </c>
      <c r="AA1526" s="25">
        <v>215379</v>
      </c>
      <c r="AB1526" s="9"/>
      <c r="AC1526" s="25">
        <v>3002317</v>
      </c>
      <c r="AD1526" s="9"/>
      <c r="AE1526" s="27">
        <v>127461</v>
      </c>
      <c r="AF1526" s="9"/>
      <c r="AG1526" s="26">
        <v>47777</v>
      </c>
      <c r="AI1526" s="26">
        <v>556565</v>
      </c>
      <c r="AK1526" s="26">
        <v>498806</v>
      </c>
      <c r="AM1526" s="2" t="str">
        <f t="shared" si="23"/>
        <v>No</v>
      </c>
    </row>
    <row r="1527" spans="1:39">
      <c r="A1527" s="6" t="s">
        <v>2598</v>
      </c>
      <c r="B1527" s="6" t="s">
        <v>2599</v>
      </c>
      <c r="C1527" s="4" t="s">
        <v>46</v>
      </c>
      <c r="D1527" s="213" t="s">
        <v>2600</v>
      </c>
      <c r="E1527" s="210" t="s">
        <v>2601</v>
      </c>
      <c r="F1527" s="17" t="s">
        <v>405</v>
      </c>
      <c r="G1527" s="36" t="s">
        <v>400</v>
      </c>
      <c r="H1527" s="157">
        <v>0</v>
      </c>
      <c r="I1527" s="19">
        <v>26</v>
      </c>
      <c r="J1527" s="150" t="s">
        <v>13</v>
      </c>
      <c r="K1527" s="150" t="s">
        <v>12</v>
      </c>
      <c r="L1527" s="9">
        <v>24</v>
      </c>
      <c r="M1527" s="9"/>
      <c r="N1527" s="21">
        <v>0.89419999999999999</v>
      </c>
      <c r="O1527" s="10"/>
      <c r="P1527" s="39">
        <v>8.3099999999999993E-2</v>
      </c>
      <c r="Q1527" s="7"/>
      <c r="R1527" s="158">
        <v>27.566299999999998</v>
      </c>
      <c r="S1527" s="1"/>
      <c r="T1527" s="23">
        <v>2.5630000000000002</v>
      </c>
      <c r="V1527" s="20">
        <v>10.7555</v>
      </c>
      <c r="X1527" s="20">
        <v>0</v>
      </c>
      <c r="AA1527" s="25">
        <v>123263</v>
      </c>
      <c r="AB1527" s="9"/>
      <c r="AC1527" s="25">
        <v>1482545</v>
      </c>
      <c r="AD1527" s="9"/>
      <c r="AE1527" s="27">
        <v>137840</v>
      </c>
      <c r="AF1527" s="9"/>
      <c r="AG1527" s="26">
        <v>53781</v>
      </c>
      <c r="AI1527" s="26">
        <v>0</v>
      </c>
      <c r="AK1527" s="26">
        <v>800113</v>
      </c>
      <c r="AM1527" s="2" t="str">
        <f t="shared" si="23"/>
        <v>No</v>
      </c>
    </row>
    <row r="1528" spans="1:39">
      <c r="A1528" s="6" t="s">
        <v>1369</v>
      </c>
      <c r="B1528" s="6" t="s">
        <v>1370</v>
      </c>
      <c r="C1528" s="4" t="s">
        <v>90</v>
      </c>
      <c r="D1528" s="213">
        <v>4125</v>
      </c>
      <c r="E1528" s="210">
        <v>40125</v>
      </c>
      <c r="F1528" s="17" t="s">
        <v>272</v>
      </c>
      <c r="G1528" s="36" t="s">
        <v>220</v>
      </c>
      <c r="H1528" s="157">
        <v>2148346</v>
      </c>
      <c r="I1528" s="19">
        <v>26</v>
      </c>
      <c r="J1528" s="150" t="s">
        <v>14</v>
      </c>
      <c r="K1528" s="150" t="s">
        <v>12</v>
      </c>
      <c r="L1528" s="9">
        <v>24</v>
      </c>
      <c r="M1528" s="9"/>
      <c r="N1528" s="21">
        <v>0</v>
      </c>
      <c r="O1528" s="10"/>
      <c r="P1528" s="39">
        <v>0</v>
      </c>
      <c r="Q1528" s="7"/>
      <c r="R1528" s="158">
        <v>89.117500000000007</v>
      </c>
      <c r="S1528" s="1"/>
      <c r="T1528" s="23">
        <v>21.938700000000001</v>
      </c>
      <c r="V1528" s="20">
        <v>4.0621</v>
      </c>
      <c r="X1528" s="20">
        <v>0</v>
      </c>
      <c r="AA1528" s="25">
        <v>0</v>
      </c>
      <c r="AB1528" s="9"/>
      <c r="AC1528" s="25">
        <v>2036602</v>
      </c>
      <c r="AD1528" s="9"/>
      <c r="AE1528" s="27">
        <v>501364</v>
      </c>
      <c r="AF1528" s="9"/>
      <c r="AG1528" s="26">
        <v>22853</v>
      </c>
      <c r="AI1528" s="26">
        <v>0</v>
      </c>
      <c r="AK1528" s="26">
        <v>244972</v>
      </c>
      <c r="AM1528" s="2" t="str">
        <f t="shared" si="23"/>
        <v>No</v>
      </c>
    </row>
    <row r="1529" spans="1:39">
      <c r="A1529" s="6" t="s">
        <v>2837</v>
      </c>
      <c r="B1529" s="6" t="s">
        <v>2838</v>
      </c>
      <c r="C1529" s="4" t="s">
        <v>57</v>
      </c>
      <c r="D1529" s="213" t="s">
        <v>2839</v>
      </c>
      <c r="E1529" s="210" t="s">
        <v>2840</v>
      </c>
      <c r="F1529" s="17" t="s">
        <v>275</v>
      </c>
      <c r="G1529" s="36" t="s">
        <v>400</v>
      </c>
      <c r="H1529" s="157">
        <v>0</v>
      </c>
      <c r="I1529" s="19">
        <v>26</v>
      </c>
      <c r="J1529" s="150" t="s">
        <v>13</v>
      </c>
      <c r="K1529" s="150" t="s">
        <v>12</v>
      </c>
      <c r="L1529" s="9">
        <v>23</v>
      </c>
      <c r="M1529" s="9"/>
      <c r="N1529" s="21">
        <v>4.1837</v>
      </c>
      <c r="O1529" s="10"/>
      <c r="P1529" s="39">
        <v>0.17130000000000001</v>
      </c>
      <c r="Q1529" s="7"/>
      <c r="R1529" s="158">
        <v>39.121099999999998</v>
      </c>
      <c r="S1529" s="1"/>
      <c r="T1529" s="23">
        <v>1.6016999999999999</v>
      </c>
      <c r="V1529" s="20">
        <v>24.424800000000001</v>
      </c>
      <c r="X1529" s="20">
        <v>0</v>
      </c>
      <c r="AA1529" s="25">
        <v>257215</v>
      </c>
      <c r="AB1529" s="9"/>
      <c r="AC1529" s="25">
        <v>1501662</v>
      </c>
      <c r="AD1529" s="9"/>
      <c r="AE1529" s="27">
        <v>61481</v>
      </c>
      <c r="AF1529" s="9"/>
      <c r="AG1529" s="26">
        <v>38385</v>
      </c>
      <c r="AI1529" s="26">
        <v>0</v>
      </c>
      <c r="AK1529" s="26">
        <v>758158</v>
      </c>
      <c r="AM1529" s="2" t="str">
        <f t="shared" si="23"/>
        <v>No</v>
      </c>
    </row>
    <row r="1530" spans="1:39">
      <c r="A1530" s="6" t="s">
        <v>6131</v>
      </c>
      <c r="B1530" s="6" t="s">
        <v>4827</v>
      </c>
      <c r="C1530" s="4" t="s">
        <v>22</v>
      </c>
      <c r="D1530" s="213">
        <v>9087</v>
      </c>
      <c r="E1530" s="210">
        <v>90087</v>
      </c>
      <c r="F1530" s="17" t="s">
        <v>272</v>
      </c>
      <c r="G1530" s="36" t="s">
        <v>218</v>
      </c>
      <c r="H1530" s="157">
        <v>130447</v>
      </c>
      <c r="I1530" s="19">
        <v>26</v>
      </c>
      <c r="J1530" s="150" t="s">
        <v>14</v>
      </c>
      <c r="K1530" s="150" t="s">
        <v>15</v>
      </c>
      <c r="L1530" s="9">
        <v>20</v>
      </c>
      <c r="M1530" s="9"/>
      <c r="N1530" s="21">
        <v>1.1193</v>
      </c>
      <c r="O1530" s="10"/>
      <c r="P1530" s="39">
        <v>0.18740000000000001</v>
      </c>
      <c r="Q1530" s="7"/>
      <c r="R1530" s="158">
        <v>71.529499999999999</v>
      </c>
      <c r="S1530" s="1"/>
      <c r="T1530" s="23">
        <v>11.9724</v>
      </c>
      <c r="V1530" s="20">
        <v>5.9744999999999999</v>
      </c>
      <c r="X1530" s="20">
        <v>1.5533999999999999</v>
      </c>
      <c r="AA1530" s="25">
        <v>767374</v>
      </c>
      <c r="AB1530" s="9"/>
      <c r="AC1530" s="25">
        <v>4095924</v>
      </c>
      <c r="AD1530" s="9"/>
      <c r="AE1530" s="27">
        <v>685563</v>
      </c>
      <c r="AF1530" s="9"/>
      <c r="AG1530" s="26">
        <v>57262</v>
      </c>
      <c r="AI1530" s="26">
        <v>2636677</v>
      </c>
      <c r="AK1530" s="26">
        <v>850680</v>
      </c>
      <c r="AM1530" s="2" t="str">
        <f t="shared" si="23"/>
        <v>No</v>
      </c>
    </row>
    <row r="1531" spans="1:39">
      <c r="A1531" s="6" t="s">
        <v>5371</v>
      </c>
      <c r="B1531" s="6" t="s">
        <v>6132</v>
      </c>
      <c r="C1531" s="4" t="s">
        <v>75</v>
      </c>
      <c r="D1531" s="213" t="s">
        <v>974</v>
      </c>
      <c r="E1531" s="210" t="s">
        <v>975</v>
      </c>
      <c r="F1531" s="17" t="s">
        <v>272</v>
      </c>
      <c r="G1531" s="36" t="s">
        <v>400</v>
      </c>
      <c r="H1531" s="157">
        <v>0</v>
      </c>
      <c r="I1531" s="19">
        <v>26</v>
      </c>
      <c r="J1531" s="150" t="s">
        <v>14</v>
      </c>
      <c r="K1531" s="150" t="s">
        <v>15</v>
      </c>
      <c r="L1531" s="9">
        <v>20</v>
      </c>
      <c r="M1531" s="9"/>
      <c r="N1531" s="21">
        <v>1.1889000000000001</v>
      </c>
      <c r="O1531" s="10"/>
      <c r="P1531" s="39">
        <v>8.72E-2</v>
      </c>
      <c r="Q1531" s="7"/>
      <c r="R1531" s="158">
        <v>51.1312</v>
      </c>
      <c r="S1531" s="1"/>
      <c r="T1531" s="23">
        <v>3.7511999999999999</v>
      </c>
      <c r="V1531" s="20">
        <v>13.6305</v>
      </c>
      <c r="X1531" s="20">
        <v>0</v>
      </c>
      <c r="AA1531" s="25">
        <v>230748</v>
      </c>
      <c r="AB1531" s="9"/>
      <c r="AC1531" s="25">
        <v>2645581</v>
      </c>
      <c r="AD1531" s="9"/>
      <c r="AE1531" s="27">
        <v>194093</v>
      </c>
      <c r="AF1531" s="9"/>
      <c r="AG1531" s="26">
        <v>51741</v>
      </c>
      <c r="AI1531" s="26">
        <v>0</v>
      </c>
      <c r="AK1531" s="26">
        <v>774024</v>
      </c>
      <c r="AM1531" s="2" t="str">
        <f t="shared" si="23"/>
        <v>No</v>
      </c>
    </row>
    <row r="1532" spans="1:39">
      <c r="A1532" s="6" t="s">
        <v>5065</v>
      </c>
      <c r="B1532" s="6" t="s">
        <v>4831</v>
      </c>
      <c r="C1532" s="4" t="s">
        <v>22</v>
      </c>
      <c r="D1532" s="213" t="s">
        <v>5066</v>
      </c>
      <c r="E1532" s="210" t="s">
        <v>5067</v>
      </c>
      <c r="F1532" s="17" t="s">
        <v>275</v>
      </c>
      <c r="G1532" s="36" t="s">
        <v>400</v>
      </c>
      <c r="H1532" s="157">
        <v>0</v>
      </c>
      <c r="I1532" s="19">
        <v>26</v>
      </c>
      <c r="J1532" s="150" t="s">
        <v>14</v>
      </c>
      <c r="K1532" s="150" t="s">
        <v>15</v>
      </c>
      <c r="L1532" s="9">
        <v>20</v>
      </c>
      <c r="M1532" s="9"/>
      <c r="N1532" s="21">
        <v>1.5149999999999999</v>
      </c>
      <c r="O1532" s="10"/>
      <c r="P1532" s="39">
        <v>0.18759999999999999</v>
      </c>
      <c r="Q1532" s="7"/>
      <c r="R1532" s="158">
        <v>72.304000000000002</v>
      </c>
      <c r="S1532" s="1"/>
      <c r="T1532" s="23">
        <v>8.9548000000000005</v>
      </c>
      <c r="V1532" s="20">
        <v>8.0742999999999991</v>
      </c>
      <c r="X1532" s="20">
        <v>0</v>
      </c>
      <c r="AA1532" s="25">
        <v>470154</v>
      </c>
      <c r="AB1532" s="9"/>
      <c r="AC1532" s="25">
        <v>2505694</v>
      </c>
      <c r="AD1532" s="9"/>
      <c r="AE1532" s="27">
        <v>310328</v>
      </c>
      <c r="AF1532" s="9"/>
      <c r="AG1532" s="26">
        <v>34655</v>
      </c>
      <c r="AI1532" s="26">
        <v>0</v>
      </c>
      <c r="AK1532" s="26">
        <v>823845</v>
      </c>
      <c r="AM1532" s="2" t="str">
        <f t="shared" si="23"/>
        <v>No</v>
      </c>
    </row>
    <row r="1533" spans="1:39">
      <c r="A1533" s="6" t="s">
        <v>1369</v>
      </c>
      <c r="B1533" s="6" t="s">
        <v>1370</v>
      </c>
      <c r="C1533" s="4" t="s">
        <v>90</v>
      </c>
      <c r="D1533" s="213">
        <v>4125</v>
      </c>
      <c r="E1533" s="210">
        <v>40125</v>
      </c>
      <c r="F1533" s="17" t="s">
        <v>272</v>
      </c>
      <c r="G1533" s="36" t="s">
        <v>220</v>
      </c>
      <c r="H1533" s="157">
        <v>2148346</v>
      </c>
      <c r="I1533" s="19">
        <v>26</v>
      </c>
      <c r="J1533" s="150" t="s">
        <v>13</v>
      </c>
      <c r="K1533" s="150" t="s">
        <v>12</v>
      </c>
      <c r="L1533" s="9">
        <v>2</v>
      </c>
      <c r="M1533" s="9"/>
      <c r="N1533" s="21">
        <v>0</v>
      </c>
      <c r="O1533" s="10"/>
      <c r="P1533" s="39">
        <v>0</v>
      </c>
      <c r="Q1533" s="7"/>
      <c r="R1533" s="158">
        <v>65.515799999999999</v>
      </c>
      <c r="S1533" s="1"/>
      <c r="T1533" s="23">
        <v>0.83950000000000002</v>
      </c>
      <c r="V1533" s="20">
        <v>78.043899999999994</v>
      </c>
      <c r="X1533" s="20">
        <v>0</v>
      </c>
      <c r="AA1533" s="25">
        <v>0</v>
      </c>
      <c r="AB1533" s="9"/>
      <c r="AC1533" s="25">
        <v>149376</v>
      </c>
      <c r="AD1533" s="9"/>
      <c r="AE1533" s="27">
        <v>1914</v>
      </c>
      <c r="AF1533" s="9"/>
      <c r="AG1533" s="26">
        <v>2280</v>
      </c>
      <c r="AI1533" s="26">
        <v>0</v>
      </c>
      <c r="AK1533" s="26">
        <v>19364</v>
      </c>
      <c r="AM1533" s="2" t="str">
        <f t="shared" si="23"/>
        <v>No</v>
      </c>
    </row>
    <row r="1534" spans="1:39">
      <c r="A1534" s="6" t="s">
        <v>3332</v>
      </c>
      <c r="B1534" s="6" t="s">
        <v>2418</v>
      </c>
      <c r="C1534" s="4" t="s">
        <v>103</v>
      </c>
      <c r="D1534" s="213">
        <v>6097</v>
      </c>
      <c r="E1534" s="210">
        <v>60097</v>
      </c>
      <c r="F1534" s="17" t="s">
        <v>272</v>
      </c>
      <c r="G1534" s="36" t="s">
        <v>220</v>
      </c>
      <c r="H1534" s="157">
        <v>126405</v>
      </c>
      <c r="I1534" s="19">
        <v>26</v>
      </c>
      <c r="J1534" s="150" t="s">
        <v>24</v>
      </c>
      <c r="K1534" s="150" t="s">
        <v>12</v>
      </c>
      <c r="L1534" s="9">
        <v>2</v>
      </c>
      <c r="M1534" s="9"/>
      <c r="N1534" s="21">
        <v>1.1509</v>
      </c>
      <c r="O1534" s="10"/>
      <c r="P1534" s="39">
        <v>5.0599999999999999E-2</v>
      </c>
      <c r="Q1534" s="7"/>
      <c r="R1534" s="158">
        <v>86.976699999999994</v>
      </c>
      <c r="S1534" s="1"/>
      <c r="T1534" s="23">
        <v>3.8216000000000001</v>
      </c>
      <c r="V1534" s="20">
        <v>22.759399999999999</v>
      </c>
      <c r="X1534" s="20">
        <v>0</v>
      </c>
      <c r="AA1534" s="25">
        <v>14519</v>
      </c>
      <c r="AB1534" s="9"/>
      <c r="AC1534" s="25">
        <v>287110</v>
      </c>
      <c r="AD1534" s="9"/>
      <c r="AE1534" s="27">
        <v>12615</v>
      </c>
      <c r="AF1534" s="9"/>
      <c r="AG1534" s="26">
        <v>3301</v>
      </c>
      <c r="AI1534" s="26">
        <v>0</v>
      </c>
      <c r="AK1534" s="26">
        <v>107116</v>
      </c>
      <c r="AM1534" s="2" t="str">
        <f t="shared" si="23"/>
        <v>No</v>
      </c>
    </row>
    <row r="1535" spans="1:39">
      <c r="A1535" s="6" t="s">
        <v>2598</v>
      </c>
      <c r="B1535" s="6" t="s">
        <v>2599</v>
      </c>
      <c r="C1535" s="4" t="s">
        <v>46</v>
      </c>
      <c r="D1535" s="213" t="s">
        <v>2600</v>
      </c>
      <c r="E1535" s="210" t="s">
        <v>2601</v>
      </c>
      <c r="F1535" s="17" t="s">
        <v>405</v>
      </c>
      <c r="G1535" s="36" t="s">
        <v>400</v>
      </c>
      <c r="H1535" s="157">
        <v>0</v>
      </c>
      <c r="I1535" s="19">
        <v>26</v>
      </c>
      <c r="J1535" s="150" t="s">
        <v>14</v>
      </c>
      <c r="K1535" s="150" t="s">
        <v>12</v>
      </c>
      <c r="L1535" s="9">
        <v>2</v>
      </c>
      <c r="M1535" s="9"/>
      <c r="N1535" s="21">
        <v>0</v>
      </c>
      <c r="O1535" s="10"/>
      <c r="P1535" s="39">
        <v>0</v>
      </c>
      <c r="Q1535" s="7"/>
      <c r="R1535" s="158">
        <v>16.287600000000001</v>
      </c>
      <c r="S1535" s="1"/>
      <c r="T1535" s="23">
        <v>4.1165000000000003</v>
      </c>
      <c r="V1535" s="20">
        <v>3.9567000000000001</v>
      </c>
      <c r="X1535" s="20">
        <v>0</v>
      </c>
      <c r="AA1535" s="25">
        <v>0</v>
      </c>
      <c r="AB1535" s="9"/>
      <c r="AC1535" s="25">
        <v>53977</v>
      </c>
      <c r="AD1535" s="9"/>
      <c r="AE1535" s="27">
        <v>13642</v>
      </c>
      <c r="AF1535" s="9"/>
      <c r="AG1535" s="26">
        <v>3314</v>
      </c>
      <c r="AI1535" s="26">
        <v>0</v>
      </c>
      <c r="AK1535" s="26">
        <v>31075</v>
      </c>
      <c r="AM1535" s="2" t="str">
        <f t="shared" si="23"/>
        <v>No</v>
      </c>
    </row>
    <row r="1536" spans="1:39">
      <c r="A1536" s="6" t="s">
        <v>1099</v>
      </c>
      <c r="B1536" s="6" t="s">
        <v>1100</v>
      </c>
      <c r="C1536" s="4" t="s">
        <v>116</v>
      </c>
      <c r="D1536" s="213">
        <v>3090</v>
      </c>
      <c r="E1536" s="210">
        <v>30090</v>
      </c>
      <c r="F1536" s="17" t="s">
        <v>275</v>
      </c>
      <c r="G1536" s="36" t="s">
        <v>220</v>
      </c>
      <c r="H1536" s="157">
        <v>182696</v>
      </c>
      <c r="I1536" s="19">
        <v>26</v>
      </c>
      <c r="J1536" s="150" t="s">
        <v>14</v>
      </c>
      <c r="K1536" s="150" t="s">
        <v>12</v>
      </c>
      <c r="L1536" s="9">
        <v>19</v>
      </c>
      <c r="M1536" s="9"/>
      <c r="N1536" s="21">
        <v>1.6394</v>
      </c>
      <c r="O1536" s="10"/>
      <c r="P1536" s="39">
        <v>0.1996</v>
      </c>
      <c r="Q1536" s="7"/>
      <c r="R1536" s="158">
        <v>89.666899999999998</v>
      </c>
      <c r="S1536" s="1"/>
      <c r="T1536" s="23">
        <v>10.915900000000001</v>
      </c>
      <c r="V1536" s="20">
        <v>8.2143999999999995</v>
      </c>
      <c r="X1536" s="20">
        <v>0</v>
      </c>
      <c r="AA1536" s="25">
        <v>331129</v>
      </c>
      <c r="AB1536" s="9"/>
      <c r="AC1536" s="25">
        <v>1659107</v>
      </c>
      <c r="AD1536" s="9"/>
      <c r="AE1536" s="27">
        <v>201976</v>
      </c>
      <c r="AF1536" s="9"/>
      <c r="AG1536" s="26">
        <v>18503</v>
      </c>
      <c r="AI1536" s="26">
        <v>0</v>
      </c>
      <c r="AK1536" s="26">
        <v>358207</v>
      </c>
      <c r="AM1536" s="2" t="str">
        <f t="shared" si="23"/>
        <v>No</v>
      </c>
    </row>
    <row r="1537" spans="1:39">
      <c r="A1537" s="6" t="s">
        <v>6129</v>
      </c>
      <c r="B1537" s="6" t="s">
        <v>2588</v>
      </c>
      <c r="C1537" s="4" t="s">
        <v>46</v>
      </c>
      <c r="D1537" s="213" t="s">
        <v>2589</v>
      </c>
      <c r="E1537" s="210">
        <v>50256</v>
      </c>
      <c r="F1537" s="17" t="s">
        <v>405</v>
      </c>
      <c r="G1537" s="36" t="s">
        <v>220</v>
      </c>
      <c r="H1537" s="157">
        <v>1487483</v>
      </c>
      <c r="I1537" s="19">
        <v>26</v>
      </c>
      <c r="J1537" s="150" t="s">
        <v>13</v>
      </c>
      <c r="K1537" s="150" t="s">
        <v>12</v>
      </c>
      <c r="L1537" s="9">
        <v>18</v>
      </c>
      <c r="M1537" s="9"/>
      <c r="N1537" s="21">
        <v>1.1732</v>
      </c>
      <c r="O1537" s="10"/>
      <c r="P1537" s="39">
        <v>4.9200000000000001E-2</v>
      </c>
      <c r="Q1537" s="7"/>
      <c r="R1537" s="158">
        <v>38.798400000000001</v>
      </c>
      <c r="S1537" s="1"/>
      <c r="T1537" s="23">
        <v>1.6275999999999999</v>
      </c>
      <c r="V1537" s="20">
        <v>23.837700000000002</v>
      </c>
      <c r="X1537" s="20">
        <v>0</v>
      </c>
      <c r="AA1537" s="25">
        <v>78153</v>
      </c>
      <c r="AB1537" s="9"/>
      <c r="AC1537" s="25">
        <v>1588020</v>
      </c>
      <c r="AD1537" s="9"/>
      <c r="AE1537" s="27">
        <v>66618</v>
      </c>
      <c r="AF1537" s="9"/>
      <c r="AG1537" s="26">
        <v>40930</v>
      </c>
      <c r="AI1537" s="26">
        <v>0</v>
      </c>
      <c r="AK1537" s="26">
        <v>641552</v>
      </c>
      <c r="AM1537" s="2" t="str">
        <f t="shared" si="23"/>
        <v>No</v>
      </c>
    </row>
    <row r="1538" spans="1:39">
      <c r="A1538" s="6" t="s">
        <v>484</v>
      </c>
      <c r="B1538" s="6" t="s">
        <v>485</v>
      </c>
      <c r="C1538" s="4" t="s">
        <v>86</v>
      </c>
      <c r="D1538" s="213" t="s">
        <v>486</v>
      </c>
      <c r="E1538" s="210" t="s">
        <v>487</v>
      </c>
      <c r="F1538" s="17" t="s">
        <v>272</v>
      </c>
      <c r="G1538" s="36" t="s">
        <v>400</v>
      </c>
      <c r="H1538" s="157">
        <v>0</v>
      </c>
      <c r="I1538" s="19">
        <v>26</v>
      </c>
      <c r="J1538" s="150" t="s">
        <v>13</v>
      </c>
      <c r="K1538" s="150" t="s">
        <v>15</v>
      </c>
      <c r="L1538" s="9">
        <v>18</v>
      </c>
      <c r="M1538" s="9"/>
      <c r="N1538" s="21">
        <v>0.80649999999999999</v>
      </c>
      <c r="O1538" s="10"/>
      <c r="P1538" s="39">
        <v>5.8000000000000003E-2</v>
      </c>
      <c r="Q1538" s="7"/>
      <c r="R1538" s="158">
        <v>26.039400000000001</v>
      </c>
      <c r="S1538" s="1"/>
      <c r="T1538" s="23">
        <v>1.8711</v>
      </c>
      <c r="V1538" s="20">
        <v>13.9163</v>
      </c>
      <c r="X1538" s="20">
        <v>0</v>
      </c>
      <c r="AA1538" s="25">
        <v>32255</v>
      </c>
      <c r="AB1538" s="9"/>
      <c r="AC1538" s="25">
        <v>556541</v>
      </c>
      <c r="AD1538" s="9"/>
      <c r="AE1538" s="27">
        <v>39992</v>
      </c>
      <c r="AF1538" s="9"/>
      <c r="AG1538" s="26">
        <v>21373</v>
      </c>
      <c r="AI1538" s="26">
        <v>0</v>
      </c>
      <c r="AK1538" s="26">
        <v>233670</v>
      </c>
      <c r="AM1538" s="2" t="str">
        <f t="shared" ref="AM1538:AM1601" si="24">IF(AL1538&amp;AJ1538&amp;AH1538&amp;AF1538&amp;AD1538&amp;AB1538&amp;Y1538&amp;W1538&amp;U1538&amp;S1538&amp;S1538&amp;Q1538&amp;O1538&lt;&gt;"","Yes","No")</f>
        <v>No</v>
      </c>
    </row>
    <row r="1539" spans="1:39">
      <c r="A1539" s="6" t="s">
        <v>354</v>
      </c>
      <c r="B1539" s="6" t="s">
        <v>336</v>
      </c>
      <c r="C1539" s="4" t="s">
        <v>86</v>
      </c>
      <c r="D1539" s="213">
        <v>65</v>
      </c>
      <c r="E1539" s="210">
        <v>65</v>
      </c>
      <c r="F1539" s="17" t="s">
        <v>272</v>
      </c>
      <c r="G1539" s="36" t="s">
        <v>220</v>
      </c>
      <c r="H1539" s="157">
        <v>62433</v>
      </c>
      <c r="I1539" s="19">
        <v>26</v>
      </c>
      <c r="J1539" s="150" t="s">
        <v>13</v>
      </c>
      <c r="K1539" s="150" t="s">
        <v>15</v>
      </c>
      <c r="L1539" s="9">
        <v>18</v>
      </c>
      <c r="M1539" s="9"/>
      <c r="N1539" s="21">
        <v>5.6398000000000001</v>
      </c>
      <c r="O1539" s="10"/>
      <c r="P1539" s="39">
        <v>0.34379999999999999</v>
      </c>
      <c r="Q1539" s="7"/>
      <c r="R1539" s="158">
        <v>44.496499999999997</v>
      </c>
      <c r="S1539" s="1"/>
      <c r="T1539" s="23">
        <v>2.7124000000000001</v>
      </c>
      <c r="V1539" s="20">
        <v>16.404800000000002</v>
      </c>
      <c r="X1539" s="20">
        <v>0</v>
      </c>
      <c r="AA1539" s="25">
        <v>471973</v>
      </c>
      <c r="AB1539" s="9"/>
      <c r="AC1539" s="25">
        <v>1372850</v>
      </c>
      <c r="AD1539" s="9"/>
      <c r="AE1539" s="27">
        <v>83686</v>
      </c>
      <c r="AF1539" s="9"/>
      <c r="AG1539" s="26">
        <v>30853</v>
      </c>
      <c r="AI1539" s="26">
        <v>0</v>
      </c>
      <c r="AK1539" s="26">
        <v>367205</v>
      </c>
      <c r="AM1539" s="2" t="str">
        <f t="shared" si="24"/>
        <v>No</v>
      </c>
    </row>
    <row r="1540" spans="1:39">
      <c r="A1540" s="6" t="s">
        <v>895</v>
      </c>
      <c r="B1540" s="6" t="s">
        <v>896</v>
      </c>
      <c r="C1540" s="4" t="s">
        <v>68</v>
      </c>
      <c r="D1540" s="213">
        <v>2212</v>
      </c>
      <c r="E1540" s="210">
        <v>20212</v>
      </c>
      <c r="F1540" s="17" t="s">
        <v>272</v>
      </c>
      <c r="G1540" s="36" t="s">
        <v>220</v>
      </c>
      <c r="H1540" s="157">
        <v>18351295</v>
      </c>
      <c r="I1540" s="19">
        <v>26</v>
      </c>
      <c r="J1540" s="150" t="s">
        <v>13</v>
      </c>
      <c r="K1540" s="150" t="s">
        <v>15</v>
      </c>
      <c r="L1540" s="9">
        <v>18</v>
      </c>
      <c r="M1540" s="9"/>
      <c r="N1540" s="21">
        <v>3.1629</v>
      </c>
      <c r="O1540" s="10"/>
      <c r="P1540" s="39">
        <v>0.18629999999999999</v>
      </c>
      <c r="Q1540" s="7"/>
      <c r="R1540" s="158">
        <v>66.652799999999999</v>
      </c>
      <c r="S1540" s="1"/>
      <c r="T1540" s="23">
        <v>3.9262999999999999</v>
      </c>
      <c r="V1540" s="20">
        <v>16.976099999999999</v>
      </c>
      <c r="X1540" s="20">
        <v>0</v>
      </c>
      <c r="AA1540" s="25">
        <v>283944</v>
      </c>
      <c r="AB1540" s="9"/>
      <c r="AC1540" s="25">
        <v>1524016</v>
      </c>
      <c r="AD1540" s="9"/>
      <c r="AE1540" s="27">
        <v>89774</v>
      </c>
      <c r="AF1540" s="9"/>
      <c r="AG1540" s="26">
        <v>22865</v>
      </c>
      <c r="AI1540" s="26">
        <v>0</v>
      </c>
      <c r="AK1540" s="26">
        <v>443054</v>
      </c>
      <c r="AM1540" s="2" t="str">
        <f t="shared" si="24"/>
        <v>No</v>
      </c>
    </row>
    <row r="1541" spans="1:39">
      <c r="A1541" s="6" t="s">
        <v>6130</v>
      </c>
      <c r="B1541" s="6" t="s">
        <v>1289</v>
      </c>
      <c r="C1541" s="4" t="s">
        <v>42</v>
      </c>
      <c r="D1541" s="213">
        <v>4024</v>
      </c>
      <c r="E1541" s="210">
        <v>40024</v>
      </c>
      <c r="F1541" s="17" t="s">
        <v>272</v>
      </c>
      <c r="G1541" s="36" t="s">
        <v>220</v>
      </c>
      <c r="H1541" s="157">
        <v>253602</v>
      </c>
      <c r="I1541" s="19">
        <v>26</v>
      </c>
      <c r="J1541" s="150" t="s">
        <v>14</v>
      </c>
      <c r="K1541" s="150" t="s">
        <v>12</v>
      </c>
      <c r="L1541" s="9">
        <v>18</v>
      </c>
      <c r="M1541" s="9"/>
      <c r="N1541" s="21">
        <v>0.75729999999999997</v>
      </c>
      <c r="O1541" s="10"/>
      <c r="P1541" s="39">
        <v>0.20419999999999999</v>
      </c>
      <c r="Q1541" s="7"/>
      <c r="R1541" s="158">
        <v>48.5107</v>
      </c>
      <c r="S1541" s="1"/>
      <c r="T1541" s="23">
        <v>13.083299999999999</v>
      </c>
      <c r="V1541" s="20">
        <v>3.7078000000000002</v>
      </c>
      <c r="X1541" s="20">
        <v>0</v>
      </c>
      <c r="AA1541" s="25">
        <v>953218</v>
      </c>
      <c r="AB1541" s="9"/>
      <c r="AC1541" s="25">
        <v>4667066</v>
      </c>
      <c r="AD1541" s="9"/>
      <c r="AE1541" s="27">
        <v>1258702</v>
      </c>
      <c r="AF1541" s="9"/>
      <c r="AG1541" s="26">
        <v>96207</v>
      </c>
      <c r="AI1541" s="26">
        <v>0</v>
      </c>
      <c r="AK1541" s="26">
        <v>1266807</v>
      </c>
      <c r="AM1541" s="2" t="str">
        <f t="shared" si="24"/>
        <v>No</v>
      </c>
    </row>
    <row r="1542" spans="1:39">
      <c r="A1542" s="6" t="s">
        <v>6135</v>
      </c>
      <c r="B1542" s="6" t="s">
        <v>1166</v>
      </c>
      <c r="C1542" s="4" t="s">
        <v>88</v>
      </c>
      <c r="D1542" s="213" t="s">
        <v>1167</v>
      </c>
      <c r="E1542" s="210" t="s">
        <v>1168</v>
      </c>
      <c r="F1542" s="17" t="s">
        <v>275</v>
      </c>
      <c r="G1542" s="36" t="s">
        <v>400</v>
      </c>
      <c r="H1542" s="157">
        <v>0</v>
      </c>
      <c r="I1542" s="19">
        <v>26</v>
      </c>
      <c r="J1542" s="150" t="s">
        <v>14</v>
      </c>
      <c r="K1542" s="150" t="s">
        <v>12</v>
      </c>
      <c r="L1542" s="9">
        <v>15</v>
      </c>
      <c r="M1542" s="9"/>
      <c r="N1542" s="21">
        <v>1.7756000000000001</v>
      </c>
      <c r="O1542" s="10"/>
      <c r="P1542" s="39">
        <v>0.25159999999999999</v>
      </c>
      <c r="Q1542" s="7"/>
      <c r="R1542" s="158">
        <v>74.515500000000003</v>
      </c>
      <c r="S1542" s="1"/>
      <c r="T1542" s="23">
        <v>10.557700000000001</v>
      </c>
      <c r="V1542" s="20">
        <v>7.0579000000000001</v>
      </c>
      <c r="X1542" s="20">
        <v>0</v>
      </c>
      <c r="AA1542" s="25">
        <v>681093</v>
      </c>
      <c r="AB1542" s="9"/>
      <c r="AC1542" s="25">
        <v>2707373</v>
      </c>
      <c r="AD1542" s="9"/>
      <c r="AE1542" s="27">
        <v>383593</v>
      </c>
      <c r="AF1542" s="9"/>
      <c r="AG1542" s="26">
        <v>36333</v>
      </c>
      <c r="AI1542" s="26">
        <v>0</v>
      </c>
      <c r="AK1542" s="26">
        <v>479213</v>
      </c>
      <c r="AM1542" s="2" t="str">
        <f t="shared" si="24"/>
        <v>No</v>
      </c>
    </row>
    <row r="1543" spans="1:39">
      <c r="A1543" s="6" t="s">
        <v>6136</v>
      </c>
      <c r="B1543" s="6" t="s">
        <v>1593</v>
      </c>
      <c r="C1543" s="4" t="s">
        <v>39</v>
      </c>
      <c r="D1543" s="213" t="s">
        <v>1594</v>
      </c>
      <c r="E1543" s="210">
        <v>41157</v>
      </c>
      <c r="F1543" s="17" t="s">
        <v>272</v>
      </c>
      <c r="G1543" s="36" t="s">
        <v>220</v>
      </c>
      <c r="H1543" s="157">
        <v>80962</v>
      </c>
      <c r="I1543" s="19">
        <v>26</v>
      </c>
      <c r="J1543" s="150" t="s">
        <v>13</v>
      </c>
      <c r="K1543" s="150" t="s">
        <v>12</v>
      </c>
      <c r="L1543" s="9">
        <v>15</v>
      </c>
      <c r="M1543" s="9"/>
      <c r="N1543" s="21">
        <v>1.36</v>
      </c>
      <c r="O1543" s="10"/>
      <c r="P1543" s="39">
        <v>2.8199999999999999E-2</v>
      </c>
      <c r="Q1543" s="7"/>
      <c r="R1543" s="158">
        <v>80.927700000000002</v>
      </c>
      <c r="S1543" s="1"/>
      <c r="T1543" s="23">
        <v>1.6792</v>
      </c>
      <c r="V1543" s="20">
        <v>48.193800000000003</v>
      </c>
      <c r="X1543" s="20">
        <v>0</v>
      </c>
      <c r="AA1543" s="25">
        <v>31124</v>
      </c>
      <c r="AB1543" s="9"/>
      <c r="AC1543" s="25">
        <v>1102963</v>
      </c>
      <c r="AD1543" s="9"/>
      <c r="AE1543" s="27">
        <v>22886</v>
      </c>
      <c r="AF1543" s="9"/>
      <c r="AG1543" s="26">
        <v>13629</v>
      </c>
      <c r="AI1543" s="26">
        <v>0</v>
      </c>
      <c r="AK1543" s="26">
        <v>223708</v>
      </c>
      <c r="AM1543" s="2" t="str">
        <f t="shared" si="24"/>
        <v>No</v>
      </c>
    </row>
    <row r="1544" spans="1:39">
      <c r="A1544" s="6" t="s">
        <v>6137</v>
      </c>
      <c r="B1544" s="6" t="s">
        <v>880</v>
      </c>
      <c r="C1544" s="4" t="s">
        <v>68</v>
      </c>
      <c r="D1544" s="213">
        <v>2197</v>
      </c>
      <c r="E1544" s="210">
        <v>20197</v>
      </c>
      <c r="F1544" s="17" t="s">
        <v>405</v>
      </c>
      <c r="G1544" s="36" t="s">
        <v>220</v>
      </c>
      <c r="H1544" s="157">
        <v>18351295</v>
      </c>
      <c r="I1544" s="19">
        <v>26</v>
      </c>
      <c r="J1544" s="150" t="s">
        <v>13</v>
      </c>
      <c r="K1544" s="150" t="s">
        <v>12</v>
      </c>
      <c r="L1544" s="9">
        <v>14</v>
      </c>
      <c r="M1544" s="9"/>
      <c r="N1544" s="21">
        <v>1.6375</v>
      </c>
      <c r="O1544" s="10"/>
      <c r="P1544" s="39">
        <v>6.1600000000000002E-2</v>
      </c>
      <c r="Q1544" s="7"/>
      <c r="R1544" s="158">
        <v>100.5688</v>
      </c>
      <c r="S1544" s="1"/>
      <c r="T1544" s="23">
        <v>3.7827000000000002</v>
      </c>
      <c r="V1544" s="20">
        <v>26.5868</v>
      </c>
      <c r="X1544" s="20">
        <v>0</v>
      </c>
      <c r="AA1544" s="25">
        <v>58738</v>
      </c>
      <c r="AB1544" s="9"/>
      <c r="AC1544" s="25">
        <v>953694</v>
      </c>
      <c r="AD1544" s="9"/>
      <c r="AE1544" s="27">
        <v>35871</v>
      </c>
      <c r="AF1544" s="9"/>
      <c r="AG1544" s="26">
        <v>9483</v>
      </c>
      <c r="AI1544" s="26">
        <v>0</v>
      </c>
      <c r="AK1544" s="26">
        <v>165575</v>
      </c>
      <c r="AM1544" s="2" t="str">
        <f t="shared" si="24"/>
        <v>No</v>
      </c>
    </row>
    <row r="1545" spans="1:39">
      <c r="A1545" s="6" t="s">
        <v>6138</v>
      </c>
      <c r="B1545" s="6" t="s">
        <v>1086</v>
      </c>
      <c r="C1545" s="4" t="s">
        <v>54</v>
      </c>
      <c r="D1545" s="213">
        <v>3074</v>
      </c>
      <c r="E1545" s="210">
        <v>30074</v>
      </c>
      <c r="F1545" s="17" t="s">
        <v>272</v>
      </c>
      <c r="G1545" s="36" t="s">
        <v>220</v>
      </c>
      <c r="H1545" s="157">
        <v>213751</v>
      </c>
      <c r="I1545" s="19">
        <v>26</v>
      </c>
      <c r="J1545" s="150" t="s">
        <v>13</v>
      </c>
      <c r="K1545" s="150" t="s">
        <v>12</v>
      </c>
      <c r="L1545" s="9">
        <v>14</v>
      </c>
      <c r="M1545" s="9"/>
      <c r="N1545" s="21">
        <v>1.79</v>
      </c>
      <c r="O1545" s="10"/>
      <c r="P1545" s="39">
        <v>7.0999999999999994E-2</v>
      </c>
      <c r="Q1545" s="7"/>
      <c r="R1545" s="158">
        <v>59.228400000000001</v>
      </c>
      <c r="S1545" s="1"/>
      <c r="T1545" s="23">
        <v>2.3481000000000001</v>
      </c>
      <c r="V1545" s="20">
        <v>25.2242</v>
      </c>
      <c r="X1545" s="20">
        <v>0</v>
      </c>
      <c r="AA1545" s="25">
        <v>83245</v>
      </c>
      <c r="AB1545" s="9"/>
      <c r="AC1545" s="25">
        <v>1173077</v>
      </c>
      <c r="AD1545" s="9"/>
      <c r="AE1545" s="27">
        <v>46506</v>
      </c>
      <c r="AF1545" s="9"/>
      <c r="AG1545" s="26">
        <v>19806</v>
      </c>
      <c r="AI1545" s="26">
        <v>0</v>
      </c>
      <c r="AK1545" s="26">
        <v>310690</v>
      </c>
      <c r="AM1545" s="2" t="str">
        <f t="shared" si="24"/>
        <v>No</v>
      </c>
    </row>
    <row r="1546" spans="1:39">
      <c r="A1546" s="6" t="s">
        <v>3332</v>
      </c>
      <c r="B1546" s="6" t="s">
        <v>2418</v>
      </c>
      <c r="C1546" s="4" t="s">
        <v>103</v>
      </c>
      <c r="D1546" s="213">
        <v>6097</v>
      </c>
      <c r="E1546" s="210">
        <v>60097</v>
      </c>
      <c r="F1546" s="17" t="s">
        <v>272</v>
      </c>
      <c r="G1546" s="36" t="s">
        <v>220</v>
      </c>
      <c r="H1546" s="157">
        <v>126405</v>
      </c>
      <c r="I1546" s="19">
        <v>26</v>
      </c>
      <c r="J1546" s="150" t="s">
        <v>13</v>
      </c>
      <c r="K1546" s="150" t="s">
        <v>12</v>
      </c>
      <c r="L1546" s="9">
        <v>12</v>
      </c>
      <c r="M1546" s="9"/>
      <c r="N1546" s="21">
        <v>0.97040000000000004</v>
      </c>
      <c r="O1546" s="10"/>
      <c r="P1546" s="39">
        <v>2.9399999999999999E-2</v>
      </c>
      <c r="Q1546" s="7"/>
      <c r="R1546" s="158">
        <v>76.266800000000003</v>
      </c>
      <c r="S1546" s="1"/>
      <c r="T1546" s="23">
        <v>2.3079000000000001</v>
      </c>
      <c r="V1546" s="20">
        <v>33.045499999999997</v>
      </c>
      <c r="X1546" s="20">
        <v>0</v>
      </c>
      <c r="AA1546" s="25">
        <v>41968</v>
      </c>
      <c r="AB1546" s="9"/>
      <c r="AC1546" s="25">
        <v>1429087</v>
      </c>
      <c r="AD1546" s="9"/>
      <c r="AE1546" s="27">
        <v>43246</v>
      </c>
      <c r="AF1546" s="9"/>
      <c r="AG1546" s="26">
        <v>18738</v>
      </c>
      <c r="AI1546" s="26">
        <v>0</v>
      </c>
      <c r="AK1546" s="26">
        <v>200375</v>
      </c>
      <c r="AM1546" s="2" t="str">
        <f t="shared" si="24"/>
        <v>No</v>
      </c>
    </row>
    <row r="1547" spans="1:39">
      <c r="A1547" s="6" t="s">
        <v>6137</v>
      </c>
      <c r="B1547" s="6" t="s">
        <v>880</v>
      </c>
      <c r="C1547" s="4" t="s">
        <v>68</v>
      </c>
      <c r="D1547" s="213">
        <v>2197</v>
      </c>
      <c r="E1547" s="210">
        <v>20197</v>
      </c>
      <c r="F1547" s="17" t="s">
        <v>405</v>
      </c>
      <c r="G1547" s="36" t="s">
        <v>220</v>
      </c>
      <c r="H1547" s="157">
        <v>18351295</v>
      </c>
      <c r="I1547" s="19">
        <v>26</v>
      </c>
      <c r="J1547" s="150" t="s">
        <v>14</v>
      </c>
      <c r="K1547" s="150" t="s">
        <v>12</v>
      </c>
      <c r="L1547" s="9">
        <v>12</v>
      </c>
      <c r="M1547" s="9"/>
      <c r="N1547" s="21">
        <v>0.2329</v>
      </c>
      <c r="O1547" s="10"/>
      <c r="P1547" s="39">
        <v>4.7399999999999998E-2</v>
      </c>
      <c r="Q1547" s="7"/>
      <c r="R1547" s="158">
        <v>52.667400000000001</v>
      </c>
      <c r="S1547" s="1"/>
      <c r="T1547" s="23">
        <v>10.718299999999999</v>
      </c>
      <c r="V1547" s="20">
        <v>4.9138000000000002</v>
      </c>
      <c r="X1547" s="20">
        <v>0</v>
      </c>
      <c r="AA1547" s="25">
        <v>51322</v>
      </c>
      <c r="AB1547" s="9"/>
      <c r="AC1547" s="25">
        <v>1082631</v>
      </c>
      <c r="AD1547" s="9"/>
      <c r="AE1547" s="27">
        <v>220326</v>
      </c>
      <c r="AF1547" s="9"/>
      <c r="AG1547" s="26">
        <v>20556</v>
      </c>
      <c r="AI1547" s="26">
        <v>0</v>
      </c>
      <c r="AK1547" s="26">
        <v>273089</v>
      </c>
      <c r="AM1547" s="2" t="str">
        <f t="shared" si="24"/>
        <v>No</v>
      </c>
    </row>
    <row r="1548" spans="1:39">
      <c r="A1548" s="6" t="s">
        <v>6138</v>
      </c>
      <c r="B1548" s="6" t="s">
        <v>1086</v>
      </c>
      <c r="C1548" s="4" t="s">
        <v>54</v>
      </c>
      <c r="D1548" s="213">
        <v>3074</v>
      </c>
      <c r="E1548" s="210">
        <v>30074</v>
      </c>
      <c r="F1548" s="17" t="s">
        <v>272</v>
      </c>
      <c r="G1548" s="36" t="s">
        <v>220</v>
      </c>
      <c r="H1548" s="157">
        <v>213751</v>
      </c>
      <c r="I1548" s="19">
        <v>26</v>
      </c>
      <c r="J1548" s="150" t="s">
        <v>14</v>
      </c>
      <c r="K1548" s="150" t="s">
        <v>12</v>
      </c>
      <c r="L1548" s="9">
        <v>12</v>
      </c>
      <c r="M1548" s="9"/>
      <c r="N1548" s="21">
        <v>0.71830000000000005</v>
      </c>
      <c r="O1548" s="10"/>
      <c r="P1548" s="39">
        <v>6.5100000000000005E-2</v>
      </c>
      <c r="Q1548" s="7"/>
      <c r="R1548" s="158">
        <v>108.4686</v>
      </c>
      <c r="S1548" s="1"/>
      <c r="T1548" s="23">
        <v>9.8328000000000007</v>
      </c>
      <c r="V1548" s="20">
        <v>11.0313</v>
      </c>
      <c r="X1548" s="20">
        <v>0</v>
      </c>
      <c r="AA1548" s="25">
        <v>207972</v>
      </c>
      <c r="AB1548" s="9"/>
      <c r="AC1548" s="25">
        <v>3194074</v>
      </c>
      <c r="AD1548" s="9"/>
      <c r="AE1548" s="27">
        <v>289546</v>
      </c>
      <c r="AF1548" s="9"/>
      <c r="AG1548" s="26">
        <v>29447</v>
      </c>
      <c r="AI1548" s="26">
        <v>0</v>
      </c>
      <c r="AK1548" s="26">
        <v>538802</v>
      </c>
      <c r="AM1548" s="2" t="str">
        <f t="shared" si="24"/>
        <v>No</v>
      </c>
    </row>
    <row r="1549" spans="1:39">
      <c r="A1549" s="6" t="s">
        <v>3332</v>
      </c>
      <c r="B1549" s="6" t="s">
        <v>2418</v>
      </c>
      <c r="C1549" s="4" t="s">
        <v>103</v>
      </c>
      <c r="D1549" s="213">
        <v>6097</v>
      </c>
      <c r="E1549" s="210">
        <v>60097</v>
      </c>
      <c r="F1549" s="17" t="s">
        <v>272</v>
      </c>
      <c r="G1549" s="36" t="s">
        <v>220</v>
      </c>
      <c r="H1549" s="157">
        <v>126405</v>
      </c>
      <c r="I1549" s="19">
        <v>26</v>
      </c>
      <c r="J1549" s="150" t="s">
        <v>14</v>
      </c>
      <c r="K1549" s="150" t="s">
        <v>12</v>
      </c>
      <c r="L1549" s="9">
        <v>12</v>
      </c>
      <c r="M1549" s="9"/>
      <c r="N1549" s="21">
        <v>0.74829999999999997</v>
      </c>
      <c r="O1549" s="10"/>
      <c r="P1549" s="39">
        <v>7.51E-2</v>
      </c>
      <c r="Q1549" s="7"/>
      <c r="R1549" s="158">
        <v>75.336399999999998</v>
      </c>
      <c r="S1549" s="1"/>
      <c r="T1549" s="23">
        <v>7.5641999999999996</v>
      </c>
      <c r="V1549" s="20">
        <v>9.9596</v>
      </c>
      <c r="X1549" s="20">
        <v>0</v>
      </c>
      <c r="AA1549" s="25">
        <v>233988</v>
      </c>
      <c r="AB1549" s="9"/>
      <c r="AC1549" s="25">
        <v>3114107</v>
      </c>
      <c r="AD1549" s="9"/>
      <c r="AE1549" s="27">
        <v>312673</v>
      </c>
      <c r="AF1549" s="9"/>
      <c r="AG1549" s="26">
        <v>41336</v>
      </c>
      <c r="AI1549" s="26">
        <v>0</v>
      </c>
      <c r="AK1549" s="26">
        <v>644989</v>
      </c>
      <c r="AM1549" s="2" t="str">
        <f t="shared" si="24"/>
        <v>No</v>
      </c>
    </row>
    <row r="1550" spans="1:39">
      <c r="A1550" s="6" t="s">
        <v>6135</v>
      </c>
      <c r="B1550" s="6" t="s">
        <v>1166</v>
      </c>
      <c r="C1550" s="4" t="s">
        <v>88</v>
      </c>
      <c r="D1550" s="213" t="s">
        <v>1167</v>
      </c>
      <c r="E1550" s="210" t="s">
        <v>1168</v>
      </c>
      <c r="F1550" s="17" t="s">
        <v>275</v>
      </c>
      <c r="G1550" s="36" t="s">
        <v>400</v>
      </c>
      <c r="H1550" s="157">
        <v>0</v>
      </c>
      <c r="I1550" s="19">
        <v>26</v>
      </c>
      <c r="J1550" s="150" t="s">
        <v>13</v>
      </c>
      <c r="K1550" s="150" t="s">
        <v>12</v>
      </c>
      <c r="L1550" s="9">
        <v>11</v>
      </c>
      <c r="M1550" s="9"/>
      <c r="N1550" s="21">
        <v>0.56620000000000004</v>
      </c>
      <c r="O1550" s="10"/>
      <c r="P1550" s="39">
        <v>2.1600000000000001E-2</v>
      </c>
      <c r="Q1550" s="7"/>
      <c r="R1550" s="158">
        <v>62.8613</v>
      </c>
      <c r="S1550" s="1"/>
      <c r="T1550" s="23">
        <v>2.3929999999999998</v>
      </c>
      <c r="V1550" s="20">
        <v>26.269200000000001</v>
      </c>
      <c r="X1550" s="20">
        <v>0</v>
      </c>
      <c r="AA1550" s="25">
        <v>14880</v>
      </c>
      <c r="AB1550" s="9"/>
      <c r="AC1550" s="25">
        <v>690406</v>
      </c>
      <c r="AD1550" s="9"/>
      <c r="AE1550" s="27">
        <v>26282</v>
      </c>
      <c r="AF1550" s="9"/>
      <c r="AG1550" s="26">
        <v>10983</v>
      </c>
      <c r="AI1550" s="26">
        <v>0</v>
      </c>
      <c r="AK1550" s="26">
        <v>225799</v>
      </c>
      <c r="AM1550" s="2" t="str">
        <f t="shared" si="24"/>
        <v>No</v>
      </c>
    </row>
    <row r="1551" spans="1:39">
      <c r="A1551" s="6" t="s">
        <v>6136</v>
      </c>
      <c r="B1551" s="6" t="s">
        <v>1593</v>
      </c>
      <c r="C1551" s="4" t="s">
        <v>39</v>
      </c>
      <c r="D1551" s="213" t="s">
        <v>1594</v>
      </c>
      <c r="E1551" s="210">
        <v>41157</v>
      </c>
      <c r="F1551" s="17" t="s">
        <v>272</v>
      </c>
      <c r="G1551" s="36" t="s">
        <v>220</v>
      </c>
      <c r="H1551" s="157">
        <v>80962</v>
      </c>
      <c r="I1551" s="19">
        <v>26</v>
      </c>
      <c r="J1551" s="150" t="s">
        <v>14</v>
      </c>
      <c r="K1551" s="150" t="s">
        <v>12</v>
      </c>
      <c r="L1551" s="9">
        <v>11</v>
      </c>
      <c r="M1551" s="9"/>
      <c r="N1551" s="21">
        <v>0.17349999999999999</v>
      </c>
      <c r="O1551" s="10"/>
      <c r="P1551" s="39">
        <v>1.2800000000000001E-2</v>
      </c>
      <c r="Q1551" s="7"/>
      <c r="R1551" s="158">
        <v>51.882399999999997</v>
      </c>
      <c r="S1551" s="1"/>
      <c r="T1551" s="23">
        <v>3.8203999999999998</v>
      </c>
      <c r="V1551" s="20">
        <v>13.580500000000001</v>
      </c>
      <c r="X1551" s="20">
        <v>0</v>
      </c>
      <c r="AA1551" s="25">
        <v>8187</v>
      </c>
      <c r="AB1551" s="9"/>
      <c r="AC1551" s="25">
        <v>640851</v>
      </c>
      <c r="AD1551" s="9"/>
      <c r="AE1551" s="27">
        <v>47189</v>
      </c>
      <c r="AF1551" s="9"/>
      <c r="AG1551" s="26">
        <v>12352</v>
      </c>
      <c r="AI1551" s="26">
        <v>0</v>
      </c>
      <c r="AK1551" s="26">
        <v>219761</v>
      </c>
      <c r="AM1551" s="2" t="str">
        <f t="shared" si="24"/>
        <v>No</v>
      </c>
    </row>
    <row r="1552" spans="1:39">
      <c r="A1552" s="6" t="s">
        <v>6134</v>
      </c>
      <c r="B1552" s="6" t="s">
        <v>3714</v>
      </c>
      <c r="C1552" s="4" t="s">
        <v>44</v>
      </c>
      <c r="D1552" s="213">
        <v>7045</v>
      </c>
      <c r="E1552" s="210">
        <v>70045</v>
      </c>
      <c r="F1552" s="17" t="s">
        <v>272</v>
      </c>
      <c r="G1552" s="36" t="s">
        <v>218</v>
      </c>
      <c r="H1552" s="157">
        <v>106621</v>
      </c>
      <c r="I1552" s="19">
        <v>26</v>
      </c>
      <c r="J1552" s="150" t="s">
        <v>14</v>
      </c>
      <c r="K1552" s="150" t="s">
        <v>12</v>
      </c>
      <c r="L1552" s="9">
        <v>1</v>
      </c>
      <c r="M1552" s="9"/>
      <c r="N1552" s="21">
        <v>0.51719999999999999</v>
      </c>
      <c r="O1552" s="10"/>
      <c r="P1552" s="39">
        <v>3.7000000000000002E-3</v>
      </c>
      <c r="Q1552" s="7"/>
      <c r="R1552" s="158">
        <v>61.969499999999996</v>
      </c>
      <c r="S1552" s="1"/>
      <c r="T1552" s="23">
        <v>0.44269999999999998</v>
      </c>
      <c r="V1552" s="20">
        <v>139.96549999999999</v>
      </c>
      <c r="X1552" s="20">
        <v>36.08</v>
      </c>
      <c r="AA1552" s="25">
        <v>30</v>
      </c>
      <c r="AB1552" s="9"/>
      <c r="AC1552" s="25">
        <v>8118</v>
      </c>
      <c r="AD1552" s="9"/>
      <c r="AE1552" s="27">
        <v>58</v>
      </c>
      <c r="AF1552" s="9"/>
      <c r="AG1552" s="26">
        <v>131</v>
      </c>
      <c r="AI1552" s="26">
        <v>225</v>
      </c>
      <c r="AK1552" s="26">
        <v>1365</v>
      </c>
      <c r="AM1552" s="2" t="str">
        <f t="shared" si="24"/>
        <v>No</v>
      </c>
    </row>
    <row r="1553" spans="1:39">
      <c r="A1553" s="6" t="s">
        <v>299</v>
      </c>
      <c r="B1553" s="6" t="s">
        <v>300</v>
      </c>
      <c r="C1553" s="4" t="s">
        <v>109</v>
      </c>
      <c r="D1553" s="213">
        <v>16</v>
      </c>
      <c r="E1553" s="210">
        <v>16</v>
      </c>
      <c r="F1553" s="17" t="s">
        <v>272</v>
      </c>
      <c r="G1553" s="36" t="s">
        <v>218</v>
      </c>
      <c r="H1553" s="157">
        <v>63952</v>
      </c>
      <c r="I1553" s="19">
        <v>25</v>
      </c>
      <c r="J1553" s="150" t="s">
        <v>14</v>
      </c>
      <c r="K1553" s="150" t="s">
        <v>12</v>
      </c>
      <c r="L1553" s="9">
        <v>9</v>
      </c>
      <c r="M1553" s="9"/>
      <c r="N1553" s="21">
        <v>0.41510000000000002</v>
      </c>
      <c r="O1553" s="10"/>
      <c r="P1553" s="39">
        <v>5.0999999999999997E-2</v>
      </c>
      <c r="Q1553" s="7"/>
      <c r="R1553" s="158">
        <v>112.964</v>
      </c>
      <c r="S1553" s="1"/>
      <c r="T1553" s="23">
        <v>13.891500000000001</v>
      </c>
      <c r="V1553" s="20">
        <v>8.1318999999999999</v>
      </c>
      <c r="X1553" s="20">
        <v>1.9044000000000001</v>
      </c>
      <c r="AA1553" s="25">
        <v>147065</v>
      </c>
      <c r="AB1553" s="9"/>
      <c r="AC1553" s="25">
        <v>2881260</v>
      </c>
      <c r="AD1553" s="9"/>
      <c r="AE1553" s="27">
        <v>354317</v>
      </c>
      <c r="AF1553" s="9"/>
      <c r="AG1553" s="26">
        <v>25506</v>
      </c>
      <c r="AI1553" s="26">
        <v>1512934</v>
      </c>
      <c r="AK1553" s="26">
        <v>322524</v>
      </c>
      <c r="AM1553" s="2" t="str">
        <f t="shared" si="24"/>
        <v>No</v>
      </c>
    </row>
    <row r="1554" spans="1:39">
      <c r="A1554" s="6" t="s">
        <v>660</v>
      </c>
      <c r="B1554" s="6" t="s">
        <v>661</v>
      </c>
      <c r="C1554" s="4" t="s">
        <v>53</v>
      </c>
      <c r="D1554" s="213">
        <v>1007</v>
      </c>
      <c r="E1554" s="210">
        <v>10007</v>
      </c>
      <c r="F1554" s="17" t="s">
        <v>662</v>
      </c>
      <c r="G1554" s="36" t="s">
        <v>218</v>
      </c>
      <c r="H1554" s="157">
        <v>59124</v>
      </c>
      <c r="I1554" s="19">
        <v>25</v>
      </c>
      <c r="J1554" s="150" t="s">
        <v>13</v>
      </c>
      <c r="K1554" s="150" t="s">
        <v>15</v>
      </c>
      <c r="L1554" s="9">
        <v>9</v>
      </c>
      <c r="M1554" s="9"/>
      <c r="N1554" s="21">
        <v>4.7694999999999999</v>
      </c>
      <c r="O1554" s="10"/>
      <c r="P1554" s="39">
        <v>0.1381</v>
      </c>
      <c r="Q1554" s="7"/>
      <c r="R1554" s="158">
        <v>48.412700000000001</v>
      </c>
      <c r="S1554" s="1"/>
      <c r="T1554" s="23">
        <v>1.4015</v>
      </c>
      <c r="V1554" s="20">
        <v>34.544400000000003</v>
      </c>
      <c r="X1554" s="20">
        <v>2.9420000000000002</v>
      </c>
      <c r="AA1554" s="25">
        <v>145268</v>
      </c>
      <c r="AB1554" s="9"/>
      <c r="AC1554" s="25">
        <v>1052154</v>
      </c>
      <c r="AD1554" s="9"/>
      <c r="AE1554" s="27">
        <v>30458</v>
      </c>
      <c r="AF1554" s="9"/>
      <c r="AG1554" s="26">
        <v>21733</v>
      </c>
      <c r="AI1554" s="26">
        <v>357635</v>
      </c>
      <c r="AK1554" s="26">
        <v>310320</v>
      </c>
      <c r="AM1554" s="2" t="str">
        <f t="shared" si="24"/>
        <v>No</v>
      </c>
    </row>
    <row r="1555" spans="1:39">
      <c r="A1555" s="6" t="s">
        <v>6139</v>
      </c>
      <c r="B1555" s="6" t="s">
        <v>871</v>
      </c>
      <c r="C1555" s="4" t="s">
        <v>57</v>
      </c>
      <c r="D1555" s="213"/>
      <c r="E1555" s="210">
        <v>50522</v>
      </c>
      <c r="F1555" s="17" t="s">
        <v>275</v>
      </c>
      <c r="G1555" s="36" t="s">
        <v>218</v>
      </c>
      <c r="H1555" s="157">
        <v>51240</v>
      </c>
      <c r="I1555" s="19">
        <v>25</v>
      </c>
      <c r="J1555" s="150" t="s">
        <v>14</v>
      </c>
      <c r="K1555" s="150" t="s">
        <v>12</v>
      </c>
      <c r="L1555" s="9">
        <v>8</v>
      </c>
      <c r="M1555" s="9"/>
      <c r="N1555" s="21">
        <v>0.60809999999999997</v>
      </c>
      <c r="O1555" s="10"/>
      <c r="P1555" s="39">
        <v>9.7100000000000006E-2</v>
      </c>
      <c r="Q1555" s="7"/>
      <c r="R1555" s="158">
        <v>72.764099999999999</v>
      </c>
      <c r="S1555" s="1"/>
      <c r="T1555" s="23">
        <v>11.6166</v>
      </c>
      <c r="V1555" s="20">
        <v>6.2637999999999998</v>
      </c>
      <c r="X1555" s="20">
        <v>2.0371000000000001</v>
      </c>
      <c r="AA1555" s="25">
        <v>169191</v>
      </c>
      <c r="AB1555" s="9"/>
      <c r="AC1555" s="25">
        <v>1742772</v>
      </c>
      <c r="AD1555" s="9"/>
      <c r="AE1555" s="27">
        <v>278229</v>
      </c>
      <c r="AF1555" s="9"/>
      <c r="AG1555" s="26">
        <v>23951</v>
      </c>
      <c r="AI1555" s="26">
        <v>855526</v>
      </c>
      <c r="AK1555" s="26">
        <v>280468</v>
      </c>
      <c r="AM1555" s="2" t="str">
        <f t="shared" si="24"/>
        <v>No</v>
      </c>
    </row>
    <row r="1556" spans="1:39">
      <c r="A1556" s="6" t="s">
        <v>5451</v>
      </c>
      <c r="B1556" s="6" t="s">
        <v>3285</v>
      </c>
      <c r="C1556" s="4" t="s">
        <v>103</v>
      </c>
      <c r="D1556" s="213"/>
      <c r="E1556" s="210" t="s">
        <v>5452</v>
      </c>
      <c r="F1556" s="17" t="s">
        <v>272</v>
      </c>
      <c r="G1556" s="36" t="s">
        <v>400</v>
      </c>
      <c r="H1556" s="157">
        <v>0</v>
      </c>
      <c r="I1556" s="19">
        <v>25</v>
      </c>
      <c r="J1556" s="150" t="s">
        <v>13</v>
      </c>
      <c r="K1556" s="150" t="s">
        <v>15</v>
      </c>
      <c r="L1556" s="9">
        <v>7</v>
      </c>
      <c r="M1556" s="9"/>
      <c r="N1556" s="21">
        <v>0</v>
      </c>
      <c r="O1556" s="10"/>
      <c r="P1556" s="39">
        <v>0</v>
      </c>
      <c r="Q1556" s="7"/>
      <c r="R1556" s="158">
        <v>32.823099999999997</v>
      </c>
      <c r="S1556" s="1"/>
      <c r="T1556" s="23">
        <v>1.2291000000000001</v>
      </c>
      <c r="V1556" s="20">
        <v>26.704599999999999</v>
      </c>
      <c r="X1556" s="20">
        <v>0</v>
      </c>
      <c r="AA1556" s="25">
        <v>0</v>
      </c>
      <c r="AB1556" s="9"/>
      <c r="AC1556" s="25">
        <v>113174</v>
      </c>
      <c r="AD1556" s="9"/>
      <c r="AE1556" s="27">
        <v>4238</v>
      </c>
      <c r="AF1556" s="9"/>
      <c r="AG1556" s="26">
        <v>3448</v>
      </c>
      <c r="AI1556" s="26">
        <v>0</v>
      </c>
      <c r="AK1556" s="26">
        <v>59222</v>
      </c>
      <c r="AM1556" s="2" t="str">
        <f t="shared" si="24"/>
        <v>No</v>
      </c>
    </row>
    <row r="1557" spans="1:39">
      <c r="A1557" s="6" t="s">
        <v>6140</v>
      </c>
      <c r="B1557" s="6" t="s">
        <v>1376</v>
      </c>
      <c r="C1557" s="4" t="s">
        <v>42</v>
      </c>
      <c r="D1557" s="213">
        <v>4130</v>
      </c>
      <c r="E1557" s="210">
        <v>40130</v>
      </c>
      <c r="F1557" s="17" t="s">
        <v>275</v>
      </c>
      <c r="G1557" s="36" t="s">
        <v>220</v>
      </c>
      <c r="H1557" s="157">
        <v>137570</v>
      </c>
      <c r="I1557" s="19">
        <v>25</v>
      </c>
      <c r="J1557" s="150" t="s">
        <v>13</v>
      </c>
      <c r="K1557" s="150" t="s">
        <v>12</v>
      </c>
      <c r="L1557" s="9">
        <v>6</v>
      </c>
      <c r="M1557" s="9"/>
      <c r="N1557" s="21">
        <v>2.0116000000000001</v>
      </c>
      <c r="O1557" s="10"/>
      <c r="P1557" s="39">
        <v>0.10539999999999999</v>
      </c>
      <c r="Q1557" s="7"/>
      <c r="R1557" s="158">
        <v>32.285800000000002</v>
      </c>
      <c r="S1557" s="1"/>
      <c r="T1557" s="23">
        <v>1.6910000000000001</v>
      </c>
      <c r="V1557" s="20">
        <v>19.0932</v>
      </c>
      <c r="X1557" s="20">
        <v>0</v>
      </c>
      <c r="AA1557" s="25">
        <v>66790</v>
      </c>
      <c r="AB1557" s="9"/>
      <c r="AC1557" s="25">
        <v>633932</v>
      </c>
      <c r="AD1557" s="9"/>
      <c r="AE1557" s="27">
        <v>33202</v>
      </c>
      <c r="AF1557" s="9"/>
      <c r="AG1557" s="26">
        <v>19635</v>
      </c>
      <c r="AI1557" s="26">
        <v>0</v>
      </c>
      <c r="AK1557" s="26">
        <v>268452</v>
      </c>
      <c r="AM1557" s="2" t="str">
        <f t="shared" si="24"/>
        <v>No</v>
      </c>
    </row>
    <row r="1558" spans="1:39">
      <c r="A1558" s="6" t="s">
        <v>6141</v>
      </c>
      <c r="B1558" s="6" t="s">
        <v>869</v>
      </c>
      <c r="C1558" s="4" t="s">
        <v>75</v>
      </c>
      <c r="D1558" s="213">
        <v>2178</v>
      </c>
      <c r="E1558" s="210">
        <v>20178</v>
      </c>
      <c r="F1558" s="17" t="s">
        <v>272</v>
      </c>
      <c r="G1558" s="36" t="s">
        <v>218</v>
      </c>
      <c r="H1558" s="157">
        <v>423566</v>
      </c>
      <c r="I1558" s="19">
        <v>25</v>
      </c>
      <c r="J1558" s="150" t="s">
        <v>13</v>
      </c>
      <c r="K1558" s="150" t="s">
        <v>12</v>
      </c>
      <c r="L1558" s="9">
        <v>5</v>
      </c>
      <c r="M1558" s="9"/>
      <c r="N1558" s="21">
        <v>2.9756999999999998</v>
      </c>
      <c r="O1558" s="10"/>
      <c r="P1558" s="39">
        <v>4.6399999999999997E-2</v>
      </c>
      <c r="Q1558" s="7"/>
      <c r="R1558" s="158">
        <v>76.740600000000001</v>
      </c>
      <c r="S1558" s="1"/>
      <c r="T1558" s="23">
        <v>1.1959</v>
      </c>
      <c r="V1558" s="20">
        <v>64.169600000000003</v>
      </c>
      <c r="X1558" s="20">
        <v>6.8964999999999996</v>
      </c>
      <c r="AA1558" s="25">
        <v>29882</v>
      </c>
      <c r="AB1558" s="9"/>
      <c r="AC1558" s="25">
        <v>644391</v>
      </c>
      <c r="AD1558" s="9"/>
      <c r="AE1558" s="27">
        <v>10042</v>
      </c>
      <c r="AF1558" s="9"/>
      <c r="AG1558" s="26">
        <v>8397</v>
      </c>
      <c r="AI1558" s="26">
        <v>93437</v>
      </c>
      <c r="AK1558" s="26">
        <v>118026</v>
      </c>
      <c r="AM1558" s="2" t="str">
        <f t="shared" si="24"/>
        <v>No</v>
      </c>
    </row>
    <row r="1559" spans="1:39">
      <c r="A1559" s="6" t="s">
        <v>5125</v>
      </c>
      <c r="B1559" s="6" t="s">
        <v>5126</v>
      </c>
      <c r="C1559" s="4" t="s">
        <v>74</v>
      </c>
      <c r="D1559" s="213" t="s">
        <v>5127</v>
      </c>
      <c r="E1559" s="210">
        <v>91092</v>
      </c>
      <c r="F1559" s="17" t="s">
        <v>275</v>
      </c>
      <c r="G1559" s="36" t="s">
        <v>218</v>
      </c>
      <c r="H1559" s="157">
        <v>210000</v>
      </c>
      <c r="I1559" s="19">
        <v>25</v>
      </c>
      <c r="J1559" s="150" t="s">
        <v>13</v>
      </c>
      <c r="K1559" s="150" t="s">
        <v>12</v>
      </c>
      <c r="L1559" s="9">
        <v>4</v>
      </c>
      <c r="M1559" s="9"/>
      <c r="N1559" s="21">
        <v>4.5458999999999996</v>
      </c>
      <c r="O1559" s="10"/>
      <c r="P1559" s="39">
        <v>0.10199999999999999</v>
      </c>
      <c r="Q1559" s="7"/>
      <c r="R1559" s="158">
        <v>107.2637</v>
      </c>
      <c r="S1559" s="1"/>
      <c r="T1559" s="23">
        <v>2.4073000000000002</v>
      </c>
      <c r="V1559" s="20">
        <v>44.557299999999998</v>
      </c>
      <c r="X1559" s="20">
        <v>7.1792999999999996</v>
      </c>
      <c r="AA1559" s="25">
        <v>80708</v>
      </c>
      <c r="AB1559" s="9"/>
      <c r="AC1559" s="25">
        <v>791070</v>
      </c>
      <c r="AD1559" s="9"/>
      <c r="AE1559" s="27">
        <v>17754</v>
      </c>
      <c r="AF1559" s="9"/>
      <c r="AG1559" s="26">
        <v>7375</v>
      </c>
      <c r="AI1559" s="26">
        <v>110188</v>
      </c>
      <c r="AK1559" s="26">
        <v>93793</v>
      </c>
      <c r="AM1559" s="2" t="str">
        <f t="shared" si="24"/>
        <v>No</v>
      </c>
    </row>
    <row r="1560" spans="1:39">
      <c r="A1560" s="6" t="s">
        <v>4478</v>
      </c>
      <c r="B1560" s="6" t="s">
        <v>4479</v>
      </c>
      <c r="C1560" s="4" t="s">
        <v>33</v>
      </c>
      <c r="D1560" s="213"/>
      <c r="E1560" s="210" t="s">
        <v>4480</v>
      </c>
      <c r="F1560" s="17" t="s">
        <v>405</v>
      </c>
      <c r="G1560" s="36" t="s">
        <v>400</v>
      </c>
      <c r="H1560" s="157">
        <v>0</v>
      </c>
      <c r="I1560" s="19">
        <v>25</v>
      </c>
      <c r="J1560" s="150" t="s">
        <v>14</v>
      </c>
      <c r="K1560" s="150" t="s">
        <v>12</v>
      </c>
      <c r="L1560" s="9">
        <v>4</v>
      </c>
      <c r="M1560" s="9"/>
      <c r="N1560" s="21">
        <v>0.84360000000000002</v>
      </c>
      <c r="O1560" s="10"/>
      <c r="P1560" s="39">
        <v>8.9300000000000004E-2</v>
      </c>
      <c r="Q1560" s="7"/>
      <c r="R1560" s="158">
        <v>33.5105</v>
      </c>
      <c r="S1560" s="1"/>
      <c r="T1560" s="23">
        <v>3.5472000000000001</v>
      </c>
      <c r="V1560" s="20">
        <v>9.4468999999999994</v>
      </c>
      <c r="X1560" s="20">
        <v>0</v>
      </c>
      <c r="AA1560" s="25">
        <v>32307</v>
      </c>
      <c r="AB1560" s="9"/>
      <c r="AC1560" s="25">
        <v>361779</v>
      </c>
      <c r="AD1560" s="9"/>
      <c r="AE1560" s="27">
        <v>38296</v>
      </c>
      <c r="AF1560" s="9"/>
      <c r="AG1560" s="26">
        <v>10796</v>
      </c>
      <c r="AI1560" s="26">
        <v>0</v>
      </c>
      <c r="AK1560" s="26">
        <v>119181</v>
      </c>
      <c r="AM1560" s="2" t="str">
        <f t="shared" si="24"/>
        <v>No</v>
      </c>
    </row>
    <row r="1561" spans="1:39">
      <c r="A1561" s="6" t="s">
        <v>2370</v>
      </c>
      <c r="B1561" s="6" t="s">
        <v>2371</v>
      </c>
      <c r="C1561" s="4" t="s">
        <v>57</v>
      </c>
      <c r="D1561" s="213">
        <v>5132</v>
      </c>
      <c r="E1561" s="210">
        <v>50132</v>
      </c>
      <c r="F1561" s="17" t="s">
        <v>275</v>
      </c>
      <c r="G1561" s="36" t="s">
        <v>220</v>
      </c>
      <c r="H1561" s="157">
        <v>61022</v>
      </c>
      <c r="I1561" s="19">
        <v>25</v>
      </c>
      <c r="J1561" s="150" t="s">
        <v>14</v>
      </c>
      <c r="K1561" s="150" t="s">
        <v>12</v>
      </c>
      <c r="L1561" s="9">
        <v>4</v>
      </c>
      <c r="M1561" s="9"/>
      <c r="N1561" s="21">
        <v>0.74990000000000001</v>
      </c>
      <c r="O1561" s="10"/>
      <c r="P1561" s="39">
        <v>9.2600000000000002E-2</v>
      </c>
      <c r="Q1561" s="7"/>
      <c r="R1561" s="158">
        <v>43.2883</v>
      </c>
      <c r="S1561" s="1"/>
      <c r="T1561" s="23">
        <v>5.3429000000000002</v>
      </c>
      <c r="V1561" s="20">
        <v>8.1021000000000001</v>
      </c>
      <c r="X1561" s="20">
        <v>0</v>
      </c>
      <c r="AA1561" s="25">
        <v>54105</v>
      </c>
      <c r="AB1561" s="9"/>
      <c r="AC1561" s="25">
        <v>584565</v>
      </c>
      <c r="AD1561" s="9"/>
      <c r="AE1561" s="27">
        <v>72150</v>
      </c>
      <c r="AF1561" s="9"/>
      <c r="AG1561" s="26">
        <v>13504</v>
      </c>
      <c r="AI1561" s="26">
        <v>0</v>
      </c>
      <c r="AK1561" s="26">
        <v>215768</v>
      </c>
      <c r="AM1561" s="2" t="str">
        <f t="shared" si="24"/>
        <v>No</v>
      </c>
    </row>
    <row r="1562" spans="1:39">
      <c r="A1562" s="6" t="s">
        <v>5416</v>
      </c>
      <c r="B1562" s="6" t="s">
        <v>2303</v>
      </c>
      <c r="C1562" s="4" t="s">
        <v>58</v>
      </c>
      <c r="D1562" s="213">
        <v>5218</v>
      </c>
      <c r="E1562" s="210">
        <v>50515</v>
      </c>
      <c r="F1562" s="17" t="s">
        <v>120</v>
      </c>
      <c r="G1562" s="36" t="s">
        <v>218</v>
      </c>
      <c r="H1562" s="157">
        <v>2650890</v>
      </c>
      <c r="I1562" s="19">
        <v>25</v>
      </c>
      <c r="J1562" s="150" t="s">
        <v>13</v>
      </c>
      <c r="K1562" s="150" t="s">
        <v>12</v>
      </c>
      <c r="L1562" s="9">
        <v>3</v>
      </c>
      <c r="M1562" s="9"/>
      <c r="N1562" s="21">
        <v>0</v>
      </c>
      <c r="O1562" s="10"/>
      <c r="P1562" s="39">
        <v>0</v>
      </c>
      <c r="Q1562" s="7"/>
      <c r="R1562" s="158">
        <v>58.788899999999998</v>
      </c>
      <c r="S1562" s="1"/>
      <c r="T1562" s="23">
        <v>1.8453999999999999</v>
      </c>
      <c r="V1562" s="20">
        <v>31.8569</v>
      </c>
      <c r="X1562" s="20">
        <v>10.447900000000001</v>
      </c>
      <c r="AA1562" s="25">
        <v>0</v>
      </c>
      <c r="AB1562" s="9"/>
      <c r="AC1562" s="25">
        <v>325514</v>
      </c>
      <c r="AD1562" s="9"/>
      <c r="AE1562" s="27">
        <v>10218</v>
      </c>
      <c r="AF1562" s="9"/>
      <c r="AG1562" s="26">
        <v>5537</v>
      </c>
      <c r="AI1562" s="26">
        <v>31156</v>
      </c>
      <c r="AK1562" s="26">
        <v>30257</v>
      </c>
      <c r="AM1562" s="2" t="str">
        <f t="shared" si="24"/>
        <v>No</v>
      </c>
    </row>
    <row r="1563" spans="1:39">
      <c r="A1563" s="6" t="s">
        <v>6142</v>
      </c>
      <c r="B1563" s="6" t="s">
        <v>4324</v>
      </c>
      <c r="C1563" s="4" t="s">
        <v>65</v>
      </c>
      <c r="D1563" s="213">
        <v>8110</v>
      </c>
      <c r="E1563" s="210">
        <v>80110</v>
      </c>
      <c r="F1563" s="17" t="s">
        <v>275</v>
      </c>
      <c r="G1563" s="36" t="s">
        <v>220</v>
      </c>
      <c r="H1563" s="157">
        <v>176676</v>
      </c>
      <c r="I1563" s="19">
        <v>25</v>
      </c>
      <c r="J1563" s="150" t="s">
        <v>18</v>
      </c>
      <c r="K1563" s="150" t="s">
        <v>15</v>
      </c>
      <c r="L1563" s="9">
        <v>3</v>
      </c>
      <c r="M1563" s="9"/>
      <c r="N1563" s="21">
        <v>2</v>
      </c>
      <c r="O1563" s="10"/>
      <c r="P1563" s="39">
        <v>0.31430000000000002</v>
      </c>
      <c r="Q1563" s="7"/>
      <c r="R1563" s="158">
        <v>14.719099999999999</v>
      </c>
      <c r="S1563" s="1" t="s">
        <v>128</v>
      </c>
      <c r="T1563" s="23">
        <v>2.3134000000000001</v>
      </c>
      <c r="U1563" s="2" t="s">
        <v>128</v>
      </c>
      <c r="V1563" s="20">
        <v>6.3625999999999996</v>
      </c>
      <c r="X1563" s="20">
        <v>0</v>
      </c>
      <c r="AA1563" s="25">
        <v>11826</v>
      </c>
      <c r="AB1563" s="9"/>
      <c r="AC1563" s="25">
        <v>37622</v>
      </c>
      <c r="AD1563" s="9"/>
      <c r="AE1563" s="27">
        <v>5913</v>
      </c>
      <c r="AF1563" s="9"/>
      <c r="AG1563" s="26">
        <v>2556</v>
      </c>
      <c r="AH1563" s="2" t="s">
        <v>128</v>
      </c>
      <c r="AI1563" s="26">
        <v>0</v>
      </c>
      <c r="AK1563" s="26">
        <v>11323</v>
      </c>
      <c r="AL1563" s="2" t="s">
        <v>128</v>
      </c>
      <c r="AM1563" s="2" t="str">
        <f t="shared" si="24"/>
        <v>Yes</v>
      </c>
    </row>
    <row r="1564" spans="1:39">
      <c r="A1564" s="6" t="s">
        <v>5125</v>
      </c>
      <c r="B1564" s="6" t="s">
        <v>5126</v>
      </c>
      <c r="C1564" s="4" t="s">
        <v>74</v>
      </c>
      <c r="D1564" s="213" t="s">
        <v>5127</v>
      </c>
      <c r="E1564" s="210">
        <v>91092</v>
      </c>
      <c r="F1564" s="17" t="s">
        <v>275</v>
      </c>
      <c r="G1564" s="36" t="s">
        <v>218</v>
      </c>
      <c r="H1564" s="157">
        <v>210000</v>
      </c>
      <c r="I1564" s="19">
        <v>25</v>
      </c>
      <c r="J1564" s="150" t="s">
        <v>24</v>
      </c>
      <c r="K1564" s="150" t="s">
        <v>12</v>
      </c>
      <c r="L1564" s="9">
        <v>3</v>
      </c>
      <c r="M1564" s="9"/>
      <c r="N1564" s="21">
        <v>5.2747000000000002</v>
      </c>
      <c r="O1564" s="10"/>
      <c r="P1564" s="39">
        <v>9.06E-2</v>
      </c>
      <c r="Q1564" s="7"/>
      <c r="R1564" s="158">
        <v>184.75380000000001</v>
      </c>
      <c r="S1564" s="1"/>
      <c r="T1564" s="23">
        <v>3.1741999999999999</v>
      </c>
      <c r="V1564" s="20">
        <v>58.205300000000001</v>
      </c>
      <c r="X1564" s="20">
        <v>3.8512</v>
      </c>
      <c r="AA1564" s="25">
        <v>162354</v>
      </c>
      <c r="AB1564" s="9"/>
      <c r="AC1564" s="25">
        <v>1791558</v>
      </c>
      <c r="AD1564" s="9"/>
      <c r="AE1564" s="27">
        <v>30780</v>
      </c>
      <c r="AF1564" s="9"/>
      <c r="AG1564" s="26">
        <v>9697</v>
      </c>
      <c r="AI1564" s="26">
        <v>465197</v>
      </c>
      <c r="AK1564" s="26">
        <v>215738</v>
      </c>
      <c r="AM1564" s="2" t="str">
        <f t="shared" si="24"/>
        <v>No</v>
      </c>
    </row>
    <row r="1565" spans="1:39">
      <c r="A1565" s="6" t="s">
        <v>6143</v>
      </c>
      <c r="B1565" s="6" t="s">
        <v>1163</v>
      </c>
      <c r="C1565" s="4" t="s">
        <v>42</v>
      </c>
      <c r="D1565" s="213">
        <v>4047</v>
      </c>
      <c r="E1565" s="210">
        <v>40047</v>
      </c>
      <c r="F1565" s="17" t="s">
        <v>272</v>
      </c>
      <c r="G1565" s="36" t="s">
        <v>218</v>
      </c>
      <c r="H1565" s="157">
        <v>128754</v>
      </c>
      <c r="I1565" s="19">
        <v>25</v>
      </c>
      <c r="J1565" s="150" t="s">
        <v>13</v>
      </c>
      <c r="K1565" s="150" t="s">
        <v>12</v>
      </c>
      <c r="L1565" s="9">
        <v>3</v>
      </c>
      <c r="M1565" s="9"/>
      <c r="N1565" s="21">
        <v>3.3807999999999998</v>
      </c>
      <c r="O1565" s="10"/>
      <c r="P1565" s="39">
        <v>4.0399999999999998E-2</v>
      </c>
      <c r="Q1565" s="7"/>
      <c r="R1565" s="158">
        <v>103.6442</v>
      </c>
      <c r="S1565" s="1"/>
      <c r="T1565" s="23">
        <v>1.2394000000000001</v>
      </c>
      <c r="V1565" s="20">
        <v>83.627399999999994</v>
      </c>
      <c r="X1565" s="20">
        <v>17.488900000000001</v>
      </c>
      <c r="AA1565" s="25">
        <v>25295</v>
      </c>
      <c r="AB1565" s="9"/>
      <c r="AC1565" s="25">
        <v>625700</v>
      </c>
      <c r="AD1565" s="9"/>
      <c r="AE1565" s="27">
        <v>7482</v>
      </c>
      <c r="AF1565" s="9"/>
      <c r="AG1565" s="26">
        <v>6037</v>
      </c>
      <c r="AI1565" s="26">
        <v>35777</v>
      </c>
      <c r="AK1565" s="26">
        <v>62111</v>
      </c>
      <c r="AM1565" s="2" t="str">
        <f t="shared" si="24"/>
        <v>No</v>
      </c>
    </row>
    <row r="1566" spans="1:39">
      <c r="A1566" s="6" t="s">
        <v>883</v>
      </c>
      <c r="B1566" s="6" t="s">
        <v>6144</v>
      </c>
      <c r="C1566" s="4" t="s">
        <v>68</v>
      </c>
      <c r="D1566" s="213">
        <v>2200</v>
      </c>
      <c r="E1566" s="210">
        <v>20200</v>
      </c>
      <c r="F1566" s="17" t="s">
        <v>275</v>
      </c>
      <c r="G1566" s="36" t="s">
        <v>220</v>
      </c>
      <c r="H1566" s="157">
        <v>248402</v>
      </c>
      <c r="I1566" s="19">
        <v>25</v>
      </c>
      <c r="J1566" s="150" t="s">
        <v>14</v>
      </c>
      <c r="K1566" s="150" t="s">
        <v>12</v>
      </c>
      <c r="L1566" s="9">
        <v>25</v>
      </c>
      <c r="M1566" s="9"/>
      <c r="N1566" s="21">
        <v>0.21010000000000001</v>
      </c>
      <c r="O1566" s="10"/>
      <c r="P1566" s="39">
        <v>1.9400000000000001E-2</v>
      </c>
      <c r="Q1566" s="7"/>
      <c r="R1566" s="158">
        <v>60.638599999999997</v>
      </c>
      <c r="S1566" s="1"/>
      <c r="T1566" s="23">
        <v>5.6029</v>
      </c>
      <c r="V1566" s="20">
        <v>10.822699999999999</v>
      </c>
      <c r="X1566" s="20">
        <v>0</v>
      </c>
      <c r="AA1566" s="25">
        <v>40040</v>
      </c>
      <c r="AB1566" s="9"/>
      <c r="AC1566" s="25">
        <v>2062441</v>
      </c>
      <c r="AD1566" s="9"/>
      <c r="AE1566" s="27">
        <v>190566</v>
      </c>
      <c r="AF1566" s="9"/>
      <c r="AG1566" s="26">
        <v>34012</v>
      </c>
      <c r="AI1566" s="26">
        <v>0</v>
      </c>
      <c r="AK1566" s="26">
        <v>569833</v>
      </c>
      <c r="AM1566" s="2" t="str">
        <f t="shared" si="24"/>
        <v>No</v>
      </c>
    </row>
    <row r="1567" spans="1:39">
      <c r="A1567" s="6" t="s">
        <v>6145</v>
      </c>
      <c r="B1567" s="6" t="s">
        <v>2398</v>
      </c>
      <c r="C1567" s="4" t="s">
        <v>57</v>
      </c>
      <c r="D1567" s="213">
        <v>5180</v>
      </c>
      <c r="E1567" s="210">
        <v>50180</v>
      </c>
      <c r="F1567" s="17" t="s">
        <v>272</v>
      </c>
      <c r="G1567" s="36" t="s">
        <v>220</v>
      </c>
      <c r="H1567" s="157">
        <v>119509</v>
      </c>
      <c r="I1567" s="19">
        <v>25</v>
      </c>
      <c r="J1567" s="150" t="s">
        <v>13</v>
      </c>
      <c r="K1567" s="150" t="s">
        <v>12</v>
      </c>
      <c r="L1567" s="9">
        <v>25</v>
      </c>
      <c r="M1567" s="9"/>
      <c r="N1567" s="21">
        <v>1.9339999999999999</v>
      </c>
      <c r="O1567" s="10"/>
      <c r="P1567" s="39">
        <v>8.3799999999999999E-2</v>
      </c>
      <c r="Q1567" s="7"/>
      <c r="R1567" s="158">
        <v>71.635599999999997</v>
      </c>
      <c r="S1567" s="1"/>
      <c r="T1567" s="23">
        <v>3.1023000000000001</v>
      </c>
      <c r="V1567" s="20">
        <v>23.090800000000002</v>
      </c>
      <c r="X1567" s="20">
        <v>0</v>
      </c>
      <c r="AA1567" s="25">
        <v>281501</v>
      </c>
      <c r="AB1567" s="9"/>
      <c r="AC1567" s="25">
        <v>3361001</v>
      </c>
      <c r="AD1567" s="9"/>
      <c r="AE1567" s="27">
        <v>145556</v>
      </c>
      <c r="AF1567" s="9"/>
      <c r="AG1567" s="26">
        <v>46918</v>
      </c>
      <c r="AI1567" s="26">
        <v>0</v>
      </c>
      <c r="AK1567" s="26">
        <v>871082</v>
      </c>
      <c r="AM1567" s="2" t="str">
        <f t="shared" si="24"/>
        <v>No</v>
      </c>
    </row>
    <row r="1568" spans="1:39">
      <c r="A1568" s="6" t="s">
        <v>5449</v>
      </c>
      <c r="B1568" s="6" t="s">
        <v>5779</v>
      </c>
      <c r="C1568" s="4" t="s">
        <v>85</v>
      </c>
      <c r="D1568" s="213"/>
      <c r="E1568" s="210" t="s">
        <v>5450</v>
      </c>
      <c r="F1568" s="17" t="s">
        <v>405</v>
      </c>
      <c r="G1568" s="36" t="s">
        <v>400</v>
      </c>
      <c r="H1568" s="157">
        <v>0</v>
      </c>
      <c r="I1568" s="19">
        <v>25</v>
      </c>
      <c r="J1568" s="150" t="s">
        <v>13</v>
      </c>
      <c r="K1568" s="150" t="s">
        <v>12</v>
      </c>
      <c r="L1568" s="9">
        <v>25</v>
      </c>
      <c r="M1568" s="9"/>
      <c r="N1568" s="21">
        <v>3.3721999999999999</v>
      </c>
      <c r="O1568" s="10"/>
      <c r="P1568" s="39">
        <v>7.4800000000000005E-2</v>
      </c>
      <c r="Q1568" s="7"/>
      <c r="R1568" s="158">
        <v>27.9346</v>
      </c>
      <c r="S1568" s="1"/>
      <c r="T1568" s="23">
        <v>0.61950000000000005</v>
      </c>
      <c r="V1568" s="20">
        <v>45.094299999999997</v>
      </c>
      <c r="X1568" s="20">
        <v>0</v>
      </c>
      <c r="AA1568" s="25">
        <v>70893</v>
      </c>
      <c r="AB1568" s="9"/>
      <c r="AC1568" s="25">
        <v>948018</v>
      </c>
      <c r="AD1568" s="9"/>
      <c r="AE1568" s="27">
        <v>21023</v>
      </c>
      <c r="AF1568" s="9"/>
      <c r="AG1568" s="26">
        <v>33937</v>
      </c>
      <c r="AI1568" s="26">
        <v>0</v>
      </c>
      <c r="AK1568" s="26">
        <v>824090</v>
      </c>
      <c r="AM1568" s="2" t="str">
        <f t="shared" si="24"/>
        <v>No</v>
      </c>
    </row>
    <row r="1569" spans="1:39">
      <c r="A1569" s="6" t="s">
        <v>129</v>
      </c>
      <c r="B1569" s="6" t="s">
        <v>4910</v>
      </c>
      <c r="C1569" s="4" t="s">
        <v>22</v>
      </c>
      <c r="D1569" s="213">
        <v>9243</v>
      </c>
      <c r="E1569" s="210">
        <v>90243</v>
      </c>
      <c r="F1569" s="17" t="s">
        <v>405</v>
      </c>
      <c r="G1569" s="36" t="s">
        <v>220</v>
      </c>
      <c r="H1569" s="157">
        <v>195861</v>
      </c>
      <c r="I1569" s="19">
        <v>25</v>
      </c>
      <c r="J1569" s="150" t="s">
        <v>13</v>
      </c>
      <c r="K1569" s="150" t="s">
        <v>12</v>
      </c>
      <c r="L1569" s="9">
        <v>25</v>
      </c>
      <c r="M1569" s="9"/>
      <c r="N1569" s="21">
        <v>14.488799999999999</v>
      </c>
      <c r="O1569" s="10"/>
      <c r="P1569" s="39">
        <v>0.4335</v>
      </c>
      <c r="Q1569" s="7"/>
      <c r="R1569" s="158">
        <v>87.790999999999997</v>
      </c>
      <c r="S1569" s="1"/>
      <c r="T1569" s="23">
        <v>2.6269</v>
      </c>
      <c r="V1569" s="20">
        <v>33.419400000000003</v>
      </c>
      <c r="X1569" s="20">
        <v>0</v>
      </c>
      <c r="AA1569" s="25">
        <v>1037093</v>
      </c>
      <c r="AB1569" s="9"/>
      <c r="AC1569" s="25">
        <v>2392130</v>
      </c>
      <c r="AD1569" s="9"/>
      <c r="AE1569" s="27">
        <v>71579</v>
      </c>
      <c r="AF1569" s="9"/>
      <c r="AG1569" s="26">
        <v>27248</v>
      </c>
      <c r="AI1569" s="26">
        <v>0</v>
      </c>
      <c r="AK1569" s="26">
        <v>542221</v>
      </c>
      <c r="AM1569" s="2" t="str">
        <f t="shared" si="24"/>
        <v>No</v>
      </c>
    </row>
    <row r="1570" spans="1:39">
      <c r="A1570" s="6" t="s">
        <v>4537</v>
      </c>
      <c r="B1570" s="6" t="s">
        <v>4333</v>
      </c>
      <c r="C1570" s="4" t="s">
        <v>63</v>
      </c>
      <c r="D1570" s="213" t="s">
        <v>4538</v>
      </c>
      <c r="E1570" s="210" t="s">
        <v>4539</v>
      </c>
      <c r="F1570" s="17" t="s">
        <v>405</v>
      </c>
      <c r="G1570" s="36" t="s">
        <v>400</v>
      </c>
      <c r="H1570" s="157">
        <v>0</v>
      </c>
      <c r="I1570" s="19">
        <v>25</v>
      </c>
      <c r="J1570" s="150" t="s">
        <v>16</v>
      </c>
      <c r="K1570" s="150" t="s">
        <v>12</v>
      </c>
      <c r="L1570" s="9">
        <v>25</v>
      </c>
      <c r="M1570" s="9"/>
      <c r="N1570" s="21">
        <v>0.97109999999999996</v>
      </c>
      <c r="O1570" s="10"/>
      <c r="P1570" s="39">
        <v>0.10489999999999999</v>
      </c>
      <c r="Q1570" s="7"/>
      <c r="R1570" s="158">
        <v>18.375900000000001</v>
      </c>
      <c r="S1570" s="1"/>
      <c r="T1570" s="23">
        <v>1.9859</v>
      </c>
      <c r="V1570" s="20">
        <v>9.2533999999999992</v>
      </c>
      <c r="X1570" s="20">
        <v>0</v>
      </c>
      <c r="AA1570" s="25">
        <v>31075</v>
      </c>
      <c r="AB1570" s="9"/>
      <c r="AC1570" s="25">
        <v>296109</v>
      </c>
      <c r="AD1570" s="9"/>
      <c r="AE1570" s="27">
        <v>32000</v>
      </c>
      <c r="AF1570" s="9"/>
      <c r="AG1570" s="26">
        <v>16114</v>
      </c>
      <c r="AI1570" s="26">
        <v>0</v>
      </c>
      <c r="AK1570" s="26">
        <v>330854</v>
      </c>
      <c r="AM1570" s="2" t="str">
        <f t="shared" si="24"/>
        <v>No</v>
      </c>
    </row>
    <row r="1571" spans="1:39">
      <c r="A1571" s="6" t="s">
        <v>6146</v>
      </c>
      <c r="B1571" s="6" t="s">
        <v>718</v>
      </c>
      <c r="C1571" s="4" t="s">
        <v>67</v>
      </c>
      <c r="D1571" s="213">
        <v>1119</v>
      </c>
      <c r="E1571" s="210">
        <v>10119</v>
      </c>
      <c r="F1571" s="17" t="s">
        <v>120</v>
      </c>
      <c r="G1571" s="36" t="s">
        <v>220</v>
      </c>
      <c r="H1571" s="157">
        <v>88087</v>
      </c>
      <c r="I1571" s="19">
        <v>25</v>
      </c>
      <c r="J1571" s="150" t="s">
        <v>14</v>
      </c>
      <c r="K1571" s="150" t="s">
        <v>12</v>
      </c>
      <c r="L1571" s="9">
        <v>25</v>
      </c>
      <c r="M1571" s="9"/>
      <c r="N1571" s="21">
        <v>1.7383</v>
      </c>
      <c r="O1571" s="10"/>
      <c r="P1571" s="39">
        <v>0.71079999999999999</v>
      </c>
      <c r="Q1571" s="7"/>
      <c r="R1571" s="158">
        <v>100.75749999999999</v>
      </c>
      <c r="S1571" s="1"/>
      <c r="T1571" s="23">
        <v>41.1982</v>
      </c>
      <c r="V1571" s="20">
        <v>2.4457</v>
      </c>
      <c r="X1571" s="20">
        <v>0</v>
      </c>
      <c r="AA1571" s="25">
        <v>1916311</v>
      </c>
      <c r="AB1571" s="9"/>
      <c r="AC1571" s="25">
        <v>2696170</v>
      </c>
      <c r="AD1571" s="9"/>
      <c r="AE1571" s="27">
        <v>1102422</v>
      </c>
      <c r="AF1571" s="9"/>
      <c r="AG1571" s="26">
        <v>26759</v>
      </c>
      <c r="AI1571" s="26">
        <v>0</v>
      </c>
      <c r="AK1571" s="26">
        <v>405546</v>
      </c>
      <c r="AM1571" s="2" t="str">
        <f t="shared" si="24"/>
        <v>No</v>
      </c>
    </row>
    <row r="1572" spans="1:39">
      <c r="A1572" s="6" t="s">
        <v>3017</v>
      </c>
      <c r="B1572" s="6" t="s">
        <v>3018</v>
      </c>
      <c r="C1572" s="4" t="s">
        <v>82</v>
      </c>
      <c r="D1572" s="213" t="s">
        <v>3019</v>
      </c>
      <c r="E1572" s="210" t="s">
        <v>3020</v>
      </c>
      <c r="F1572" s="17" t="s">
        <v>272</v>
      </c>
      <c r="G1572" s="36" t="s">
        <v>400</v>
      </c>
      <c r="H1572" s="157">
        <v>0</v>
      </c>
      <c r="I1572" s="19">
        <v>25</v>
      </c>
      <c r="J1572" s="150" t="s">
        <v>13</v>
      </c>
      <c r="K1572" s="150" t="s">
        <v>12</v>
      </c>
      <c r="L1572" s="9">
        <v>25</v>
      </c>
      <c r="M1572" s="9"/>
      <c r="N1572" s="21">
        <v>0.75260000000000005</v>
      </c>
      <c r="O1572" s="10"/>
      <c r="P1572" s="39">
        <v>3.0800000000000001E-2</v>
      </c>
      <c r="Q1572" s="7"/>
      <c r="R1572" s="158">
        <v>66.582499999999996</v>
      </c>
      <c r="S1572" s="1"/>
      <c r="T1572" s="23">
        <v>2.726</v>
      </c>
      <c r="V1572" s="20">
        <v>24.424700000000001</v>
      </c>
      <c r="X1572" s="20">
        <v>0</v>
      </c>
      <c r="AA1572" s="25">
        <v>69163</v>
      </c>
      <c r="AB1572" s="9"/>
      <c r="AC1572" s="25">
        <v>2244630</v>
      </c>
      <c r="AD1572" s="9"/>
      <c r="AE1572" s="27">
        <v>91900</v>
      </c>
      <c r="AF1572" s="9"/>
      <c r="AG1572" s="26">
        <v>33712</v>
      </c>
      <c r="AI1572" s="26">
        <v>0</v>
      </c>
      <c r="AK1572" s="26">
        <v>738147</v>
      </c>
      <c r="AM1572" s="2" t="str">
        <f t="shared" si="24"/>
        <v>No</v>
      </c>
    </row>
    <row r="1573" spans="1:39">
      <c r="A1573" s="6" t="s">
        <v>3987</v>
      </c>
      <c r="B1573" s="6" t="s">
        <v>3722</v>
      </c>
      <c r="C1573" s="4" t="s">
        <v>48</v>
      </c>
      <c r="D1573" s="213" t="s">
        <v>3988</v>
      </c>
      <c r="E1573" s="210" t="s">
        <v>3989</v>
      </c>
      <c r="F1573" s="17" t="s">
        <v>405</v>
      </c>
      <c r="G1573" s="36" t="s">
        <v>400</v>
      </c>
      <c r="H1573" s="157">
        <v>0</v>
      </c>
      <c r="I1573" s="19">
        <v>25</v>
      </c>
      <c r="J1573" s="150" t="s">
        <v>13</v>
      </c>
      <c r="K1573" s="150" t="s">
        <v>12</v>
      </c>
      <c r="L1573" s="9">
        <v>25</v>
      </c>
      <c r="M1573" s="9"/>
      <c r="N1573" s="21">
        <v>2.3106</v>
      </c>
      <c r="O1573" s="10"/>
      <c r="P1573" s="39">
        <v>9.2100000000000001E-2</v>
      </c>
      <c r="Q1573" s="7"/>
      <c r="R1573" s="158">
        <v>33.028300000000002</v>
      </c>
      <c r="S1573" s="1"/>
      <c r="T1573" s="23">
        <v>1.3162</v>
      </c>
      <c r="V1573" s="20">
        <v>25.093599999999999</v>
      </c>
      <c r="X1573" s="20">
        <v>0</v>
      </c>
      <c r="AA1573" s="25">
        <v>99478</v>
      </c>
      <c r="AB1573" s="9"/>
      <c r="AC1573" s="25">
        <v>1080355</v>
      </c>
      <c r="AD1573" s="9"/>
      <c r="AE1573" s="27">
        <v>43053</v>
      </c>
      <c r="AF1573" s="9"/>
      <c r="AG1573" s="26">
        <v>32710</v>
      </c>
      <c r="AI1573" s="26">
        <v>0</v>
      </c>
      <c r="AK1573" s="26">
        <v>763138</v>
      </c>
      <c r="AM1573" s="2" t="str">
        <f t="shared" si="24"/>
        <v>No</v>
      </c>
    </row>
    <row r="1574" spans="1:39">
      <c r="A1574" s="6" t="s">
        <v>6147</v>
      </c>
      <c r="B1574" s="6" t="s">
        <v>1221</v>
      </c>
      <c r="C1574" s="4" t="s">
        <v>105</v>
      </c>
      <c r="D1574" s="213" t="s">
        <v>1222</v>
      </c>
      <c r="E1574" s="210">
        <v>30123</v>
      </c>
      <c r="F1574" s="17" t="s">
        <v>275</v>
      </c>
      <c r="G1574" s="36" t="s">
        <v>220</v>
      </c>
      <c r="H1574" s="157">
        <v>69501</v>
      </c>
      <c r="I1574" s="19">
        <v>25</v>
      </c>
      <c r="J1574" s="150" t="s">
        <v>13</v>
      </c>
      <c r="K1574" s="150" t="s">
        <v>12</v>
      </c>
      <c r="L1574" s="9">
        <v>25</v>
      </c>
      <c r="M1574" s="9"/>
      <c r="N1574" s="21">
        <v>0.38469999999999999</v>
      </c>
      <c r="O1574" s="10"/>
      <c r="P1574" s="39">
        <v>3.2199999999999999E-2</v>
      </c>
      <c r="Q1574" s="7"/>
      <c r="R1574" s="158">
        <v>41.164000000000001</v>
      </c>
      <c r="S1574" s="1"/>
      <c r="T1574" s="23">
        <v>3.4441999999999999</v>
      </c>
      <c r="V1574" s="20">
        <v>11.951599999999999</v>
      </c>
      <c r="X1574" s="20">
        <v>0</v>
      </c>
      <c r="AA1574" s="25">
        <v>64206</v>
      </c>
      <c r="AB1574" s="9"/>
      <c r="AC1574" s="25">
        <v>1994520</v>
      </c>
      <c r="AD1574" s="9"/>
      <c r="AE1574" s="27">
        <v>166883</v>
      </c>
      <c r="AF1574" s="9"/>
      <c r="AG1574" s="26">
        <v>48453</v>
      </c>
      <c r="AI1574" s="26">
        <v>0</v>
      </c>
      <c r="AK1574" s="26">
        <v>494447</v>
      </c>
      <c r="AM1574" s="2" t="str">
        <f t="shared" si="24"/>
        <v>No</v>
      </c>
    </row>
    <row r="1575" spans="1:39">
      <c r="A1575" s="6" t="s">
        <v>5538</v>
      </c>
      <c r="B1575" s="6" t="s">
        <v>4897</v>
      </c>
      <c r="C1575" s="4" t="s">
        <v>20</v>
      </c>
      <c r="D1575" s="213">
        <v>9222</v>
      </c>
      <c r="E1575" s="210">
        <v>90222</v>
      </c>
      <c r="F1575" s="17" t="s">
        <v>344</v>
      </c>
      <c r="G1575" s="36" t="s">
        <v>218</v>
      </c>
      <c r="H1575" s="157">
        <v>843168</v>
      </c>
      <c r="I1575" s="19">
        <v>25</v>
      </c>
      <c r="J1575" s="150" t="s">
        <v>16</v>
      </c>
      <c r="K1575" s="150" t="s">
        <v>15</v>
      </c>
      <c r="L1575" s="9">
        <v>25</v>
      </c>
      <c r="M1575" s="9"/>
      <c r="N1575" s="21">
        <v>5.6726000000000001</v>
      </c>
      <c r="O1575" s="10"/>
      <c r="P1575" s="39">
        <v>1.4718</v>
      </c>
      <c r="Q1575" s="7"/>
      <c r="R1575" s="158">
        <v>21.967500000000001</v>
      </c>
      <c r="S1575" s="1"/>
      <c r="T1575" s="23">
        <v>5.6997</v>
      </c>
      <c r="V1575" s="20">
        <v>3.8540999999999999</v>
      </c>
      <c r="X1575" s="20">
        <v>8.3699999999999997E-2</v>
      </c>
      <c r="AA1575" s="25">
        <v>312133</v>
      </c>
      <c r="AB1575" s="9"/>
      <c r="AC1575" s="25">
        <v>212074</v>
      </c>
      <c r="AD1575" s="9"/>
      <c r="AE1575" s="27">
        <v>55025</v>
      </c>
      <c r="AF1575" s="9"/>
      <c r="AG1575" s="26">
        <v>9654</v>
      </c>
      <c r="AI1575" s="26">
        <v>2532310</v>
      </c>
      <c r="AK1575" s="26">
        <v>435642</v>
      </c>
      <c r="AM1575" s="2" t="str">
        <f t="shared" si="24"/>
        <v>No</v>
      </c>
    </row>
    <row r="1576" spans="1:39">
      <c r="A1576" s="6" t="s">
        <v>3484</v>
      </c>
      <c r="B1576" s="6" t="s">
        <v>3317</v>
      </c>
      <c r="C1576" s="4" t="s">
        <v>52</v>
      </c>
      <c r="D1576" s="213" t="s">
        <v>3485</v>
      </c>
      <c r="E1576" s="210" t="s">
        <v>3486</v>
      </c>
      <c r="F1576" s="17" t="s">
        <v>1012</v>
      </c>
      <c r="G1576" s="36" t="s">
        <v>400</v>
      </c>
      <c r="H1576" s="157">
        <v>0</v>
      </c>
      <c r="I1576" s="19">
        <v>25</v>
      </c>
      <c r="J1576" s="150" t="s">
        <v>13</v>
      </c>
      <c r="K1576" s="150" t="s">
        <v>12</v>
      </c>
      <c r="L1576" s="9">
        <v>25</v>
      </c>
      <c r="M1576" s="9"/>
      <c r="N1576" s="21">
        <v>0.35160000000000002</v>
      </c>
      <c r="O1576" s="10"/>
      <c r="P1576" s="39">
        <v>2.1499999999999998E-2</v>
      </c>
      <c r="Q1576" s="7"/>
      <c r="R1576" s="158">
        <v>20.9223</v>
      </c>
      <c r="S1576" s="1"/>
      <c r="T1576" s="23">
        <v>1.2809999999999999</v>
      </c>
      <c r="V1576" s="20">
        <v>16.332599999999999</v>
      </c>
      <c r="X1576" s="20">
        <v>0</v>
      </c>
      <c r="AA1576" s="25">
        <v>15751</v>
      </c>
      <c r="AB1576" s="9"/>
      <c r="AC1576" s="25">
        <v>731569</v>
      </c>
      <c r="AD1576" s="9"/>
      <c r="AE1576" s="27">
        <v>44792</v>
      </c>
      <c r="AF1576" s="9"/>
      <c r="AG1576" s="26">
        <v>34966</v>
      </c>
      <c r="AI1576" s="26">
        <v>0</v>
      </c>
      <c r="AK1576" s="26">
        <v>485078</v>
      </c>
      <c r="AM1576" s="2" t="str">
        <f t="shared" si="24"/>
        <v>No</v>
      </c>
    </row>
    <row r="1577" spans="1:39">
      <c r="A1577" s="6" t="s">
        <v>3270</v>
      </c>
      <c r="B1577" s="6" t="s">
        <v>3271</v>
      </c>
      <c r="C1577" s="4" t="s">
        <v>85</v>
      </c>
      <c r="D1577" s="213" t="s">
        <v>3272</v>
      </c>
      <c r="E1577" s="210">
        <v>60003</v>
      </c>
      <c r="F1577" s="17" t="s">
        <v>132</v>
      </c>
      <c r="G1577" s="36" t="s">
        <v>220</v>
      </c>
      <c r="H1577" s="157">
        <v>0</v>
      </c>
      <c r="I1577" s="19">
        <v>25</v>
      </c>
      <c r="J1577" s="150" t="s">
        <v>13</v>
      </c>
      <c r="K1577" s="150" t="s">
        <v>12</v>
      </c>
      <c r="L1577" s="9">
        <v>25</v>
      </c>
      <c r="M1577" s="9"/>
      <c r="N1577" s="21">
        <v>0</v>
      </c>
      <c r="O1577" s="10"/>
      <c r="P1577" s="39">
        <v>0</v>
      </c>
      <c r="Q1577" s="7"/>
      <c r="R1577" s="158">
        <v>60.108400000000003</v>
      </c>
      <c r="S1577" s="1"/>
      <c r="T1577" s="23">
        <v>1.6201000000000001</v>
      </c>
      <c r="V1577" s="20">
        <v>37.102800000000002</v>
      </c>
      <c r="X1577" s="20">
        <v>0</v>
      </c>
      <c r="AA1577" s="25">
        <v>0</v>
      </c>
      <c r="AB1577" s="9"/>
      <c r="AC1577" s="25">
        <v>1630742</v>
      </c>
      <c r="AD1577" s="9"/>
      <c r="AE1577" s="27">
        <v>43952</v>
      </c>
      <c r="AF1577" s="9"/>
      <c r="AG1577" s="26">
        <v>27130</v>
      </c>
      <c r="AI1577" s="26">
        <v>0</v>
      </c>
      <c r="AK1577" s="26">
        <v>1023083</v>
      </c>
      <c r="AM1577" s="2" t="str">
        <f t="shared" si="24"/>
        <v>No</v>
      </c>
    </row>
    <row r="1578" spans="1:39">
      <c r="A1578" s="6" t="s">
        <v>1563</v>
      </c>
      <c r="B1578" s="6" t="s">
        <v>1564</v>
      </c>
      <c r="C1578" s="4" t="s">
        <v>39</v>
      </c>
      <c r="D1578" s="213" t="s">
        <v>1565</v>
      </c>
      <c r="E1578" s="210" t="s">
        <v>1566</v>
      </c>
      <c r="F1578" s="17" t="s">
        <v>405</v>
      </c>
      <c r="G1578" s="36" t="s">
        <v>400</v>
      </c>
      <c r="H1578" s="157">
        <v>0</v>
      </c>
      <c r="I1578" s="19">
        <v>25</v>
      </c>
      <c r="J1578" s="150" t="s">
        <v>13</v>
      </c>
      <c r="K1578" s="150" t="s">
        <v>12</v>
      </c>
      <c r="L1578" s="9">
        <v>25</v>
      </c>
      <c r="M1578" s="9"/>
      <c r="N1578" s="21">
        <v>0</v>
      </c>
      <c r="O1578" s="10"/>
      <c r="P1578" s="39">
        <v>0</v>
      </c>
      <c r="Q1578" s="7"/>
      <c r="R1578" s="158">
        <v>50.784199999999998</v>
      </c>
      <c r="S1578" s="1"/>
      <c r="T1578" s="23">
        <v>1.3808</v>
      </c>
      <c r="V1578" s="20">
        <v>36.778599999999997</v>
      </c>
      <c r="X1578" s="20">
        <v>0</v>
      </c>
      <c r="AA1578" s="25">
        <v>0</v>
      </c>
      <c r="AB1578" s="9"/>
      <c r="AC1578" s="25">
        <v>1750736</v>
      </c>
      <c r="AD1578" s="9"/>
      <c r="AE1578" s="27">
        <v>47602</v>
      </c>
      <c r="AF1578" s="9"/>
      <c r="AG1578" s="26">
        <v>34474</v>
      </c>
      <c r="AI1578" s="26">
        <v>0</v>
      </c>
      <c r="AK1578" s="26">
        <v>584307</v>
      </c>
      <c r="AM1578" s="2" t="str">
        <f t="shared" si="24"/>
        <v>No</v>
      </c>
    </row>
    <row r="1579" spans="1:39">
      <c r="A1579" s="6" t="s">
        <v>1968</v>
      </c>
      <c r="B1579" s="6" t="s">
        <v>1969</v>
      </c>
      <c r="C1579" s="4" t="s">
        <v>62</v>
      </c>
      <c r="D1579" s="213" t="s">
        <v>1970</v>
      </c>
      <c r="E1579" s="210" t="s">
        <v>1971</v>
      </c>
      <c r="F1579" s="17" t="s">
        <v>120</v>
      </c>
      <c r="G1579" s="36" t="s">
        <v>400</v>
      </c>
      <c r="H1579" s="157">
        <v>0</v>
      </c>
      <c r="I1579" s="19">
        <v>25</v>
      </c>
      <c r="J1579" s="150" t="s">
        <v>14</v>
      </c>
      <c r="K1579" s="150" t="s">
        <v>12</v>
      </c>
      <c r="L1579" s="9">
        <v>24</v>
      </c>
      <c r="M1579" s="9"/>
      <c r="N1579" s="21">
        <v>0</v>
      </c>
      <c r="O1579" s="10"/>
      <c r="P1579" s="39">
        <v>0</v>
      </c>
      <c r="Q1579" s="7"/>
      <c r="R1579" s="158">
        <v>43.861199999999997</v>
      </c>
      <c r="S1579" s="1"/>
      <c r="T1579" s="23">
        <v>10.9361</v>
      </c>
      <c r="V1579" s="20">
        <v>4.0106999999999999</v>
      </c>
      <c r="X1579" s="20">
        <v>0</v>
      </c>
      <c r="AA1579" s="25">
        <v>0</v>
      </c>
      <c r="AB1579" s="9"/>
      <c r="AC1579" s="25">
        <v>2454167</v>
      </c>
      <c r="AD1579" s="9"/>
      <c r="AE1579" s="27">
        <v>611905</v>
      </c>
      <c r="AF1579" s="9"/>
      <c r="AG1579" s="26">
        <v>55953</v>
      </c>
      <c r="AI1579" s="26">
        <v>0</v>
      </c>
      <c r="AK1579" s="26">
        <v>588232</v>
      </c>
      <c r="AM1579" s="2" t="str">
        <f t="shared" si="24"/>
        <v>No</v>
      </c>
    </row>
    <row r="1580" spans="1:39">
      <c r="A1580" s="6" t="s">
        <v>6148</v>
      </c>
      <c r="B1580" s="6" t="s">
        <v>871</v>
      </c>
      <c r="C1580" s="4" t="s">
        <v>64</v>
      </c>
      <c r="D1580" s="213">
        <v>4215</v>
      </c>
      <c r="E1580" s="210">
        <v>40215</v>
      </c>
      <c r="F1580" s="17" t="s">
        <v>272</v>
      </c>
      <c r="G1580" s="36" t="s">
        <v>220</v>
      </c>
      <c r="H1580" s="157">
        <v>1249442</v>
      </c>
      <c r="I1580" s="19">
        <v>25</v>
      </c>
      <c r="J1580" s="150" t="s">
        <v>13</v>
      </c>
      <c r="K1580" s="150" t="s">
        <v>12</v>
      </c>
      <c r="L1580" s="9">
        <v>24</v>
      </c>
      <c r="M1580" s="9"/>
      <c r="N1580" s="21">
        <v>0.221</v>
      </c>
      <c r="O1580" s="10"/>
      <c r="P1580" s="39">
        <v>1.03E-2</v>
      </c>
      <c r="Q1580" s="7"/>
      <c r="R1580" s="158">
        <v>38.883600000000001</v>
      </c>
      <c r="S1580" s="1"/>
      <c r="T1580" s="23">
        <v>1.8041</v>
      </c>
      <c r="V1580" s="20">
        <v>21.552600000000002</v>
      </c>
      <c r="X1580" s="20">
        <v>0</v>
      </c>
      <c r="AA1580" s="25">
        <v>16212</v>
      </c>
      <c r="AB1580" s="9"/>
      <c r="AC1580" s="25">
        <v>1580734</v>
      </c>
      <c r="AD1580" s="9"/>
      <c r="AE1580" s="27">
        <v>73343</v>
      </c>
      <c r="AF1580" s="9"/>
      <c r="AG1580" s="26">
        <v>40653</v>
      </c>
      <c r="AI1580" s="26">
        <v>0</v>
      </c>
      <c r="AK1580" s="26">
        <v>686520</v>
      </c>
      <c r="AM1580" s="2" t="str">
        <f t="shared" si="24"/>
        <v>No</v>
      </c>
    </row>
    <row r="1581" spans="1:39">
      <c r="A1581" s="6" t="s">
        <v>6142</v>
      </c>
      <c r="B1581" s="6" t="s">
        <v>4324</v>
      </c>
      <c r="C1581" s="4" t="s">
        <v>65</v>
      </c>
      <c r="D1581" s="213">
        <v>8110</v>
      </c>
      <c r="E1581" s="210">
        <v>80110</v>
      </c>
      <c r="F1581" s="17" t="s">
        <v>275</v>
      </c>
      <c r="G1581" s="36" t="s">
        <v>220</v>
      </c>
      <c r="H1581" s="157">
        <v>176676</v>
      </c>
      <c r="I1581" s="19">
        <v>25</v>
      </c>
      <c r="J1581" s="150" t="s">
        <v>13</v>
      </c>
      <c r="K1581" s="150" t="s">
        <v>12</v>
      </c>
      <c r="L1581" s="9">
        <v>22</v>
      </c>
      <c r="M1581" s="9"/>
      <c r="N1581" s="21">
        <v>2.4575999999999998</v>
      </c>
      <c r="O1581" s="10"/>
      <c r="P1581" s="39">
        <v>0.13370000000000001</v>
      </c>
      <c r="Q1581" s="7"/>
      <c r="R1581" s="158">
        <v>32.084499999999998</v>
      </c>
      <c r="S1581" s="1"/>
      <c r="T1581" s="23">
        <v>1.7457</v>
      </c>
      <c r="V1581" s="20">
        <v>18.378699999999998</v>
      </c>
      <c r="X1581" s="20">
        <v>0</v>
      </c>
      <c r="AA1581" s="25">
        <v>126573</v>
      </c>
      <c r="AB1581" s="9"/>
      <c r="AC1581" s="25">
        <v>946558</v>
      </c>
      <c r="AD1581" s="9"/>
      <c r="AE1581" s="27">
        <v>51503</v>
      </c>
      <c r="AF1581" s="9"/>
      <c r="AG1581" s="26">
        <v>29502</v>
      </c>
      <c r="AI1581" s="26">
        <v>0</v>
      </c>
      <c r="AK1581" s="26">
        <v>354648</v>
      </c>
      <c r="AM1581" s="2" t="str">
        <f t="shared" si="24"/>
        <v>No</v>
      </c>
    </row>
    <row r="1582" spans="1:39">
      <c r="A1582" s="6" t="s">
        <v>6143</v>
      </c>
      <c r="B1582" s="6" t="s">
        <v>1163</v>
      </c>
      <c r="C1582" s="4" t="s">
        <v>42</v>
      </c>
      <c r="D1582" s="213">
        <v>4047</v>
      </c>
      <c r="E1582" s="210">
        <v>40047</v>
      </c>
      <c r="F1582" s="17" t="s">
        <v>272</v>
      </c>
      <c r="G1582" s="36" t="s">
        <v>218</v>
      </c>
      <c r="H1582" s="157">
        <v>128754</v>
      </c>
      <c r="I1582" s="19">
        <v>25</v>
      </c>
      <c r="J1582" s="150" t="s">
        <v>14</v>
      </c>
      <c r="K1582" s="150" t="s">
        <v>12</v>
      </c>
      <c r="L1582" s="9">
        <v>22</v>
      </c>
      <c r="M1582" s="9"/>
      <c r="N1582" s="21">
        <v>0.84730000000000005</v>
      </c>
      <c r="O1582" s="10"/>
      <c r="P1582" s="39">
        <v>0.25779999999999997</v>
      </c>
      <c r="Q1582" s="7"/>
      <c r="R1582" s="158">
        <v>73.909199999999998</v>
      </c>
      <c r="S1582" s="1"/>
      <c r="T1582" s="23">
        <v>22.486699999999999</v>
      </c>
      <c r="V1582" s="20">
        <v>3.2867999999999999</v>
      </c>
      <c r="X1582" s="20">
        <v>0.90620000000000001</v>
      </c>
      <c r="AA1582" s="25">
        <v>1306879</v>
      </c>
      <c r="AB1582" s="9"/>
      <c r="AC1582" s="25">
        <v>5069727</v>
      </c>
      <c r="AD1582" s="9"/>
      <c r="AE1582" s="27">
        <v>1542456</v>
      </c>
      <c r="AF1582" s="9"/>
      <c r="AG1582" s="26">
        <v>68594</v>
      </c>
      <c r="AI1582" s="26">
        <v>5594605</v>
      </c>
      <c r="AK1582" s="26">
        <v>1037189</v>
      </c>
      <c r="AM1582" s="2" t="str">
        <f t="shared" si="24"/>
        <v>No</v>
      </c>
    </row>
    <row r="1583" spans="1:39">
      <c r="A1583" s="6" t="s">
        <v>5416</v>
      </c>
      <c r="B1583" s="6" t="s">
        <v>2303</v>
      </c>
      <c r="C1583" s="4" t="s">
        <v>58</v>
      </c>
      <c r="D1583" s="213">
        <v>5218</v>
      </c>
      <c r="E1583" s="210">
        <v>50515</v>
      </c>
      <c r="F1583" s="17" t="s">
        <v>120</v>
      </c>
      <c r="G1583" s="36" t="s">
        <v>218</v>
      </c>
      <c r="H1583" s="157">
        <v>2650890</v>
      </c>
      <c r="I1583" s="19">
        <v>25</v>
      </c>
      <c r="J1583" s="150" t="s">
        <v>14</v>
      </c>
      <c r="K1583" s="150" t="s">
        <v>15</v>
      </c>
      <c r="L1583" s="9">
        <v>22</v>
      </c>
      <c r="M1583" s="9"/>
      <c r="N1583" s="21">
        <v>0</v>
      </c>
      <c r="O1583" s="10"/>
      <c r="P1583" s="39">
        <v>0</v>
      </c>
      <c r="Q1583" s="7"/>
      <c r="R1583" s="158">
        <v>102.42100000000001</v>
      </c>
      <c r="S1583" s="1"/>
      <c r="T1583" s="23">
        <v>75.9148</v>
      </c>
      <c r="V1583" s="20">
        <v>1.3492</v>
      </c>
      <c r="X1583" s="20">
        <v>2.4529999999999998</v>
      </c>
      <c r="AA1583" s="25">
        <v>0</v>
      </c>
      <c r="AB1583" s="9"/>
      <c r="AC1583" s="25">
        <v>5321793</v>
      </c>
      <c r="AD1583" s="9"/>
      <c r="AE1583" s="27">
        <v>3944534</v>
      </c>
      <c r="AF1583" s="9"/>
      <c r="AG1583" s="26">
        <v>51960</v>
      </c>
      <c r="AI1583" s="26">
        <v>2169494</v>
      </c>
      <c r="AK1583" s="26">
        <v>545639</v>
      </c>
      <c r="AM1583" s="2" t="str">
        <f t="shared" si="24"/>
        <v>No</v>
      </c>
    </row>
    <row r="1584" spans="1:39">
      <c r="A1584" s="6" t="s">
        <v>4478</v>
      </c>
      <c r="B1584" s="6" t="s">
        <v>4479</v>
      </c>
      <c r="C1584" s="4" t="s">
        <v>33</v>
      </c>
      <c r="D1584" s="213"/>
      <c r="E1584" s="210" t="s">
        <v>4480</v>
      </c>
      <c r="F1584" s="17" t="s">
        <v>405</v>
      </c>
      <c r="G1584" s="36" t="s">
        <v>400</v>
      </c>
      <c r="H1584" s="157">
        <v>0</v>
      </c>
      <c r="I1584" s="19">
        <v>25</v>
      </c>
      <c r="J1584" s="150" t="s">
        <v>13</v>
      </c>
      <c r="K1584" s="150" t="s">
        <v>12</v>
      </c>
      <c r="L1584" s="9">
        <v>21</v>
      </c>
      <c r="M1584" s="9"/>
      <c r="N1584" s="21">
        <v>0.33689999999999998</v>
      </c>
      <c r="O1584" s="10"/>
      <c r="P1584" s="39">
        <v>1.3100000000000001E-2</v>
      </c>
      <c r="Q1584" s="7"/>
      <c r="R1584" s="158">
        <v>39.197800000000001</v>
      </c>
      <c r="S1584" s="1"/>
      <c r="T1584" s="23">
        <v>1.5274000000000001</v>
      </c>
      <c r="V1584" s="20">
        <v>25.6629</v>
      </c>
      <c r="X1584" s="20">
        <v>0</v>
      </c>
      <c r="AA1584" s="25">
        <v>14024</v>
      </c>
      <c r="AB1584" s="9"/>
      <c r="AC1584" s="25">
        <v>1068374</v>
      </c>
      <c r="AD1584" s="9"/>
      <c r="AE1584" s="27">
        <v>41631</v>
      </c>
      <c r="AF1584" s="9"/>
      <c r="AG1584" s="26">
        <v>27256</v>
      </c>
      <c r="AI1584" s="26">
        <v>0</v>
      </c>
      <c r="AK1584" s="26">
        <v>271815</v>
      </c>
      <c r="AM1584" s="2" t="str">
        <f t="shared" si="24"/>
        <v>No</v>
      </c>
    </row>
    <row r="1585" spans="1:39">
      <c r="A1585" s="6" t="s">
        <v>2370</v>
      </c>
      <c r="B1585" s="6" t="s">
        <v>2371</v>
      </c>
      <c r="C1585" s="4" t="s">
        <v>57</v>
      </c>
      <c r="D1585" s="213">
        <v>5132</v>
      </c>
      <c r="E1585" s="210">
        <v>50132</v>
      </c>
      <c r="F1585" s="17" t="s">
        <v>275</v>
      </c>
      <c r="G1585" s="36" t="s">
        <v>220</v>
      </c>
      <c r="H1585" s="157">
        <v>61022</v>
      </c>
      <c r="I1585" s="19">
        <v>25</v>
      </c>
      <c r="J1585" s="150" t="s">
        <v>13</v>
      </c>
      <c r="K1585" s="150" t="s">
        <v>12</v>
      </c>
      <c r="L1585" s="9">
        <v>21</v>
      </c>
      <c r="M1585" s="9"/>
      <c r="N1585" s="21">
        <v>1.8191999999999999</v>
      </c>
      <c r="O1585" s="10"/>
      <c r="P1585" s="39">
        <v>0.11020000000000001</v>
      </c>
      <c r="Q1585" s="7"/>
      <c r="R1585" s="158">
        <v>57.075000000000003</v>
      </c>
      <c r="S1585" s="1"/>
      <c r="T1585" s="23">
        <v>3.4567000000000001</v>
      </c>
      <c r="V1585" s="20">
        <v>16.511500000000002</v>
      </c>
      <c r="X1585" s="20">
        <v>0</v>
      </c>
      <c r="AA1585" s="25">
        <v>188719</v>
      </c>
      <c r="AB1585" s="9"/>
      <c r="AC1585" s="25">
        <v>1712820</v>
      </c>
      <c r="AD1585" s="9"/>
      <c r="AE1585" s="27">
        <v>103735</v>
      </c>
      <c r="AF1585" s="9"/>
      <c r="AG1585" s="26">
        <v>30010</v>
      </c>
      <c r="AI1585" s="26">
        <v>0</v>
      </c>
      <c r="AK1585" s="26">
        <v>318947</v>
      </c>
      <c r="AM1585" s="2" t="str">
        <f t="shared" si="24"/>
        <v>No</v>
      </c>
    </row>
    <row r="1586" spans="1:39">
      <c r="A1586" s="6" t="s">
        <v>6141</v>
      </c>
      <c r="B1586" s="6" t="s">
        <v>869</v>
      </c>
      <c r="C1586" s="4" t="s">
        <v>75</v>
      </c>
      <c r="D1586" s="213">
        <v>2178</v>
      </c>
      <c r="E1586" s="210">
        <v>20178</v>
      </c>
      <c r="F1586" s="17" t="s">
        <v>272</v>
      </c>
      <c r="G1586" s="36" t="s">
        <v>218</v>
      </c>
      <c r="H1586" s="157">
        <v>423566</v>
      </c>
      <c r="I1586" s="19">
        <v>25</v>
      </c>
      <c r="J1586" s="150" t="s">
        <v>14</v>
      </c>
      <c r="K1586" s="150" t="s">
        <v>12</v>
      </c>
      <c r="L1586" s="9">
        <v>20</v>
      </c>
      <c r="M1586" s="9"/>
      <c r="N1586" s="21">
        <v>1.1041000000000001</v>
      </c>
      <c r="O1586" s="10"/>
      <c r="P1586" s="39">
        <v>9.2700000000000005E-2</v>
      </c>
      <c r="Q1586" s="7"/>
      <c r="R1586" s="158">
        <v>76.756100000000004</v>
      </c>
      <c r="S1586" s="1"/>
      <c r="T1586" s="23">
        <v>6.4447999999999999</v>
      </c>
      <c r="V1586" s="20">
        <v>11.909800000000001</v>
      </c>
      <c r="X1586" s="20">
        <v>1.2134</v>
      </c>
      <c r="AA1586" s="25">
        <v>405053</v>
      </c>
      <c r="AB1586" s="9"/>
      <c r="AC1586" s="25">
        <v>4369264</v>
      </c>
      <c r="AD1586" s="9"/>
      <c r="AE1586" s="27">
        <v>366862</v>
      </c>
      <c r="AF1586" s="9"/>
      <c r="AG1586" s="26">
        <v>56924</v>
      </c>
      <c r="AI1586" s="26">
        <v>3600877</v>
      </c>
      <c r="AK1586" s="26">
        <v>961364</v>
      </c>
      <c r="AM1586" s="2" t="str">
        <f t="shared" si="24"/>
        <v>No</v>
      </c>
    </row>
    <row r="1587" spans="1:39">
      <c r="A1587" s="6" t="s">
        <v>5451</v>
      </c>
      <c r="B1587" s="6" t="s">
        <v>3285</v>
      </c>
      <c r="C1587" s="4" t="s">
        <v>103</v>
      </c>
      <c r="D1587" s="213"/>
      <c r="E1587" s="210" t="s">
        <v>5452</v>
      </c>
      <c r="F1587" s="17" t="s">
        <v>272</v>
      </c>
      <c r="G1587" s="36" t="s">
        <v>400</v>
      </c>
      <c r="H1587" s="157">
        <v>0</v>
      </c>
      <c r="I1587" s="19">
        <v>25</v>
      </c>
      <c r="J1587" s="150" t="s">
        <v>24</v>
      </c>
      <c r="K1587" s="150" t="s">
        <v>12</v>
      </c>
      <c r="L1587" s="9">
        <v>2</v>
      </c>
      <c r="M1587" s="9"/>
      <c r="N1587" s="21">
        <v>2.3206000000000002</v>
      </c>
      <c r="O1587" s="10"/>
      <c r="P1587" s="39">
        <v>8.4900000000000003E-2</v>
      </c>
      <c r="Q1587" s="7"/>
      <c r="R1587" s="158">
        <v>145.68299999999999</v>
      </c>
      <c r="S1587" s="1"/>
      <c r="T1587" s="23">
        <v>5.3314000000000004</v>
      </c>
      <c r="V1587" s="20">
        <v>27.325299999999999</v>
      </c>
      <c r="X1587" s="20">
        <v>0</v>
      </c>
      <c r="AA1587" s="25">
        <v>47856</v>
      </c>
      <c r="AB1587" s="9"/>
      <c r="AC1587" s="25">
        <v>563502</v>
      </c>
      <c r="AD1587" s="9"/>
      <c r="AE1587" s="27">
        <v>20622</v>
      </c>
      <c r="AF1587" s="9"/>
      <c r="AG1587" s="26">
        <v>3868</v>
      </c>
      <c r="AI1587" s="26">
        <v>0</v>
      </c>
      <c r="AK1587" s="26">
        <v>80029</v>
      </c>
      <c r="AM1587" s="2" t="str">
        <f t="shared" si="24"/>
        <v>No</v>
      </c>
    </row>
    <row r="1588" spans="1:39">
      <c r="A1588" s="6" t="s">
        <v>6140</v>
      </c>
      <c r="B1588" s="6" t="s">
        <v>1376</v>
      </c>
      <c r="C1588" s="4" t="s">
        <v>42</v>
      </c>
      <c r="D1588" s="213">
        <v>4130</v>
      </c>
      <c r="E1588" s="210">
        <v>40130</v>
      </c>
      <c r="F1588" s="17" t="s">
        <v>275</v>
      </c>
      <c r="G1588" s="36" t="s">
        <v>220</v>
      </c>
      <c r="H1588" s="157">
        <v>137570</v>
      </c>
      <c r="I1588" s="19">
        <v>25</v>
      </c>
      <c r="J1588" s="150" t="s">
        <v>14</v>
      </c>
      <c r="K1588" s="150" t="s">
        <v>12</v>
      </c>
      <c r="L1588" s="9">
        <v>19</v>
      </c>
      <c r="M1588" s="9"/>
      <c r="N1588" s="21">
        <v>0.96970000000000001</v>
      </c>
      <c r="O1588" s="10"/>
      <c r="P1588" s="39">
        <v>0.121</v>
      </c>
      <c r="Q1588" s="7"/>
      <c r="R1588" s="158">
        <v>98.909099999999995</v>
      </c>
      <c r="S1588" s="1"/>
      <c r="T1588" s="23">
        <v>12.345700000000001</v>
      </c>
      <c r="V1588" s="20">
        <v>8.0115999999999996</v>
      </c>
      <c r="X1588" s="20">
        <v>0</v>
      </c>
      <c r="AA1588" s="25">
        <v>700946</v>
      </c>
      <c r="AB1588" s="9"/>
      <c r="AC1588" s="25">
        <v>5791324</v>
      </c>
      <c r="AD1588" s="9"/>
      <c r="AE1588" s="27">
        <v>722868</v>
      </c>
      <c r="AF1588" s="9"/>
      <c r="AG1588" s="26">
        <v>58552</v>
      </c>
      <c r="AI1588" s="26">
        <v>0</v>
      </c>
      <c r="AK1588" s="26">
        <v>960460</v>
      </c>
      <c r="AM1588" s="2" t="str">
        <f t="shared" si="24"/>
        <v>No</v>
      </c>
    </row>
    <row r="1589" spans="1:39">
      <c r="A1589" s="6" t="s">
        <v>6139</v>
      </c>
      <c r="B1589" s="6" t="s">
        <v>871</v>
      </c>
      <c r="C1589" s="4" t="s">
        <v>57</v>
      </c>
      <c r="D1589" s="213"/>
      <c r="E1589" s="210">
        <v>50522</v>
      </c>
      <c r="F1589" s="17" t="s">
        <v>275</v>
      </c>
      <c r="G1589" s="36" t="s">
        <v>218</v>
      </c>
      <c r="H1589" s="157">
        <v>51240</v>
      </c>
      <c r="I1589" s="19">
        <v>25</v>
      </c>
      <c r="J1589" s="150" t="s">
        <v>13</v>
      </c>
      <c r="K1589" s="150" t="s">
        <v>12</v>
      </c>
      <c r="L1589" s="9">
        <v>17</v>
      </c>
      <c r="M1589" s="9"/>
      <c r="N1589" s="21">
        <v>0.92230000000000001</v>
      </c>
      <c r="O1589" s="10"/>
      <c r="P1589" s="39">
        <v>4.8399999999999999E-2</v>
      </c>
      <c r="Q1589" s="7"/>
      <c r="R1589" s="158">
        <v>94.374399999999994</v>
      </c>
      <c r="S1589" s="1"/>
      <c r="T1589" s="23">
        <v>4.9504000000000001</v>
      </c>
      <c r="V1589" s="20">
        <v>19.064</v>
      </c>
      <c r="X1589" s="20">
        <v>3.6057999999999999</v>
      </c>
      <c r="AA1589" s="25">
        <v>125590</v>
      </c>
      <c r="AB1589" s="9"/>
      <c r="AC1589" s="25">
        <v>2595863</v>
      </c>
      <c r="AD1589" s="9"/>
      <c r="AE1589" s="27">
        <v>136166</v>
      </c>
      <c r="AF1589" s="9"/>
      <c r="AG1589" s="26">
        <v>27506</v>
      </c>
      <c r="AI1589" s="26">
        <v>719904</v>
      </c>
      <c r="AK1589" s="26">
        <v>432578</v>
      </c>
      <c r="AM1589" s="2" t="str">
        <f t="shared" si="24"/>
        <v>No</v>
      </c>
    </row>
    <row r="1590" spans="1:39">
      <c r="A1590" s="6" t="s">
        <v>5451</v>
      </c>
      <c r="B1590" s="6" t="s">
        <v>3285</v>
      </c>
      <c r="C1590" s="4" t="s">
        <v>103</v>
      </c>
      <c r="D1590" s="213"/>
      <c r="E1590" s="210" t="s">
        <v>5452</v>
      </c>
      <c r="F1590" s="17" t="s">
        <v>272</v>
      </c>
      <c r="G1590" s="36" t="s">
        <v>400</v>
      </c>
      <c r="H1590" s="157">
        <v>0</v>
      </c>
      <c r="I1590" s="19">
        <v>25</v>
      </c>
      <c r="J1590" s="150" t="s">
        <v>13</v>
      </c>
      <c r="K1590" s="150" t="s">
        <v>12</v>
      </c>
      <c r="L1590" s="9">
        <v>16</v>
      </c>
      <c r="M1590" s="9"/>
      <c r="N1590" s="21">
        <v>1.4697</v>
      </c>
      <c r="O1590" s="10"/>
      <c r="P1590" s="39">
        <v>6.0299999999999999E-2</v>
      </c>
      <c r="Q1590" s="7"/>
      <c r="R1590" s="158">
        <v>34.603099999999998</v>
      </c>
      <c r="S1590" s="1"/>
      <c r="T1590" s="23">
        <v>1.4186000000000001</v>
      </c>
      <c r="V1590" s="20">
        <v>24.391999999999999</v>
      </c>
      <c r="X1590" s="20">
        <v>0</v>
      </c>
      <c r="AA1590" s="25">
        <v>55506</v>
      </c>
      <c r="AB1590" s="9"/>
      <c r="AC1590" s="25">
        <v>921238</v>
      </c>
      <c r="AD1590" s="9"/>
      <c r="AE1590" s="27">
        <v>37768</v>
      </c>
      <c r="AF1590" s="9"/>
      <c r="AG1590" s="26">
        <v>26623</v>
      </c>
      <c r="AI1590" s="26">
        <v>0</v>
      </c>
      <c r="AK1590" s="26">
        <v>600874</v>
      </c>
      <c r="AM1590" s="2" t="str">
        <f t="shared" si="24"/>
        <v>No</v>
      </c>
    </row>
    <row r="1591" spans="1:39">
      <c r="A1591" s="6" t="s">
        <v>660</v>
      </c>
      <c r="B1591" s="6" t="s">
        <v>661</v>
      </c>
      <c r="C1591" s="4" t="s">
        <v>53</v>
      </c>
      <c r="D1591" s="213">
        <v>1007</v>
      </c>
      <c r="E1591" s="210">
        <v>10007</v>
      </c>
      <c r="F1591" s="17" t="s">
        <v>662</v>
      </c>
      <c r="G1591" s="36" t="s">
        <v>218</v>
      </c>
      <c r="H1591" s="157">
        <v>59124</v>
      </c>
      <c r="I1591" s="19">
        <v>25</v>
      </c>
      <c r="J1591" s="150" t="s">
        <v>14</v>
      </c>
      <c r="K1591" s="150" t="s">
        <v>15</v>
      </c>
      <c r="L1591" s="9">
        <v>16</v>
      </c>
      <c r="M1591" s="9"/>
      <c r="N1591" s="21">
        <v>1.2486999999999999</v>
      </c>
      <c r="O1591" s="10"/>
      <c r="P1591" s="39">
        <v>0.12770000000000001</v>
      </c>
      <c r="Q1591" s="7"/>
      <c r="R1591" s="158">
        <v>93.488900000000001</v>
      </c>
      <c r="S1591" s="1"/>
      <c r="T1591" s="23">
        <v>9.5585000000000004</v>
      </c>
      <c r="V1591" s="20">
        <v>9.7806999999999995</v>
      </c>
      <c r="X1591" s="20">
        <v>1.0845</v>
      </c>
      <c r="AA1591" s="25">
        <v>674347</v>
      </c>
      <c r="AB1591" s="9"/>
      <c r="AC1591" s="25">
        <v>5282027</v>
      </c>
      <c r="AD1591" s="9"/>
      <c r="AE1591" s="27">
        <v>540045</v>
      </c>
      <c r="AF1591" s="9"/>
      <c r="AG1591" s="26">
        <v>56499</v>
      </c>
      <c r="AI1591" s="26">
        <v>4870695</v>
      </c>
      <c r="AK1591" s="26">
        <v>970253</v>
      </c>
      <c r="AM1591" s="2" t="str">
        <f t="shared" si="24"/>
        <v>No</v>
      </c>
    </row>
    <row r="1592" spans="1:39">
      <c r="A1592" s="6" t="s">
        <v>5125</v>
      </c>
      <c r="B1592" s="6" t="s">
        <v>5126</v>
      </c>
      <c r="C1592" s="4" t="s">
        <v>74</v>
      </c>
      <c r="D1592" s="213" t="s">
        <v>5127</v>
      </c>
      <c r="E1592" s="210">
        <v>91092</v>
      </c>
      <c r="F1592" s="17" t="s">
        <v>275</v>
      </c>
      <c r="G1592" s="36" t="s">
        <v>218</v>
      </c>
      <c r="H1592" s="157">
        <v>210000</v>
      </c>
      <c r="I1592" s="19">
        <v>25</v>
      </c>
      <c r="J1592" s="150" t="s">
        <v>14</v>
      </c>
      <c r="K1592" s="150" t="s">
        <v>12</v>
      </c>
      <c r="L1592" s="9">
        <v>16</v>
      </c>
      <c r="M1592" s="9"/>
      <c r="N1592" s="21">
        <v>0.53310000000000002</v>
      </c>
      <c r="O1592" s="10"/>
      <c r="P1592" s="39">
        <v>9.4899999999999998E-2</v>
      </c>
      <c r="Q1592" s="7"/>
      <c r="R1592" s="158">
        <v>107.3289</v>
      </c>
      <c r="S1592" s="1"/>
      <c r="T1592" s="23">
        <v>19.1158</v>
      </c>
      <c r="V1592" s="20">
        <v>5.6147</v>
      </c>
      <c r="X1592" s="20">
        <v>1.931</v>
      </c>
      <c r="AA1592" s="25">
        <v>317033</v>
      </c>
      <c r="AB1592" s="9"/>
      <c r="AC1592" s="25">
        <v>3339108</v>
      </c>
      <c r="AD1592" s="9"/>
      <c r="AE1592" s="27">
        <v>594712</v>
      </c>
      <c r="AF1592" s="9"/>
      <c r="AG1592" s="26">
        <v>31111</v>
      </c>
      <c r="AI1592" s="26">
        <v>1729250</v>
      </c>
      <c r="AK1592" s="26">
        <v>407884</v>
      </c>
      <c r="AM1592" s="2" t="str">
        <f t="shared" si="24"/>
        <v>No</v>
      </c>
    </row>
    <row r="1593" spans="1:39">
      <c r="A1593" s="6" t="s">
        <v>299</v>
      </c>
      <c r="B1593" s="6" t="s">
        <v>300</v>
      </c>
      <c r="C1593" s="4" t="s">
        <v>109</v>
      </c>
      <c r="D1593" s="213">
        <v>16</v>
      </c>
      <c r="E1593" s="210">
        <v>16</v>
      </c>
      <c r="F1593" s="17" t="s">
        <v>272</v>
      </c>
      <c r="G1593" s="36" t="s">
        <v>218</v>
      </c>
      <c r="H1593" s="157">
        <v>63952</v>
      </c>
      <c r="I1593" s="19">
        <v>25</v>
      </c>
      <c r="J1593" s="150" t="s">
        <v>13</v>
      </c>
      <c r="K1593" s="150" t="s">
        <v>15</v>
      </c>
      <c r="L1593" s="9">
        <v>16</v>
      </c>
      <c r="M1593" s="9"/>
      <c r="N1593" s="21">
        <v>0.57079999999999997</v>
      </c>
      <c r="O1593" s="10"/>
      <c r="P1593" s="39">
        <v>1.8499999999999999E-2</v>
      </c>
      <c r="Q1593" s="7"/>
      <c r="R1593" s="158">
        <v>68.015900000000002</v>
      </c>
      <c r="S1593" s="1"/>
      <c r="T1593" s="23">
        <v>2.2054</v>
      </c>
      <c r="V1593" s="20">
        <v>30.841200000000001</v>
      </c>
      <c r="X1593" s="20">
        <v>9.7584999999999997</v>
      </c>
      <c r="AA1593" s="25">
        <v>30037</v>
      </c>
      <c r="AB1593" s="9"/>
      <c r="AC1593" s="25">
        <v>1622928</v>
      </c>
      <c r="AD1593" s="9"/>
      <c r="AE1593" s="27">
        <v>52622</v>
      </c>
      <c r="AF1593" s="9"/>
      <c r="AG1593" s="26">
        <v>23861</v>
      </c>
      <c r="AI1593" s="26">
        <v>166310</v>
      </c>
      <c r="AK1593" s="26">
        <v>199135</v>
      </c>
      <c r="AM1593" s="2" t="str">
        <f t="shared" si="24"/>
        <v>No</v>
      </c>
    </row>
    <row r="1594" spans="1:39">
      <c r="A1594" s="6" t="s">
        <v>629</v>
      </c>
      <c r="B1594" s="6" t="s">
        <v>630</v>
      </c>
      <c r="C1594" s="4" t="s">
        <v>10</v>
      </c>
      <c r="D1594" s="213" t="s">
        <v>631</v>
      </c>
      <c r="E1594" s="210" t="s">
        <v>632</v>
      </c>
      <c r="F1594" s="17" t="s">
        <v>405</v>
      </c>
      <c r="G1594" s="36" t="s">
        <v>400</v>
      </c>
      <c r="H1594" s="157">
        <v>0</v>
      </c>
      <c r="I1594" s="19">
        <v>25</v>
      </c>
      <c r="J1594" s="150" t="s">
        <v>18</v>
      </c>
      <c r="K1594" s="150" t="s">
        <v>15</v>
      </c>
      <c r="L1594" s="9">
        <v>15</v>
      </c>
      <c r="M1594" s="9"/>
      <c r="N1594" s="21">
        <v>2.1421999999999999</v>
      </c>
      <c r="O1594" s="10"/>
      <c r="P1594" s="39">
        <v>0.1221</v>
      </c>
      <c r="Q1594" s="7"/>
      <c r="R1594" s="158">
        <v>44.195</v>
      </c>
      <c r="S1594" s="1"/>
      <c r="T1594" s="23">
        <v>2.5183</v>
      </c>
      <c r="V1594" s="20">
        <v>17.549399999999999</v>
      </c>
      <c r="X1594" s="20">
        <v>0</v>
      </c>
      <c r="AA1594" s="25">
        <v>11480</v>
      </c>
      <c r="AB1594" s="9"/>
      <c r="AC1594" s="25">
        <v>94047</v>
      </c>
      <c r="AD1594" s="9"/>
      <c r="AE1594" s="27">
        <v>5359</v>
      </c>
      <c r="AF1594" s="9"/>
      <c r="AG1594" s="26">
        <v>2128</v>
      </c>
      <c r="AI1594" s="26">
        <v>0</v>
      </c>
      <c r="AK1594" s="26">
        <v>18496</v>
      </c>
      <c r="AM1594" s="2" t="str">
        <f t="shared" si="24"/>
        <v>No</v>
      </c>
    </row>
    <row r="1595" spans="1:39">
      <c r="A1595" s="6" t="s">
        <v>422</v>
      </c>
      <c r="B1595" s="6" t="s">
        <v>423</v>
      </c>
      <c r="C1595" s="4" t="s">
        <v>1</v>
      </c>
      <c r="D1595" s="213" t="s">
        <v>424</v>
      </c>
      <c r="E1595" s="210">
        <v>373</v>
      </c>
      <c r="F1595" s="17" t="s">
        <v>405</v>
      </c>
      <c r="G1595" s="36" t="s">
        <v>220</v>
      </c>
      <c r="H1595" s="157">
        <v>151499</v>
      </c>
      <c r="I1595" s="19">
        <v>25</v>
      </c>
      <c r="J1595" s="150" t="s">
        <v>13</v>
      </c>
      <c r="K1595" s="150" t="s">
        <v>12</v>
      </c>
      <c r="L1595" s="9">
        <v>15</v>
      </c>
      <c r="M1595" s="9"/>
      <c r="N1595" s="21">
        <v>0.22789999999999999</v>
      </c>
      <c r="O1595" s="10"/>
      <c r="P1595" s="39">
        <v>9.5999999999999992E-3</v>
      </c>
      <c r="Q1595" s="7"/>
      <c r="R1595" s="158">
        <v>42.622</v>
      </c>
      <c r="S1595" s="1"/>
      <c r="T1595" s="23">
        <v>1.7944</v>
      </c>
      <c r="V1595" s="20">
        <v>23.752099999999999</v>
      </c>
      <c r="X1595" s="20">
        <v>0</v>
      </c>
      <c r="AA1595" s="25">
        <v>10269</v>
      </c>
      <c r="AB1595" s="9"/>
      <c r="AC1595" s="25">
        <v>1070152</v>
      </c>
      <c r="AD1595" s="9"/>
      <c r="AE1595" s="27">
        <v>45055</v>
      </c>
      <c r="AF1595" s="9"/>
      <c r="AG1595" s="26">
        <v>25108</v>
      </c>
      <c r="AI1595" s="26">
        <v>0</v>
      </c>
      <c r="AK1595" s="26">
        <v>264678</v>
      </c>
      <c r="AM1595" s="2" t="str">
        <f t="shared" si="24"/>
        <v>No</v>
      </c>
    </row>
    <row r="1596" spans="1:39">
      <c r="A1596" s="6" t="s">
        <v>6149</v>
      </c>
      <c r="B1596" s="6" t="s">
        <v>426</v>
      </c>
      <c r="C1596" s="4" t="s">
        <v>62</v>
      </c>
      <c r="D1596" s="213">
        <v>4015</v>
      </c>
      <c r="E1596" s="210">
        <v>40015</v>
      </c>
      <c r="F1596" s="17" t="s">
        <v>272</v>
      </c>
      <c r="G1596" s="36" t="s">
        <v>218</v>
      </c>
      <c r="H1596" s="157">
        <v>351478</v>
      </c>
      <c r="I1596" s="19">
        <v>25</v>
      </c>
      <c r="J1596" s="150" t="s">
        <v>14</v>
      </c>
      <c r="K1596" s="150" t="s">
        <v>15</v>
      </c>
      <c r="L1596" s="9">
        <v>14</v>
      </c>
      <c r="M1596" s="9"/>
      <c r="N1596" s="21">
        <v>0.70130000000000003</v>
      </c>
      <c r="O1596" s="10"/>
      <c r="P1596" s="39">
        <v>9.4100000000000003E-2</v>
      </c>
      <c r="Q1596" s="7"/>
      <c r="R1596" s="158">
        <v>78.879499999999993</v>
      </c>
      <c r="S1596" s="1"/>
      <c r="T1596" s="23">
        <v>10.586399999999999</v>
      </c>
      <c r="V1596" s="20">
        <v>7.4509999999999996</v>
      </c>
      <c r="X1596" s="20">
        <v>4.1992000000000003</v>
      </c>
      <c r="AA1596" s="25">
        <v>363471</v>
      </c>
      <c r="AB1596" s="9"/>
      <c r="AC1596" s="25">
        <v>3861861</v>
      </c>
      <c r="AD1596" s="9"/>
      <c r="AE1596" s="27">
        <v>518302</v>
      </c>
      <c r="AF1596" s="9"/>
      <c r="AG1596" s="26">
        <v>48959</v>
      </c>
      <c r="AI1596" s="26">
        <v>919660</v>
      </c>
      <c r="AK1596" s="26">
        <v>782107</v>
      </c>
      <c r="AM1596" s="2" t="str">
        <f t="shared" si="24"/>
        <v>No</v>
      </c>
    </row>
    <row r="1597" spans="1:39">
      <c r="A1597" s="6" t="s">
        <v>6149</v>
      </c>
      <c r="B1597" s="6" t="s">
        <v>426</v>
      </c>
      <c r="C1597" s="4" t="s">
        <v>62</v>
      </c>
      <c r="D1597" s="213">
        <v>4015</v>
      </c>
      <c r="E1597" s="210">
        <v>40015</v>
      </c>
      <c r="F1597" s="17" t="s">
        <v>272</v>
      </c>
      <c r="G1597" s="36" t="s">
        <v>218</v>
      </c>
      <c r="H1597" s="157">
        <v>351478</v>
      </c>
      <c r="I1597" s="19">
        <v>25</v>
      </c>
      <c r="J1597" s="150" t="s">
        <v>13</v>
      </c>
      <c r="K1597" s="150" t="s">
        <v>15</v>
      </c>
      <c r="L1597" s="9">
        <v>11</v>
      </c>
      <c r="M1597" s="9"/>
      <c r="N1597" s="21">
        <v>1.9016999999999999</v>
      </c>
      <c r="O1597" s="10"/>
      <c r="P1597" s="39">
        <v>4.2000000000000003E-2</v>
      </c>
      <c r="Q1597" s="7"/>
      <c r="R1597" s="158">
        <v>69.078900000000004</v>
      </c>
      <c r="S1597" s="1"/>
      <c r="T1597" s="23">
        <v>1.5251999999999999</v>
      </c>
      <c r="V1597" s="20">
        <v>45.292200000000001</v>
      </c>
      <c r="X1597" s="20">
        <v>5.1177000000000001</v>
      </c>
      <c r="AA1597" s="25">
        <v>83163</v>
      </c>
      <c r="AB1597" s="9"/>
      <c r="AC1597" s="25">
        <v>1980630</v>
      </c>
      <c r="AD1597" s="9"/>
      <c r="AE1597" s="27">
        <v>43730</v>
      </c>
      <c r="AF1597" s="9"/>
      <c r="AG1597" s="26">
        <v>28672</v>
      </c>
      <c r="AI1597" s="26">
        <v>387012</v>
      </c>
      <c r="AK1597" s="26">
        <v>355785</v>
      </c>
      <c r="AM1597" s="2" t="str">
        <f t="shared" si="24"/>
        <v>No</v>
      </c>
    </row>
    <row r="1598" spans="1:39">
      <c r="A1598" s="6" t="s">
        <v>422</v>
      </c>
      <c r="B1598" s="6" t="s">
        <v>423</v>
      </c>
      <c r="C1598" s="4" t="s">
        <v>1</v>
      </c>
      <c r="D1598" s="213" t="s">
        <v>424</v>
      </c>
      <c r="E1598" s="210">
        <v>373</v>
      </c>
      <c r="F1598" s="17" t="s">
        <v>405</v>
      </c>
      <c r="G1598" s="36" t="s">
        <v>220</v>
      </c>
      <c r="H1598" s="157">
        <v>151499</v>
      </c>
      <c r="I1598" s="19">
        <v>25</v>
      </c>
      <c r="J1598" s="150" t="s">
        <v>14</v>
      </c>
      <c r="K1598" s="150" t="s">
        <v>12</v>
      </c>
      <c r="L1598" s="9">
        <v>10</v>
      </c>
      <c r="M1598" s="9"/>
      <c r="N1598" s="21">
        <v>0.54379999999999995</v>
      </c>
      <c r="O1598" s="10"/>
      <c r="P1598" s="39">
        <v>2.9700000000000001E-2</v>
      </c>
      <c r="Q1598" s="7"/>
      <c r="R1598" s="158">
        <v>80.9358</v>
      </c>
      <c r="S1598" s="1"/>
      <c r="T1598" s="23">
        <v>4.4264999999999999</v>
      </c>
      <c r="V1598" s="20">
        <v>18.284400000000002</v>
      </c>
      <c r="X1598" s="20">
        <v>0</v>
      </c>
      <c r="AA1598" s="25">
        <v>37281</v>
      </c>
      <c r="AB1598" s="9"/>
      <c r="AC1598" s="25">
        <v>1253615</v>
      </c>
      <c r="AD1598" s="9"/>
      <c r="AE1598" s="27">
        <v>68562</v>
      </c>
      <c r="AF1598" s="9"/>
      <c r="AG1598" s="26">
        <v>15489</v>
      </c>
      <c r="AI1598" s="26">
        <v>0</v>
      </c>
      <c r="AK1598" s="26">
        <v>358675</v>
      </c>
      <c r="AM1598" s="2" t="str">
        <f t="shared" si="24"/>
        <v>No</v>
      </c>
    </row>
    <row r="1599" spans="1:39">
      <c r="A1599" s="6" t="s">
        <v>629</v>
      </c>
      <c r="B1599" s="6" t="s">
        <v>630</v>
      </c>
      <c r="C1599" s="4" t="s">
        <v>10</v>
      </c>
      <c r="D1599" s="213" t="s">
        <v>631</v>
      </c>
      <c r="E1599" s="210" t="s">
        <v>632</v>
      </c>
      <c r="F1599" s="17" t="s">
        <v>405</v>
      </c>
      <c r="G1599" s="36" t="s">
        <v>400</v>
      </c>
      <c r="H1599" s="157">
        <v>0</v>
      </c>
      <c r="I1599" s="19">
        <v>25</v>
      </c>
      <c r="J1599" s="150" t="s">
        <v>13</v>
      </c>
      <c r="K1599" s="150" t="s">
        <v>12</v>
      </c>
      <c r="L1599" s="9">
        <v>10</v>
      </c>
      <c r="M1599" s="9"/>
      <c r="N1599" s="21">
        <v>3.6396000000000002</v>
      </c>
      <c r="O1599" s="10"/>
      <c r="P1599" s="39">
        <v>0.1028</v>
      </c>
      <c r="Q1599" s="7"/>
      <c r="R1599" s="158">
        <v>76.836799999999997</v>
      </c>
      <c r="S1599" s="1"/>
      <c r="T1599" s="23">
        <v>2.1709999999999998</v>
      </c>
      <c r="V1599" s="20">
        <v>35.391800000000003</v>
      </c>
      <c r="X1599" s="20">
        <v>0</v>
      </c>
      <c r="AA1599" s="25">
        <v>82328</v>
      </c>
      <c r="AB1599" s="9"/>
      <c r="AC1599" s="25">
        <v>800563</v>
      </c>
      <c r="AD1599" s="9"/>
      <c r="AE1599" s="27">
        <v>22620</v>
      </c>
      <c r="AF1599" s="9"/>
      <c r="AG1599" s="26">
        <v>10419</v>
      </c>
      <c r="AI1599" s="26">
        <v>0</v>
      </c>
      <c r="AK1599" s="26">
        <v>212850</v>
      </c>
      <c r="AM1599" s="2" t="str">
        <f t="shared" si="24"/>
        <v>No</v>
      </c>
    </row>
    <row r="1600" spans="1:39">
      <c r="A1600" s="6" t="s">
        <v>6148</v>
      </c>
      <c r="B1600" s="6" t="s">
        <v>871</v>
      </c>
      <c r="C1600" s="4" t="s">
        <v>64</v>
      </c>
      <c r="D1600" s="213">
        <v>4215</v>
      </c>
      <c r="E1600" s="210">
        <v>40215</v>
      </c>
      <c r="F1600" s="17" t="s">
        <v>272</v>
      </c>
      <c r="G1600" s="36" t="s">
        <v>220</v>
      </c>
      <c r="H1600" s="157">
        <v>1249442</v>
      </c>
      <c r="I1600" s="19">
        <v>25</v>
      </c>
      <c r="J1600" s="150" t="s">
        <v>13</v>
      </c>
      <c r="K1600" s="150" t="s">
        <v>15</v>
      </c>
      <c r="L1600" s="9">
        <v>1</v>
      </c>
      <c r="M1600" s="9"/>
      <c r="N1600" s="21">
        <v>0</v>
      </c>
      <c r="O1600" s="10"/>
      <c r="P1600" s="39">
        <v>0</v>
      </c>
      <c r="Q1600" s="7"/>
      <c r="R1600" s="158">
        <v>21.682400000000001</v>
      </c>
      <c r="S1600" s="1"/>
      <c r="T1600" s="23">
        <v>0.92210000000000003</v>
      </c>
      <c r="V1600" s="20">
        <v>23.513300000000001</v>
      </c>
      <c r="X1600" s="20">
        <v>0</v>
      </c>
      <c r="AA1600" s="25">
        <v>0</v>
      </c>
      <c r="AB1600" s="9"/>
      <c r="AC1600" s="25">
        <v>10581</v>
      </c>
      <c r="AD1600" s="9"/>
      <c r="AE1600" s="27">
        <v>450</v>
      </c>
      <c r="AF1600" s="9"/>
      <c r="AG1600" s="26">
        <v>488</v>
      </c>
      <c r="AI1600" s="26">
        <v>0</v>
      </c>
      <c r="AK1600" s="26">
        <v>9592</v>
      </c>
      <c r="AM1600" s="2" t="str">
        <f t="shared" si="24"/>
        <v>No</v>
      </c>
    </row>
    <row r="1601" spans="1:39">
      <c r="A1601" s="6" t="s">
        <v>5125</v>
      </c>
      <c r="B1601" s="6" t="s">
        <v>5126</v>
      </c>
      <c r="C1601" s="4" t="s">
        <v>74</v>
      </c>
      <c r="D1601" s="213" t="s">
        <v>5127</v>
      </c>
      <c r="E1601" s="210">
        <v>91092</v>
      </c>
      <c r="F1601" s="17" t="s">
        <v>275</v>
      </c>
      <c r="G1601" s="36" t="s">
        <v>218</v>
      </c>
      <c r="H1601" s="157">
        <v>210000</v>
      </c>
      <c r="I1601" s="19">
        <v>25</v>
      </c>
      <c r="J1601" s="150" t="s">
        <v>13</v>
      </c>
      <c r="K1601" s="150" t="s">
        <v>15</v>
      </c>
      <c r="L1601" s="9">
        <v>1</v>
      </c>
      <c r="M1601" s="9"/>
      <c r="N1601" s="21">
        <v>2.5474000000000001</v>
      </c>
      <c r="O1601" s="10"/>
      <c r="P1601" s="39">
        <v>1.9800000000000002E-2</v>
      </c>
      <c r="Q1601" s="7"/>
      <c r="R1601" s="158">
        <v>334.39679999999998</v>
      </c>
      <c r="S1601" s="1"/>
      <c r="T1601" s="23">
        <v>2.5952000000000002</v>
      </c>
      <c r="V1601" s="20">
        <v>128.8502</v>
      </c>
      <c r="X1601" s="20">
        <v>1.5381</v>
      </c>
      <c r="AA1601" s="25">
        <v>833</v>
      </c>
      <c r="AB1601" s="9"/>
      <c r="AC1601" s="25">
        <v>42134</v>
      </c>
      <c r="AD1601" s="9"/>
      <c r="AE1601" s="27">
        <v>327</v>
      </c>
      <c r="AF1601" s="9"/>
      <c r="AG1601" s="26">
        <v>126</v>
      </c>
      <c r="AI1601" s="26">
        <v>27393</v>
      </c>
      <c r="AK1601" s="26">
        <v>4456</v>
      </c>
      <c r="AM1601" s="2" t="str">
        <f t="shared" si="24"/>
        <v>No</v>
      </c>
    </row>
    <row r="1602" spans="1:39">
      <c r="A1602" s="6" t="s">
        <v>5125</v>
      </c>
      <c r="B1602" s="6" t="s">
        <v>5126</v>
      </c>
      <c r="C1602" s="4" t="s">
        <v>74</v>
      </c>
      <c r="D1602" s="213" t="s">
        <v>5127</v>
      </c>
      <c r="E1602" s="210">
        <v>91092</v>
      </c>
      <c r="F1602" s="17" t="s">
        <v>275</v>
      </c>
      <c r="G1602" s="36" t="s">
        <v>218</v>
      </c>
      <c r="H1602" s="157">
        <v>210000</v>
      </c>
      <c r="I1602" s="19">
        <v>25</v>
      </c>
      <c r="J1602" s="150" t="s">
        <v>18</v>
      </c>
      <c r="K1602" s="150" t="s">
        <v>15</v>
      </c>
      <c r="L1602" s="9">
        <v>1</v>
      </c>
      <c r="M1602" s="9"/>
      <c r="N1602" s="21">
        <v>1.4286000000000001</v>
      </c>
      <c r="O1602" s="10"/>
      <c r="P1602" s="39">
        <v>3.1699999999999999E-2</v>
      </c>
      <c r="Q1602" s="7"/>
      <c r="R1602" s="158">
        <v>315.66669999999999</v>
      </c>
      <c r="S1602" s="1"/>
      <c r="T1602" s="23">
        <v>7</v>
      </c>
      <c r="V1602" s="20">
        <v>45.095199999999998</v>
      </c>
      <c r="X1602" s="20">
        <v>9.1942000000000004</v>
      </c>
      <c r="AA1602" s="25">
        <v>30</v>
      </c>
      <c r="AB1602" s="9"/>
      <c r="AC1602" s="25">
        <v>947</v>
      </c>
      <c r="AD1602" s="9"/>
      <c r="AE1602" s="27">
        <v>21</v>
      </c>
      <c r="AF1602" s="9"/>
      <c r="AG1602" s="26">
        <v>3</v>
      </c>
      <c r="AI1602" s="26">
        <v>103</v>
      </c>
      <c r="AK1602" s="26">
        <v>116</v>
      </c>
      <c r="AM1602" s="2" t="str">
        <f t="shared" ref="AM1602:AM1665" si="25">IF(AL1602&amp;AJ1602&amp;AH1602&amp;AF1602&amp;AD1602&amp;AB1602&amp;Y1602&amp;W1602&amp;U1602&amp;S1602&amp;S1602&amp;Q1602&amp;O1602&lt;&gt;"","Yes","No")</f>
        <v>No</v>
      </c>
    </row>
    <row r="1603" spans="1:39">
      <c r="A1603" s="6" t="s">
        <v>1968</v>
      </c>
      <c r="B1603" s="6" t="s">
        <v>1969</v>
      </c>
      <c r="C1603" s="4" t="s">
        <v>62</v>
      </c>
      <c r="D1603" s="213" t="s">
        <v>1970</v>
      </c>
      <c r="E1603" s="210" t="s">
        <v>1971</v>
      </c>
      <c r="F1603" s="17" t="s">
        <v>120</v>
      </c>
      <c r="G1603" s="36" t="s">
        <v>400</v>
      </c>
      <c r="H1603" s="157">
        <v>0</v>
      </c>
      <c r="I1603" s="19">
        <v>25</v>
      </c>
      <c r="J1603" s="150" t="s">
        <v>13</v>
      </c>
      <c r="K1603" s="150" t="s">
        <v>12</v>
      </c>
      <c r="L1603" s="9">
        <v>1</v>
      </c>
      <c r="M1603" s="9"/>
      <c r="N1603" s="21">
        <v>0</v>
      </c>
      <c r="O1603" s="10"/>
      <c r="P1603" s="39">
        <v>0</v>
      </c>
      <c r="Q1603" s="7"/>
      <c r="R1603" s="158">
        <v>38.2819</v>
      </c>
      <c r="S1603" s="1"/>
      <c r="T1603" s="23">
        <v>1.0045999999999999</v>
      </c>
      <c r="V1603" s="20">
        <v>38.104799999999997</v>
      </c>
      <c r="X1603" s="20">
        <v>0</v>
      </c>
      <c r="AA1603" s="25">
        <v>0</v>
      </c>
      <c r="AB1603" s="9"/>
      <c r="AC1603" s="25">
        <v>74152</v>
      </c>
      <c r="AD1603" s="9"/>
      <c r="AE1603" s="27">
        <v>1946</v>
      </c>
      <c r="AF1603" s="9"/>
      <c r="AG1603" s="26">
        <v>1937</v>
      </c>
      <c r="AI1603" s="26">
        <v>0</v>
      </c>
      <c r="AK1603" s="26">
        <v>18429</v>
      </c>
      <c r="AM1603" s="2" t="str">
        <f t="shared" si="25"/>
        <v>No</v>
      </c>
    </row>
    <row r="1604" spans="1:39">
      <c r="A1604" s="6" t="s">
        <v>4556</v>
      </c>
      <c r="B1604" s="6" t="s">
        <v>4557</v>
      </c>
      <c r="C1604" s="4" t="s">
        <v>63</v>
      </c>
      <c r="D1604" s="213" t="s">
        <v>4558</v>
      </c>
      <c r="E1604" s="210" t="s">
        <v>4559</v>
      </c>
      <c r="F1604" s="17" t="s">
        <v>405</v>
      </c>
      <c r="G1604" s="36" t="s">
        <v>400</v>
      </c>
      <c r="H1604" s="157">
        <v>0</v>
      </c>
      <c r="I1604" s="19">
        <v>24</v>
      </c>
      <c r="J1604" s="150" t="s">
        <v>13</v>
      </c>
      <c r="K1604" s="150" t="s">
        <v>12</v>
      </c>
      <c r="L1604" s="9">
        <v>9</v>
      </c>
      <c r="M1604" s="9"/>
      <c r="N1604" s="21">
        <v>0.1709</v>
      </c>
      <c r="O1604" s="10"/>
      <c r="P1604" s="39">
        <v>1.5699999999999999E-2</v>
      </c>
      <c r="Q1604" s="7"/>
      <c r="R1604" s="158">
        <v>23.894100000000002</v>
      </c>
      <c r="S1604" s="1"/>
      <c r="T1604" s="23">
        <v>2.1960000000000002</v>
      </c>
      <c r="V1604" s="20">
        <v>10.8809</v>
      </c>
      <c r="X1604" s="20">
        <v>0</v>
      </c>
      <c r="AA1604" s="25">
        <v>14307</v>
      </c>
      <c r="AB1604" s="9"/>
      <c r="AC1604" s="25">
        <v>911057</v>
      </c>
      <c r="AD1604" s="9"/>
      <c r="AE1604" s="27">
        <v>83730</v>
      </c>
      <c r="AF1604" s="9"/>
      <c r="AG1604" s="26">
        <v>38129</v>
      </c>
      <c r="AI1604" s="26">
        <v>0</v>
      </c>
      <c r="AK1604" s="26">
        <v>338100</v>
      </c>
      <c r="AM1604" s="2" t="str">
        <f t="shared" si="25"/>
        <v>No</v>
      </c>
    </row>
    <row r="1605" spans="1:39">
      <c r="A1605" s="6" t="s">
        <v>1384</v>
      </c>
      <c r="B1605" s="6" t="s">
        <v>1385</v>
      </c>
      <c r="C1605" s="4" t="s">
        <v>64</v>
      </c>
      <c r="D1605" s="213">
        <v>4143</v>
      </c>
      <c r="E1605" s="210">
        <v>40143</v>
      </c>
      <c r="F1605" s="17" t="s">
        <v>272</v>
      </c>
      <c r="G1605" s="36" t="s">
        <v>220</v>
      </c>
      <c r="H1605" s="157">
        <v>884891</v>
      </c>
      <c r="I1605" s="19">
        <v>24</v>
      </c>
      <c r="J1605" s="150" t="s">
        <v>14</v>
      </c>
      <c r="K1605" s="150" t="s">
        <v>15</v>
      </c>
      <c r="L1605" s="9">
        <v>9</v>
      </c>
      <c r="M1605" s="9"/>
      <c r="N1605" s="21">
        <v>0.73680000000000001</v>
      </c>
      <c r="O1605" s="10"/>
      <c r="P1605" s="39">
        <v>6.8500000000000005E-2</v>
      </c>
      <c r="Q1605" s="7"/>
      <c r="R1605" s="158">
        <v>57.090699999999998</v>
      </c>
      <c r="S1605" s="1"/>
      <c r="T1605" s="23">
        <v>5.3061999999999996</v>
      </c>
      <c r="V1605" s="20">
        <v>10.7592</v>
      </c>
      <c r="X1605" s="20">
        <v>0</v>
      </c>
      <c r="AA1605" s="25">
        <v>154406</v>
      </c>
      <c r="AB1605" s="9"/>
      <c r="AC1605" s="25">
        <v>2254739</v>
      </c>
      <c r="AD1605" s="9"/>
      <c r="AE1605" s="27">
        <v>209563</v>
      </c>
      <c r="AF1605" s="9"/>
      <c r="AG1605" s="26">
        <v>39494</v>
      </c>
      <c r="AI1605" s="26">
        <v>0</v>
      </c>
      <c r="AK1605" s="26">
        <v>612364</v>
      </c>
      <c r="AM1605" s="2" t="str">
        <f t="shared" si="25"/>
        <v>No</v>
      </c>
    </row>
    <row r="1606" spans="1:39">
      <c r="A1606" s="6" t="s">
        <v>2400</v>
      </c>
      <c r="B1606" s="6" t="s">
        <v>2401</v>
      </c>
      <c r="C1606" s="4" t="s">
        <v>57</v>
      </c>
      <c r="D1606" s="213">
        <v>5184</v>
      </c>
      <c r="E1606" s="210">
        <v>50184</v>
      </c>
      <c r="F1606" s="17" t="s">
        <v>275</v>
      </c>
      <c r="G1606" s="36" t="s">
        <v>218</v>
      </c>
      <c r="H1606" s="157">
        <v>99941</v>
      </c>
      <c r="I1606" s="19">
        <v>24</v>
      </c>
      <c r="J1606" s="150" t="s">
        <v>14</v>
      </c>
      <c r="K1606" s="150" t="s">
        <v>12</v>
      </c>
      <c r="L1606" s="9">
        <v>9</v>
      </c>
      <c r="M1606" s="9"/>
      <c r="N1606" s="21">
        <v>0.45579999999999998</v>
      </c>
      <c r="O1606" s="10"/>
      <c r="P1606" s="39">
        <v>7.4399999999999994E-2</v>
      </c>
      <c r="Q1606" s="7"/>
      <c r="R1606" s="158">
        <v>62.007899999999999</v>
      </c>
      <c r="S1606" s="1"/>
      <c r="T1606" s="23">
        <v>10.1205</v>
      </c>
      <c r="V1606" s="20">
        <v>6.1269</v>
      </c>
      <c r="X1606" s="20">
        <v>1.5550999999999999</v>
      </c>
      <c r="AA1606" s="25">
        <v>155648</v>
      </c>
      <c r="AB1606" s="9"/>
      <c r="AC1606" s="25">
        <v>2092395</v>
      </c>
      <c r="AD1606" s="9"/>
      <c r="AE1606" s="27">
        <v>341507</v>
      </c>
      <c r="AF1606" s="9"/>
      <c r="AG1606" s="26">
        <v>33744</v>
      </c>
      <c r="AI1606" s="26">
        <v>1345538</v>
      </c>
      <c r="AK1606" s="26">
        <v>422022</v>
      </c>
      <c r="AM1606" s="2" t="str">
        <f t="shared" si="25"/>
        <v>No</v>
      </c>
    </row>
    <row r="1607" spans="1:39">
      <c r="A1607" s="6" t="s">
        <v>6150</v>
      </c>
      <c r="B1607" s="6" t="s">
        <v>3266</v>
      </c>
      <c r="C1607" s="4" t="s">
        <v>103</v>
      </c>
      <c r="D1607" s="213">
        <v>6001</v>
      </c>
      <c r="E1607" s="210">
        <v>60001</v>
      </c>
      <c r="F1607" s="17" t="s">
        <v>272</v>
      </c>
      <c r="G1607" s="36" t="s">
        <v>220</v>
      </c>
      <c r="H1607" s="157">
        <v>196651</v>
      </c>
      <c r="I1607" s="19">
        <v>24</v>
      </c>
      <c r="J1607" s="150" t="s">
        <v>13</v>
      </c>
      <c r="K1607" s="150" t="s">
        <v>12</v>
      </c>
      <c r="L1607" s="9">
        <v>8</v>
      </c>
      <c r="M1607" s="9"/>
      <c r="N1607" s="21">
        <v>1.4100999999999999</v>
      </c>
      <c r="O1607" s="10"/>
      <c r="P1607" s="39">
        <v>4.9000000000000002E-2</v>
      </c>
      <c r="Q1607" s="7"/>
      <c r="R1607" s="158">
        <v>65.322599999999994</v>
      </c>
      <c r="S1607" s="1"/>
      <c r="T1607" s="23">
        <v>2.2694999999999999</v>
      </c>
      <c r="V1607" s="20">
        <v>28.782699999999998</v>
      </c>
      <c r="X1607" s="20">
        <v>0</v>
      </c>
      <c r="AA1607" s="25">
        <v>76315</v>
      </c>
      <c r="AB1607" s="9"/>
      <c r="AC1607" s="25">
        <v>1557747</v>
      </c>
      <c r="AD1607" s="9"/>
      <c r="AE1607" s="27">
        <v>54121</v>
      </c>
      <c r="AF1607" s="9"/>
      <c r="AG1607" s="26">
        <v>23847</v>
      </c>
      <c r="AI1607" s="26">
        <v>0</v>
      </c>
      <c r="AK1607" s="26">
        <v>386870</v>
      </c>
      <c r="AM1607" s="2" t="str">
        <f t="shared" si="25"/>
        <v>No</v>
      </c>
    </row>
    <row r="1608" spans="1:39">
      <c r="A1608" s="6" t="s">
        <v>1106</v>
      </c>
      <c r="B1608" s="6" t="s">
        <v>510</v>
      </c>
      <c r="C1608" s="4" t="s">
        <v>88</v>
      </c>
      <c r="D1608" s="213">
        <v>3095</v>
      </c>
      <c r="E1608" s="210">
        <v>30095</v>
      </c>
      <c r="F1608" s="17" t="s">
        <v>275</v>
      </c>
      <c r="G1608" s="36" t="s">
        <v>218</v>
      </c>
      <c r="H1608" s="157">
        <v>77086</v>
      </c>
      <c r="I1608" s="19">
        <v>24</v>
      </c>
      <c r="J1608" s="150" t="s">
        <v>14</v>
      </c>
      <c r="K1608" s="150" t="s">
        <v>12</v>
      </c>
      <c r="L1608" s="9">
        <v>8</v>
      </c>
      <c r="M1608" s="9"/>
      <c r="N1608" s="21">
        <v>1.1003000000000001</v>
      </c>
      <c r="O1608" s="10"/>
      <c r="P1608" s="39">
        <v>0.15210000000000001</v>
      </c>
      <c r="Q1608" s="7"/>
      <c r="R1608" s="158">
        <v>85.665499999999994</v>
      </c>
      <c r="S1608" s="1"/>
      <c r="T1608" s="23">
        <v>11.840999999999999</v>
      </c>
      <c r="V1608" s="20">
        <v>7.2346000000000004</v>
      </c>
      <c r="X1608" s="20">
        <v>1.4585999999999999</v>
      </c>
      <c r="AA1608" s="25">
        <v>314575</v>
      </c>
      <c r="AB1608" s="9"/>
      <c r="AC1608" s="25">
        <v>2068307</v>
      </c>
      <c r="AD1608" s="9"/>
      <c r="AE1608" s="27">
        <v>285890</v>
      </c>
      <c r="AF1608" s="9"/>
      <c r="AG1608" s="26">
        <v>24144</v>
      </c>
      <c r="AI1608" s="26">
        <v>1418014</v>
      </c>
      <c r="AK1608" s="26">
        <v>364381</v>
      </c>
      <c r="AM1608" s="2" t="str">
        <f t="shared" si="25"/>
        <v>No</v>
      </c>
    </row>
    <row r="1609" spans="1:39">
      <c r="A1609" s="6" t="s">
        <v>6151</v>
      </c>
      <c r="B1609" s="6" t="s">
        <v>4861</v>
      </c>
      <c r="C1609" s="4" t="s">
        <v>22</v>
      </c>
      <c r="D1609" s="213">
        <v>9168</v>
      </c>
      <c r="E1609" s="210">
        <v>90168</v>
      </c>
      <c r="F1609" s="17" t="s">
        <v>272</v>
      </c>
      <c r="G1609" s="36" t="s">
        <v>220</v>
      </c>
      <c r="H1609" s="157">
        <v>1723634</v>
      </c>
      <c r="I1609" s="19">
        <v>24</v>
      </c>
      <c r="J1609" s="150" t="s">
        <v>24</v>
      </c>
      <c r="K1609" s="150" t="s">
        <v>15</v>
      </c>
      <c r="L1609" s="9">
        <v>8</v>
      </c>
      <c r="M1609" s="9"/>
      <c r="N1609" s="21">
        <v>4.1605999999999996</v>
      </c>
      <c r="O1609" s="10"/>
      <c r="P1609" s="39">
        <v>0.55759999999999998</v>
      </c>
      <c r="Q1609" s="7"/>
      <c r="R1609" s="158">
        <v>154.20519999999999</v>
      </c>
      <c r="S1609" s="1"/>
      <c r="T1609" s="23">
        <v>20.666599999999999</v>
      </c>
      <c r="V1609" s="20">
        <v>7.4615999999999998</v>
      </c>
      <c r="X1609" s="20">
        <v>0</v>
      </c>
      <c r="AA1609" s="25">
        <v>561482</v>
      </c>
      <c r="AB1609" s="9"/>
      <c r="AC1609" s="25">
        <v>1006960</v>
      </c>
      <c r="AD1609" s="9"/>
      <c r="AE1609" s="27">
        <v>134953</v>
      </c>
      <c r="AF1609" s="9"/>
      <c r="AG1609" s="26">
        <v>6530</v>
      </c>
      <c r="AI1609" s="26">
        <v>0</v>
      </c>
      <c r="AK1609" s="26">
        <v>144564</v>
      </c>
      <c r="AM1609" s="2" t="str">
        <f t="shared" si="25"/>
        <v>No</v>
      </c>
    </row>
    <row r="1610" spans="1:39">
      <c r="A1610" s="6" t="s">
        <v>6152</v>
      </c>
      <c r="B1610" s="6" t="s">
        <v>821</v>
      </c>
      <c r="C1610" s="4" t="s">
        <v>75</v>
      </c>
      <c r="D1610" s="213">
        <v>2005</v>
      </c>
      <c r="E1610" s="210">
        <v>20005</v>
      </c>
      <c r="F1610" s="17" t="s">
        <v>272</v>
      </c>
      <c r="G1610" s="36" t="s">
        <v>220</v>
      </c>
      <c r="H1610" s="157">
        <v>67983</v>
      </c>
      <c r="I1610" s="19">
        <v>24</v>
      </c>
      <c r="J1610" s="150" t="s">
        <v>13</v>
      </c>
      <c r="K1610" s="150" t="s">
        <v>15</v>
      </c>
      <c r="L1610" s="9">
        <v>8</v>
      </c>
      <c r="M1610" s="9"/>
      <c r="N1610" s="21">
        <v>9.1972000000000005</v>
      </c>
      <c r="O1610" s="10"/>
      <c r="P1610" s="39">
        <v>0.17979999999999999</v>
      </c>
      <c r="Q1610" s="7"/>
      <c r="R1610" s="158">
        <v>134.64529999999999</v>
      </c>
      <c r="S1610" s="1"/>
      <c r="T1610" s="23">
        <v>2.6324999999999998</v>
      </c>
      <c r="V1610" s="20">
        <v>51.146900000000002</v>
      </c>
      <c r="X1610" s="20">
        <v>0</v>
      </c>
      <c r="AA1610" s="25">
        <v>223813</v>
      </c>
      <c r="AB1610" s="9"/>
      <c r="AC1610" s="25">
        <v>1244661</v>
      </c>
      <c r="AD1610" s="9"/>
      <c r="AE1610" s="27">
        <v>24335</v>
      </c>
      <c r="AF1610" s="9"/>
      <c r="AG1610" s="26">
        <v>9244</v>
      </c>
      <c r="AI1610" s="26">
        <v>0</v>
      </c>
      <c r="AK1610" s="26">
        <v>119435</v>
      </c>
      <c r="AM1610" s="2" t="str">
        <f t="shared" si="25"/>
        <v>No</v>
      </c>
    </row>
    <row r="1611" spans="1:39">
      <c r="A1611" s="6" t="s">
        <v>4344</v>
      </c>
      <c r="B1611" s="6" t="s">
        <v>4345</v>
      </c>
      <c r="C1611" s="4" t="s">
        <v>65</v>
      </c>
      <c r="D1611" s="213">
        <v>8019</v>
      </c>
      <c r="E1611" s="210">
        <v>80019</v>
      </c>
      <c r="F1611" s="17" t="s">
        <v>275</v>
      </c>
      <c r="G1611" s="36" t="s">
        <v>220</v>
      </c>
      <c r="H1611" s="157">
        <v>81955</v>
      </c>
      <c r="I1611" s="19">
        <v>24</v>
      </c>
      <c r="J1611" s="150" t="s">
        <v>14</v>
      </c>
      <c r="K1611" s="150" t="s">
        <v>15</v>
      </c>
      <c r="L1611" s="9">
        <v>6</v>
      </c>
      <c r="M1611" s="9"/>
      <c r="N1611" s="21">
        <v>0.72909999999999997</v>
      </c>
      <c r="O1611" s="10"/>
      <c r="P1611" s="39">
        <v>4.9599999999999998E-2</v>
      </c>
      <c r="Q1611" s="7"/>
      <c r="R1611" s="158">
        <v>73.765100000000004</v>
      </c>
      <c r="S1611" s="1"/>
      <c r="T1611" s="23">
        <v>5.0221</v>
      </c>
      <c r="V1611" s="20">
        <v>14.6881</v>
      </c>
      <c r="X1611" s="20">
        <v>0</v>
      </c>
      <c r="AA1611" s="25">
        <v>78141</v>
      </c>
      <c r="AB1611" s="9"/>
      <c r="AC1611" s="25">
        <v>1574148</v>
      </c>
      <c r="AD1611" s="9"/>
      <c r="AE1611" s="27">
        <v>107172</v>
      </c>
      <c r="AF1611" s="9"/>
      <c r="AG1611" s="26">
        <v>21340</v>
      </c>
      <c r="AI1611" s="26">
        <v>0</v>
      </c>
      <c r="AK1611" s="26">
        <v>358470</v>
      </c>
      <c r="AM1611" s="2" t="str">
        <f t="shared" si="25"/>
        <v>No</v>
      </c>
    </row>
    <row r="1612" spans="1:39">
      <c r="A1612" s="6" t="s">
        <v>6151</v>
      </c>
      <c r="B1612" s="6" t="s">
        <v>4861</v>
      </c>
      <c r="C1612" s="4" t="s">
        <v>22</v>
      </c>
      <c r="D1612" s="213">
        <v>9168</v>
      </c>
      <c r="E1612" s="210">
        <v>90168</v>
      </c>
      <c r="F1612" s="17" t="s">
        <v>272</v>
      </c>
      <c r="G1612" s="36" t="s">
        <v>220</v>
      </c>
      <c r="H1612" s="157">
        <v>1723634</v>
      </c>
      <c r="I1612" s="19">
        <v>24</v>
      </c>
      <c r="J1612" s="150" t="s">
        <v>13</v>
      </c>
      <c r="K1612" s="150" t="s">
        <v>15</v>
      </c>
      <c r="L1612" s="9">
        <v>6</v>
      </c>
      <c r="M1612" s="9"/>
      <c r="N1612" s="21">
        <v>2.8391999999999999</v>
      </c>
      <c r="O1612" s="10"/>
      <c r="P1612" s="39">
        <v>6.3399999999999998E-2</v>
      </c>
      <c r="Q1612" s="7"/>
      <c r="R1612" s="158">
        <v>108.6919</v>
      </c>
      <c r="S1612" s="1"/>
      <c r="T1612" s="23">
        <v>2.4279000000000002</v>
      </c>
      <c r="V1612" s="20">
        <v>44.767499999999998</v>
      </c>
      <c r="X1612" s="20">
        <v>0</v>
      </c>
      <c r="AA1612" s="25">
        <v>81721</v>
      </c>
      <c r="AB1612" s="9"/>
      <c r="AC1612" s="25">
        <v>1288543</v>
      </c>
      <c r="AD1612" s="9"/>
      <c r="AE1612" s="27">
        <v>28783</v>
      </c>
      <c r="AF1612" s="9"/>
      <c r="AG1612" s="26">
        <v>11855</v>
      </c>
      <c r="AI1612" s="26">
        <v>0</v>
      </c>
      <c r="AK1612" s="26">
        <v>140367</v>
      </c>
      <c r="AM1612" s="2" t="str">
        <f t="shared" si="25"/>
        <v>No</v>
      </c>
    </row>
    <row r="1613" spans="1:39">
      <c r="A1613" s="6" t="s">
        <v>6153</v>
      </c>
      <c r="B1613" s="6" t="s">
        <v>1279</v>
      </c>
      <c r="C1613" s="4" t="s">
        <v>64</v>
      </c>
      <c r="D1613" s="213">
        <v>4131</v>
      </c>
      <c r="E1613" s="210">
        <v>40131</v>
      </c>
      <c r="F1613" s="17" t="s">
        <v>272</v>
      </c>
      <c r="G1613" s="36" t="s">
        <v>220</v>
      </c>
      <c r="H1613" s="157">
        <v>166485</v>
      </c>
      <c r="I1613" s="19">
        <v>24</v>
      </c>
      <c r="J1613" s="150" t="s">
        <v>14</v>
      </c>
      <c r="K1613" s="150" t="s">
        <v>12</v>
      </c>
      <c r="L1613" s="9">
        <v>5</v>
      </c>
      <c r="M1613" s="9"/>
      <c r="N1613" s="21">
        <v>0</v>
      </c>
      <c r="O1613" s="10"/>
      <c r="P1613" s="39">
        <v>0</v>
      </c>
      <c r="Q1613" s="7"/>
      <c r="R1613" s="158">
        <v>52.490299999999998</v>
      </c>
      <c r="S1613" s="1"/>
      <c r="T1613" s="23">
        <v>13.6572</v>
      </c>
      <c r="V1613" s="20">
        <v>3.8433999999999999</v>
      </c>
      <c r="X1613" s="20">
        <v>0</v>
      </c>
      <c r="AA1613" s="25">
        <v>0</v>
      </c>
      <c r="AB1613" s="9"/>
      <c r="AC1613" s="25">
        <v>469631</v>
      </c>
      <c r="AD1613" s="9"/>
      <c r="AE1613" s="27">
        <v>122191</v>
      </c>
      <c r="AF1613" s="9"/>
      <c r="AG1613" s="26">
        <v>8947</v>
      </c>
      <c r="AI1613" s="26">
        <v>0</v>
      </c>
      <c r="AK1613" s="26">
        <v>175064</v>
      </c>
      <c r="AM1613" s="2" t="str">
        <f t="shared" si="25"/>
        <v>No</v>
      </c>
    </row>
    <row r="1614" spans="1:39">
      <c r="A1614" s="6" t="s">
        <v>5068</v>
      </c>
      <c r="B1614" s="6" t="s">
        <v>4831</v>
      </c>
      <c r="C1614" s="4" t="s">
        <v>22</v>
      </c>
      <c r="D1614" s="213" t="s">
        <v>5069</v>
      </c>
      <c r="E1614" s="210" t="s">
        <v>5070</v>
      </c>
      <c r="F1614" s="17" t="s">
        <v>272</v>
      </c>
      <c r="G1614" s="36" t="s">
        <v>400</v>
      </c>
      <c r="H1614" s="157">
        <v>0</v>
      </c>
      <c r="I1614" s="19">
        <v>24</v>
      </c>
      <c r="J1614" s="150" t="s">
        <v>13</v>
      </c>
      <c r="K1614" s="150" t="s">
        <v>15</v>
      </c>
      <c r="L1614" s="9">
        <v>5</v>
      </c>
      <c r="M1614" s="9"/>
      <c r="N1614" s="21">
        <v>1.085</v>
      </c>
      <c r="O1614" s="10"/>
      <c r="P1614" s="39">
        <v>2.4899999999999999E-2</v>
      </c>
      <c r="Q1614" s="7"/>
      <c r="R1614" s="158">
        <v>75.094899999999996</v>
      </c>
      <c r="S1614" s="1"/>
      <c r="T1614" s="23">
        <v>1.7211000000000001</v>
      </c>
      <c r="V1614" s="20">
        <v>43.633200000000002</v>
      </c>
      <c r="X1614" s="20">
        <v>0</v>
      </c>
      <c r="AA1614" s="25">
        <v>8321</v>
      </c>
      <c r="AB1614" s="9"/>
      <c r="AC1614" s="25">
        <v>334623</v>
      </c>
      <c r="AD1614" s="9"/>
      <c r="AE1614" s="27">
        <v>7669</v>
      </c>
      <c r="AF1614" s="9"/>
      <c r="AG1614" s="26">
        <v>4456</v>
      </c>
      <c r="AI1614" s="26">
        <v>0</v>
      </c>
      <c r="AK1614" s="26">
        <v>70199</v>
      </c>
      <c r="AM1614" s="2" t="str">
        <f t="shared" si="25"/>
        <v>No</v>
      </c>
    </row>
    <row r="1615" spans="1:39">
      <c r="A1615" s="6" t="s">
        <v>2495</v>
      </c>
      <c r="B1615" s="6" t="s">
        <v>903</v>
      </c>
      <c r="C1615" s="4" t="s">
        <v>68</v>
      </c>
      <c r="D1615" s="213" t="s">
        <v>904</v>
      </c>
      <c r="E1615" s="210" t="s">
        <v>905</v>
      </c>
      <c r="F1615" s="17" t="s">
        <v>272</v>
      </c>
      <c r="G1615" s="36" t="s">
        <v>400</v>
      </c>
      <c r="H1615" s="157">
        <v>0</v>
      </c>
      <c r="I1615" s="19">
        <v>24</v>
      </c>
      <c r="J1615" s="150" t="s">
        <v>14</v>
      </c>
      <c r="K1615" s="150" t="s">
        <v>15</v>
      </c>
      <c r="L1615" s="9">
        <v>5</v>
      </c>
      <c r="M1615" s="9"/>
      <c r="N1615" s="21">
        <v>2.01E-2</v>
      </c>
      <c r="O1615" s="10"/>
      <c r="P1615" s="39">
        <v>3.8999999999999998E-3</v>
      </c>
      <c r="Q1615" s="7"/>
      <c r="R1615" s="158">
        <v>50.422800000000002</v>
      </c>
      <c r="S1615" s="1"/>
      <c r="T1615" s="23">
        <v>9.8265999999999991</v>
      </c>
      <c r="V1615" s="20">
        <v>5.1311999999999998</v>
      </c>
      <c r="X1615" s="20">
        <v>0</v>
      </c>
      <c r="AA1615" s="25">
        <v>2331</v>
      </c>
      <c r="AB1615" s="9"/>
      <c r="AC1615" s="25">
        <v>594182</v>
      </c>
      <c r="AD1615" s="9"/>
      <c r="AE1615" s="27">
        <v>115797</v>
      </c>
      <c r="AF1615" s="9"/>
      <c r="AG1615" s="26">
        <v>11784</v>
      </c>
      <c r="AI1615" s="26">
        <v>0</v>
      </c>
      <c r="AK1615" s="26">
        <v>280783</v>
      </c>
      <c r="AM1615" s="2" t="str">
        <f t="shared" si="25"/>
        <v>No</v>
      </c>
    </row>
    <row r="1616" spans="1:39">
      <c r="A1616" s="6" t="s">
        <v>2933</v>
      </c>
      <c r="B1616" s="6" t="s">
        <v>2934</v>
      </c>
      <c r="C1616" s="4" t="s">
        <v>58</v>
      </c>
      <c r="D1616" s="213" t="s">
        <v>2935</v>
      </c>
      <c r="E1616" s="210" t="s">
        <v>2936</v>
      </c>
      <c r="F1616" s="17" t="s">
        <v>275</v>
      </c>
      <c r="G1616" s="36" t="s">
        <v>400</v>
      </c>
      <c r="H1616" s="157">
        <v>0</v>
      </c>
      <c r="I1616" s="19">
        <v>24</v>
      </c>
      <c r="J1616" s="150" t="s">
        <v>14</v>
      </c>
      <c r="K1616" s="150" t="s">
        <v>12</v>
      </c>
      <c r="L1616" s="9">
        <v>5</v>
      </c>
      <c r="M1616" s="9"/>
      <c r="N1616" s="21">
        <v>3.2570999999999999</v>
      </c>
      <c r="O1616" s="10"/>
      <c r="P1616" s="39">
        <v>0.24099999999999999</v>
      </c>
      <c r="Q1616" s="7"/>
      <c r="R1616" s="158">
        <v>72.4238</v>
      </c>
      <c r="S1616" s="1"/>
      <c r="T1616" s="23">
        <v>5.3587999999999996</v>
      </c>
      <c r="V1616" s="20">
        <v>13.515000000000001</v>
      </c>
      <c r="X1616" s="20">
        <v>0</v>
      </c>
      <c r="AA1616" s="25">
        <v>128533</v>
      </c>
      <c r="AB1616" s="9"/>
      <c r="AC1616" s="25">
        <v>533329</v>
      </c>
      <c r="AD1616" s="9"/>
      <c r="AE1616" s="27">
        <v>39462</v>
      </c>
      <c r="AF1616" s="9"/>
      <c r="AG1616" s="26">
        <v>7364</v>
      </c>
      <c r="AI1616" s="26">
        <v>0</v>
      </c>
      <c r="AK1616" s="26">
        <v>247810</v>
      </c>
      <c r="AM1616" s="2" t="str">
        <f t="shared" si="25"/>
        <v>No</v>
      </c>
    </row>
    <row r="1617" spans="1:39">
      <c r="A1617" s="6" t="s">
        <v>1106</v>
      </c>
      <c r="B1617" s="6" t="s">
        <v>510</v>
      </c>
      <c r="C1617" s="4" t="s">
        <v>88</v>
      </c>
      <c r="D1617" s="213">
        <v>3095</v>
      </c>
      <c r="E1617" s="210">
        <v>30095</v>
      </c>
      <c r="F1617" s="17" t="s">
        <v>275</v>
      </c>
      <c r="G1617" s="36" t="s">
        <v>218</v>
      </c>
      <c r="H1617" s="157">
        <v>77086</v>
      </c>
      <c r="I1617" s="19">
        <v>24</v>
      </c>
      <c r="J1617" s="150" t="s">
        <v>24</v>
      </c>
      <c r="K1617" s="150" t="s">
        <v>12</v>
      </c>
      <c r="L1617" s="9">
        <v>4</v>
      </c>
      <c r="M1617" s="9"/>
      <c r="N1617" s="21">
        <v>2.0760000000000001</v>
      </c>
      <c r="O1617" s="10"/>
      <c r="P1617" s="39">
        <v>7.8899999999999998E-2</v>
      </c>
      <c r="Q1617" s="7"/>
      <c r="R1617" s="158">
        <v>106.1069</v>
      </c>
      <c r="S1617" s="1"/>
      <c r="T1617" s="23">
        <v>4.0316999999999998</v>
      </c>
      <c r="V1617" s="20">
        <v>26.3185</v>
      </c>
      <c r="X1617" s="20">
        <v>1.4962</v>
      </c>
      <c r="AA1617" s="25">
        <v>45480</v>
      </c>
      <c r="AB1617" s="9"/>
      <c r="AC1617" s="25">
        <v>576585</v>
      </c>
      <c r="AD1617" s="9"/>
      <c r="AE1617" s="27">
        <v>21908</v>
      </c>
      <c r="AF1617" s="9"/>
      <c r="AG1617" s="26">
        <v>5434</v>
      </c>
      <c r="AI1617" s="26">
        <v>385362</v>
      </c>
      <c r="AK1617" s="26">
        <v>137299</v>
      </c>
      <c r="AM1617" s="2" t="str">
        <f t="shared" si="25"/>
        <v>No</v>
      </c>
    </row>
    <row r="1618" spans="1:39">
      <c r="A1618" s="6" t="s">
        <v>5544</v>
      </c>
      <c r="B1618" s="6" t="s">
        <v>911</v>
      </c>
      <c r="C1618" s="4" t="s">
        <v>68</v>
      </c>
      <c r="D1618" s="213" t="s">
        <v>912</v>
      </c>
      <c r="E1618" s="210" t="s">
        <v>913</v>
      </c>
      <c r="F1618" s="17" t="s">
        <v>272</v>
      </c>
      <c r="G1618" s="36" t="s">
        <v>400</v>
      </c>
      <c r="H1618" s="157">
        <v>0</v>
      </c>
      <c r="I1618" s="19">
        <v>24</v>
      </c>
      <c r="J1618" s="150" t="s">
        <v>14</v>
      </c>
      <c r="K1618" s="150" t="s">
        <v>12</v>
      </c>
      <c r="L1618" s="9">
        <v>3</v>
      </c>
      <c r="M1618" s="9"/>
      <c r="N1618" s="21">
        <v>0.56689999999999996</v>
      </c>
      <c r="O1618" s="10"/>
      <c r="P1618" s="39">
        <v>4.1200000000000001E-2</v>
      </c>
      <c r="Q1618" s="7"/>
      <c r="R1618" s="158">
        <v>66.296999999999997</v>
      </c>
      <c r="S1618" s="1"/>
      <c r="T1618" s="23">
        <v>4.8234000000000004</v>
      </c>
      <c r="V1618" s="20">
        <v>13.7448</v>
      </c>
      <c r="X1618" s="20">
        <v>0</v>
      </c>
      <c r="AA1618" s="25">
        <v>28450</v>
      </c>
      <c r="AB1618" s="9"/>
      <c r="AC1618" s="25">
        <v>689754</v>
      </c>
      <c r="AD1618" s="9"/>
      <c r="AE1618" s="27">
        <v>50183</v>
      </c>
      <c r="AF1618" s="9"/>
      <c r="AG1618" s="26">
        <v>10404</v>
      </c>
      <c r="AI1618" s="26">
        <v>0</v>
      </c>
      <c r="AK1618" s="26">
        <v>200046</v>
      </c>
      <c r="AM1618" s="2" t="str">
        <f t="shared" si="25"/>
        <v>No</v>
      </c>
    </row>
    <row r="1619" spans="1:39">
      <c r="A1619" s="6" t="s">
        <v>3687</v>
      </c>
      <c r="B1619" s="6" t="s">
        <v>3688</v>
      </c>
      <c r="C1619" s="4" t="s">
        <v>103</v>
      </c>
      <c r="D1619" s="213" t="s">
        <v>3689</v>
      </c>
      <c r="E1619" s="210" t="s">
        <v>3690</v>
      </c>
      <c r="F1619" s="17" t="s">
        <v>637</v>
      </c>
      <c r="G1619" s="36" t="s">
        <v>400</v>
      </c>
      <c r="H1619" s="157">
        <v>0</v>
      </c>
      <c r="I1619" s="19">
        <v>24</v>
      </c>
      <c r="J1619" s="150" t="s">
        <v>13</v>
      </c>
      <c r="K1619" s="150" t="s">
        <v>12</v>
      </c>
      <c r="L1619" s="9">
        <v>24</v>
      </c>
      <c r="M1619" s="9"/>
      <c r="N1619" s="21">
        <v>2.5903999999999998</v>
      </c>
      <c r="O1619" s="10"/>
      <c r="P1619" s="39">
        <v>5.0099999999999999E-2</v>
      </c>
      <c r="Q1619" s="7"/>
      <c r="R1619" s="158">
        <v>63.131599999999999</v>
      </c>
      <c r="S1619" s="1"/>
      <c r="T1619" s="23">
        <v>1.2221</v>
      </c>
      <c r="V1619" s="20">
        <v>51.657699999999998</v>
      </c>
      <c r="X1619" s="20">
        <v>0</v>
      </c>
      <c r="AA1619" s="25">
        <v>48104</v>
      </c>
      <c r="AB1619" s="9"/>
      <c r="AC1619" s="25">
        <v>959284</v>
      </c>
      <c r="AD1619" s="9"/>
      <c r="AE1619" s="27">
        <v>18570</v>
      </c>
      <c r="AF1619" s="9"/>
      <c r="AG1619" s="26">
        <v>15195</v>
      </c>
      <c r="AI1619" s="26">
        <v>0</v>
      </c>
      <c r="AK1619" s="26">
        <v>325973</v>
      </c>
      <c r="AM1619" s="2" t="str">
        <f t="shared" si="25"/>
        <v>No</v>
      </c>
    </row>
    <row r="1620" spans="1:39">
      <c r="A1620" s="6" t="s">
        <v>2754</v>
      </c>
      <c r="B1620" s="6" t="s">
        <v>5784</v>
      </c>
      <c r="C1620" s="4" t="s">
        <v>57</v>
      </c>
      <c r="D1620" s="213" t="s">
        <v>2755</v>
      </c>
      <c r="E1620" s="210" t="s">
        <v>2756</v>
      </c>
      <c r="F1620" s="17" t="s">
        <v>275</v>
      </c>
      <c r="G1620" s="36" t="s">
        <v>400</v>
      </c>
      <c r="H1620" s="157">
        <v>0</v>
      </c>
      <c r="I1620" s="19">
        <v>24</v>
      </c>
      <c r="J1620" s="150" t="s">
        <v>13</v>
      </c>
      <c r="K1620" s="150" t="s">
        <v>12</v>
      </c>
      <c r="L1620" s="9">
        <v>24</v>
      </c>
      <c r="M1620" s="9"/>
      <c r="N1620" s="21">
        <v>1.8427</v>
      </c>
      <c r="O1620" s="10"/>
      <c r="P1620" s="39">
        <v>5.4100000000000002E-2</v>
      </c>
      <c r="Q1620" s="7"/>
      <c r="R1620" s="158">
        <v>55.459699999999998</v>
      </c>
      <c r="S1620" s="1"/>
      <c r="T1620" s="23">
        <v>1.6297999999999999</v>
      </c>
      <c r="V1620" s="20">
        <v>34.029200000000003</v>
      </c>
      <c r="X1620" s="20">
        <v>0</v>
      </c>
      <c r="AA1620" s="25">
        <v>96802</v>
      </c>
      <c r="AB1620" s="9"/>
      <c r="AC1620" s="25">
        <v>1787689</v>
      </c>
      <c r="AD1620" s="9"/>
      <c r="AE1620" s="27">
        <v>52534</v>
      </c>
      <c r="AF1620" s="9"/>
      <c r="AG1620" s="26">
        <v>32234</v>
      </c>
      <c r="AI1620" s="26">
        <v>0</v>
      </c>
      <c r="AK1620" s="26">
        <v>574868</v>
      </c>
      <c r="AM1620" s="2" t="str">
        <f t="shared" si="25"/>
        <v>No</v>
      </c>
    </row>
    <row r="1621" spans="1:39">
      <c r="A1621" s="6" t="s">
        <v>6154</v>
      </c>
      <c r="B1621" s="6" t="s">
        <v>2848</v>
      </c>
      <c r="C1621" s="4" t="s">
        <v>57</v>
      </c>
      <c r="D1621" s="213" t="s">
        <v>2849</v>
      </c>
      <c r="E1621" s="210" t="s">
        <v>2850</v>
      </c>
      <c r="F1621" s="17" t="s">
        <v>272</v>
      </c>
      <c r="G1621" s="36" t="s">
        <v>400</v>
      </c>
      <c r="H1621" s="157">
        <v>0</v>
      </c>
      <c r="I1621" s="19">
        <v>24</v>
      </c>
      <c r="J1621" s="150" t="s">
        <v>13</v>
      </c>
      <c r="K1621" s="150" t="s">
        <v>12</v>
      </c>
      <c r="L1621" s="9">
        <v>24</v>
      </c>
      <c r="M1621" s="9"/>
      <c r="N1621" s="21">
        <v>1.3539000000000001</v>
      </c>
      <c r="O1621" s="10"/>
      <c r="P1621" s="39">
        <v>8.48E-2</v>
      </c>
      <c r="Q1621" s="7"/>
      <c r="R1621" s="158">
        <v>52.465299999999999</v>
      </c>
      <c r="S1621" s="1"/>
      <c r="T1621" s="23">
        <v>3.2860999999999998</v>
      </c>
      <c r="V1621" s="20">
        <v>15.965999999999999</v>
      </c>
      <c r="X1621" s="20">
        <v>0</v>
      </c>
      <c r="AA1621" s="25">
        <v>135931</v>
      </c>
      <c r="AB1621" s="9"/>
      <c r="AC1621" s="25">
        <v>1602972</v>
      </c>
      <c r="AD1621" s="9"/>
      <c r="AE1621" s="27">
        <v>100399</v>
      </c>
      <c r="AF1621" s="9"/>
      <c r="AG1621" s="26">
        <v>30553</v>
      </c>
      <c r="AI1621" s="26">
        <v>0</v>
      </c>
      <c r="AK1621" s="26">
        <v>593512</v>
      </c>
      <c r="AM1621" s="2" t="str">
        <f t="shared" si="25"/>
        <v>No</v>
      </c>
    </row>
    <row r="1622" spans="1:39">
      <c r="A1622" s="6" t="s">
        <v>6155</v>
      </c>
      <c r="B1622" s="6" t="s">
        <v>3723</v>
      </c>
      <c r="C1622" s="4" t="s">
        <v>48</v>
      </c>
      <c r="D1622" s="213"/>
      <c r="E1622" s="210">
        <v>70044</v>
      </c>
      <c r="F1622" s="17" t="s">
        <v>120</v>
      </c>
      <c r="G1622" s="36" t="s">
        <v>218</v>
      </c>
      <c r="H1622" s="157">
        <v>88053</v>
      </c>
      <c r="I1622" s="19">
        <v>24</v>
      </c>
      <c r="J1622" s="150" t="s">
        <v>14</v>
      </c>
      <c r="K1622" s="150" t="s">
        <v>15</v>
      </c>
      <c r="L1622" s="9">
        <v>24</v>
      </c>
      <c r="M1622" s="9"/>
      <c r="N1622" s="21">
        <v>1.7621</v>
      </c>
      <c r="O1622" s="10"/>
      <c r="P1622" s="39">
        <v>1.2435</v>
      </c>
      <c r="Q1622" s="7"/>
      <c r="R1622" s="158">
        <v>57.8673</v>
      </c>
      <c r="S1622" s="1"/>
      <c r="T1622" s="23">
        <v>40.836300000000001</v>
      </c>
      <c r="V1622" s="20">
        <v>1.4171</v>
      </c>
      <c r="X1622" s="20">
        <v>1.5966</v>
      </c>
      <c r="AA1622" s="25">
        <v>3192494</v>
      </c>
      <c r="AB1622" s="9"/>
      <c r="AC1622" s="25">
        <v>2567399</v>
      </c>
      <c r="AD1622" s="9"/>
      <c r="AE1622" s="27">
        <v>1811784</v>
      </c>
      <c r="AF1622" s="9"/>
      <c r="AG1622" s="26">
        <v>44367</v>
      </c>
      <c r="AI1622" s="26">
        <v>1608066</v>
      </c>
      <c r="AK1622" s="26">
        <v>371143</v>
      </c>
      <c r="AM1622" s="2" t="str">
        <f t="shared" si="25"/>
        <v>No</v>
      </c>
    </row>
    <row r="1623" spans="1:39">
      <c r="A1623" s="6" t="s">
        <v>711</v>
      </c>
      <c r="B1623" s="6" t="s">
        <v>712</v>
      </c>
      <c r="C1623" s="4" t="s">
        <v>56</v>
      </c>
      <c r="D1623" s="213">
        <v>1114</v>
      </c>
      <c r="E1623" s="210">
        <v>10114</v>
      </c>
      <c r="F1623" s="17" t="s">
        <v>275</v>
      </c>
      <c r="G1623" s="36" t="s">
        <v>220</v>
      </c>
      <c r="H1623" s="157">
        <v>203914</v>
      </c>
      <c r="I1623" s="19">
        <v>24</v>
      </c>
      <c r="J1623" s="150" t="s">
        <v>14</v>
      </c>
      <c r="K1623" s="150" t="s">
        <v>12</v>
      </c>
      <c r="L1623" s="9">
        <v>24</v>
      </c>
      <c r="M1623" s="9"/>
      <c r="N1623" s="21">
        <v>1.4507000000000001</v>
      </c>
      <c r="O1623" s="10"/>
      <c r="P1623" s="39">
        <v>0.16520000000000001</v>
      </c>
      <c r="Q1623" s="7"/>
      <c r="R1623" s="158">
        <v>91.686899999999994</v>
      </c>
      <c r="S1623" s="1"/>
      <c r="T1623" s="23">
        <v>10.4428</v>
      </c>
      <c r="V1623" s="20">
        <v>8.7798999999999996</v>
      </c>
      <c r="X1623" s="20">
        <v>0</v>
      </c>
      <c r="AA1623" s="25">
        <v>529896</v>
      </c>
      <c r="AB1623" s="9"/>
      <c r="AC1623" s="25">
        <v>3207024</v>
      </c>
      <c r="AD1623" s="9"/>
      <c r="AE1623" s="27">
        <v>365267</v>
      </c>
      <c r="AF1623" s="9"/>
      <c r="AG1623" s="26">
        <v>34978</v>
      </c>
      <c r="AI1623" s="26">
        <v>0</v>
      </c>
      <c r="AK1623" s="26">
        <v>565021</v>
      </c>
      <c r="AM1623" s="2" t="str">
        <f t="shared" si="25"/>
        <v>No</v>
      </c>
    </row>
    <row r="1624" spans="1:39">
      <c r="A1624" s="6" t="s">
        <v>3619</v>
      </c>
      <c r="B1624" s="6" t="s">
        <v>3620</v>
      </c>
      <c r="C1624" s="4" t="s">
        <v>85</v>
      </c>
      <c r="D1624" s="213" t="s">
        <v>3621</v>
      </c>
      <c r="E1624" s="210" t="s">
        <v>3622</v>
      </c>
      <c r="F1624" s="17" t="s">
        <v>405</v>
      </c>
      <c r="G1624" s="36" t="s">
        <v>400</v>
      </c>
      <c r="H1624" s="157">
        <v>0</v>
      </c>
      <c r="I1624" s="19">
        <v>24</v>
      </c>
      <c r="J1624" s="150" t="s">
        <v>13</v>
      </c>
      <c r="K1624" s="150" t="s">
        <v>12</v>
      </c>
      <c r="L1624" s="9">
        <v>24</v>
      </c>
      <c r="M1624" s="9"/>
      <c r="N1624" s="21">
        <v>0.3624</v>
      </c>
      <c r="O1624" s="10"/>
      <c r="P1624" s="39">
        <v>2.4799999999999999E-2</v>
      </c>
      <c r="Q1624" s="7"/>
      <c r="R1624" s="158">
        <v>36.207900000000002</v>
      </c>
      <c r="S1624" s="1"/>
      <c r="T1624" s="23">
        <v>2.4799000000000002</v>
      </c>
      <c r="V1624" s="20">
        <v>14.6008</v>
      </c>
      <c r="X1624" s="20">
        <v>0</v>
      </c>
      <c r="AA1624" s="25">
        <v>24516</v>
      </c>
      <c r="AB1624" s="9"/>
      <c r="AC1624" s="25">
        <v>987787</v>
      </c>
      <c r="AD1624" s="9"/>
      <c r="AE1624" s="27">
        <v>67653</v>
      </c>
      <c r="AF1624" s="9"/>
      <c r="AG1624" s="26">
        <v>27281</v>
      </c>
      <c r="AI1624" s="26">
        <v>0</v>
      </c>
      <c r="AK1624" s="26">
        <v>488807</v>
      </c>
      <c r="AM1624" s="2" t="str">
        <f t="shared" si="25"/>
        <v>No</v>
      </c>
    </row>
    <row r="1625" spans="1:39">
      <c r="A1625" s="6" t="s">
        <v>2855</v>
      </c>
      <c r="B1625" s="6" t="s">
        <v>2856</v>
      </c>
      <c r="C1625" s="4" t="s">
        <v>57</v>
      </c>
      <c r="D1625" s="213" t="s">
        <v>2857</v>
      </c>
      <c r="E1625" s="210" t="s">
        <v>2858</v>
      </c>
      <c r="F1625" s="17" t="s">
        <v>272</v>
      </c>
      <c r="G1625" s="36" t="s">
        <v>400</v>
      </c>
      <c r="H1625" s="157">
        <v>0</v>
      </c>
      <c r="I1625" s="19">
        <v>24</v>
      </c>
      <c r="J1625" s="150" t="s">
        <v>13</v>
      </c>
      <c r="K1625" s="150" t="s">
        <v>15</v>
      </c>
      <c r="L1625" s="9">
        <v>24</v>
      </c>
      <c r="M1625" s="9"/>
      <c r="N1625" s="21">
        <v>2.5030000000000001</v>
      </c>
      <c r="O1625" s="10"/>
      <c r="P1625" s="39">
        <v>8.0600000000000005E-2</v>
      </c>
      <c r="Q1625" s="7"/>
      <c r="R1625" s="158">
        <v>59.3294</v>
      </c>
      <c r="S1625" s="1"/>
      <c r="T1625" s="23">
        <v>1.9109</v>
      </c>
      <c r="V1625" s="20">
        <v>31.0487</v>
      </c>
      <c r="X1625" s="20">
        <v>0</v>
      </c>
      <c r="AA1625" s="25">
        <v>100166</v>
      </c>
      <c r="AB1625" s="9"/>
      <c r="AC1625" s="25">
        <v>1242536</v>
      </c>
      <c r="AD1625" s="9"/>
      <c r="AE1625" s="27">
        <v>40019</v>
      </c>
      <c r="AF1625" s="9"/>
      <c r="AG1625" s="26">
        <v>20943</v>
      </c>
      <c r="AI1625" s="26">
        <v>0</v>
      </c>
      <c r="AK1625" s="26">
        <v>466365</v>
      </c>
      <c r="AM1625" s="2" t="str">
        <f t="shared" si="25"/>
        <v>No</v>
      </c>
    </row>
    <row r="1626" spans="1:39">
      <c r="A1626" s="6" t="s">
        <v>6156</v>
      </c>
      <c r="B1626" s="6" t="s">
        <v>892</v>
      </c>
      <c r="C1626" s="4" t="s">
        <v>68</v>
      </c>
      <c r="D1626" s="213">
        <v>2210</v>
      </c>
      <c r="E1626" s="210">
        <v>20210</v>
      </c>
      <c r="F1626" s="17" t="s">
        <v>272</v>
      </c>
      <c r="G1626" s="36" t="s">
        <v>220</v>
      </c>
      <c r="H1626" s="157">
        <v>18351295</v>
      </c>
      <c r="I1626" s="19">
        <v>24</v>
      </c>
      <c r="J1626" s="150" t="s">
        <v>13</v>
      </c>
      <c r="K1626" s="150" t="s">
        <v>12</v>
      </c>
      <c r="L1626" s="9">
        <v>24</v>
      </c>
      <c r="M1626" s="9"/>
      <c r="N1626" s="21">
        <v>0</v>
      </c>
      <c r="O1626" s="10"/>
      <c r="P1626" s="39">
        <v>0</v>
      </c>
      <c r="Q1626" s="7"/>
      <c r="R1626" s="158">
        <v>50.873100000000001</v>
      </c>
      <c r="S1626" s="1"/>
      <c r="T1626" s="23">
        <v>1.5</v>
      </c>
      <c r="V1626" s="20">
        <v>33.915700000000001</v>
      </c>
      <c r="X1626" s="20">
        <v>0</v>
      </c>
      <c r="AA1626" s="25">
        <v>0</v>
      </c>
      <c r="AB1626" s="9"/>
      <c r="AC1626" s="25">
        <v>1765552</v>
      </c>
      <c r="AD1626" s="9"/>
      <c r="AE1626" s="27">
        <v>52057</v>
      </c>
      <c r="AF1626" s="9"/>
      <c r="AG1626" s="26">
        <v>34705</v>
      </c>
      <c r="AI1626" s="26">
        <v>0</v>
      </c>
      <c r="AK1626" s="26">
        <v>513341</v>
      </c>
      <c r="AM1626" s="2" t="str">
        <f t="shared" si="25"/>
        <v>No</v>
      </c>
    </row>
    <row r="1627" spans="1:39">
      <c r="A1627" s="6" t="s">
        <v>2695</v>
      </c>
      <c r="B1627" s="6" t="s">
        <v>5781</v>
      </c>
      <c r="C1627" s="4" t="s">
        <v>46</v>
      </c>
      <c r="D1627" s="213" t="s">
        <v>2696</v>
      </c>
      <c r="E1627" s="210" t="s">
        <v>2697</v>
      </c>
      <c r="F1627" s="17" t="s">
        <v>344</v>
      </c>
      <c r="G1627" s="36" t="s">
        <v>400</v>
      </c>
      <c r="H1627" s="157">
        <v>0</v>
      </c>
      <c r="I1627" s="19">
        <v>24</v>
      </c>
      <c r="J1627" s="150" t="s">
        <v>13</v>
      </c>
      <c r="K1627" s="150" t="s">
        <v>12</v>
      </c>
      <c r="L1627" s="9">
        <v>24</v>
      </c>
      <c r="M1627" s="9"/>
      <c r="N1627" s="21">
        <v>0.93530000000000002</v>
      </c>
      <c r="O1627" s="10"/>
      <c r="P1627" s="39">
        <v>5.21E-2</v>
      </c>
      <c r="Q1627" s="7"/>
      <c r="R1627" s="158">
        <v>28.900700000000001</v>
      </c>
      <c r="S1627" s="1"/>
      <c r="T1627" s="23">
        <v>1.6109</v>
      </c>
      <c r="V1627" s="20">
        <v>17.940899999999999</v>
      </c>
      <c r="X1627" s="20">
        <v>0</v>
      </c>
      <c r="AA1627" s="25">
        <v>54992</v>
      </c>
      <c r="AB1627" s="9"/>
      <c r="AC1627" s="25">
        <v>1054906</v>
      </c>
      <c r="AD1627" s="9"/>
      <c r="AE1627" s="27">
        <v>58799</v>
      </c>
      <c r="AF1627" s="9"/>
      <c r="AG1627" s="26">
        <v>36501</v>
      </c>
      <c r="AI1627" s="26">
        <v>0</v>
      </c>
      <c r="AK1627" s="26">
        <v>556505</v>
      </c>
      <c r="AM1627" s="2" t="str">
        <f t="shared" si="25"/>
        <v>No</v>
      </c>
    </row>
    <row r="1628" spans="1:39">
      <c r="A1628" s="6" t="s">
        <v>1256</v>
      </c>
      <c r="B1628" s="6" t="s">
        <v>1035</v>
      </c>
      <c r="C1628" s="4" t="s">
        <v>105</v>
      </c>
      <c r="D1628" s="213" t="s">
        <v>1257</v>
      </c>
      <c r="E1628" s="210" t="s">
        <v>1258</v>
      </c>
      <c r="F1628" s="17" t="s">
        <v>405</v>
      </c>
      <c r="G1628" s="36" t="s">
        <v>400</v>
      </c>
      <c r="H1628" s="157">
        <v>0</v>
      </c>
      <c r="I1628" s="19">
        <v>24</v>
      </c>
      <c r="J1628" s="150" t="s">
        <v>13</v>
      </c>
      <c r="K1628" s="150" t="s">
        <v>12</v>
      </c>
      <c r="L1628" s="9">
        <v>24</v>
      </c>
      <c r="M1628" s="9"/>
      <c r="N1628" s="21">
        <v>0.68420000000000003</v>
      </c>
      <c r="O1628" s="10"/>
      <c r="P1628" s="39">
        <v>4.5900000000000003E-2</v>
      </c>
      <c r="Q1628" s="7"/>
      <c r="R1628" s="158">
        <v>44.662799999999997</v>
      </c>
      <c r="S1628" s="1"/>
      <c r="T1628" s="23">
        <v>2.9990999999999999</v>
      </c>
      <c r="V1628" s="20">
        <v>14.892099999999999</v>
      </c>
      <c r="X1628" s="20">
        <v>0</v>
      </c>
      <c r="AA1628" s="25">
        <v>49839</v>
      </c>
      <c r="AB1628" s="9"/>
      <c r="AC1628" s="25">
        <v>1084770</v>
      </c>
      <c r="AD1628" s="9"/>
      <c r="AE1628" s="27">
        <v>72842</v>
      </c>
      <c r="AF1628" s="9"/>
      <c r="AG1628" s="26">
        <v>24288</v>
      </c>
      <c r="AI1628" s="26">
        <v>0</v>
      </c>
      <c r="AK1628" s="26">
        <v>395963</v>
      </c>
      <c r="AM1628" s="2" t="str">
        <f t="shared" si="25"/>
        <v>No</v>
      </c>
    </row>
    <row r="1629" spans="1:39">
      <c r="A1629" s="6" t="s">
        <v>6157</v>
      </c>
      <c r="B1629" s="6" t="s">
        <v>1098</v>
      </c>
      <c r="C1629" s="4" t="s">
        <v>116</v>
      </c>
      <c r="D1629" s="213">
        <v>3089</v>
      </c>
      <c r="E1629" s="210">
        <v>30089</v>
      </c>
      <c r="F1629" s="17" t="s">
        <v>275</v>
      </c>
      <c r="G1629" s="36" t="s">
        <v>220</v>
      </c>
      <c r="H1629" s="157">
        <v>70350</v>
      </c>
      <c r="I1629" s="19">
        <v>24</v>
      </c>
      <c r="J1629" s="150" t="s">
        <v>14</v>
      </c>
      <c r="K1629" s="150" t="s">
        <v>12</v>
      </c>
      <c r="L1629" s="9">
        <v>23</v>
      </c>
      <c r="M1629" s="9"/>
      <c r="N1629" s="21">
        <v>0.41860000000000003</v>
      </c>
      <c r="O1629" s="10"/>
      <c r="P1629" s="39">
        <v>8.7900000000000006E-2</v>
      </c>
      <c r="Q1629" s="7"/>
      <c r="R1629" s="158">
        <v>70.537599999999998</v>
      </c>
      <c r="S1629" s="1"/>
      <c r="T1629" s="23">
        <v>14.8124</v>
      </c>
      <c r="V1629" s="20">
        <v>4.7621000000000002</v>
      </c>
      <c r="X1629" s="20">
        <v>0</v>
      </c>
      <c r="AA1629" s="25">
        <v>421204</v>
      </c>
      <c r="AB1629" s="9"/>
      <c r="AC1629" s="25">
        <v>4791831</v>
      </c>
      <c r="AD1629" s="9"/>
      <c r="AE1629" s="27">
        <v>1006248</v>
      </c>
      <c r="AF1629" s="9"/>
      <c r="AG1629" s="26">
        <v>67933</v>
      </c>
      <c r="AI1629" s="26">
        <v>0</v>
      </c>
      <c r="AK1629" s="26">
        <v>1241381</v>
      </c>
      <c r="AM1629" s="2" t="str">
        <f t="shared" si="25"/>
        <v>No</v>
      </c>
    </row>
    <row r="1630" spans="1:39">
      <c r="A1630" s="6" t="s">
        <v>2732</v>
      </c>
      <c r="B1630" s="6" t="s">
        <v>1271</v>
      </c>
      <c r="C1630" s="4" t="s">
        <v>57</v>
      </c>
      <c r="D1630" s="213" t="s">
        <v>2733</v>
      </c>
      <c r="E1630" s="210" t="s">
        <v>2734</v>
      </c>
      <c r="F1630" s="17" t="s">
        <v>275</v>
      </c>
      <c r="G1630" s="36" t="s">
        <v>400</v>
      </c>
      <c r="H1630" s="157">
        <v>0</v>
      </c>
      <c r="I1630" s="19">
        <v>24</v>
      </c>
      <c r="J1630" s="150" t="s">
        <v>13</v>
      </c>
      <c r="K1630" s="150" t="s">
        <v>12</v>
      </c>
      <c r="L1630" s="9">
        <v>22</v>
      </c>
      <c r="M1630" s="9"/>
      <c r="N1630" s="21">
        <v>1.1948000000000001</v>
      </c>
      <c r="O1630" s="10"/>
      <c r="P1630" s="39">
        <v>7.1300000000000002E-2</v>
      </c>
      <c r="Q1630" s="7"/>
      <c r="R1630" s="158">
        <v>58.987299999999998</v>
      </c>
      <c r="S1630" s="1"/>
      <c r="T1630" s="23">
        <v>3.5190000000000001</v>
      </c>
      <c r="V1630" s="20">
        <v>16.7624</v>
      </c>
      <c r="X1630" s="20">
        <v>0</v>
      </c>
      <c r="AA1630" s="25">
        <v>166181</v>
      </c>
      <c r="AB1630" s="9"/>
      <c r="AC1630" s="25">
        <v>2331413</v>
      </c>
      <c r="AD1630" s="9"/>
      <c r="AE1630" s="27">
        <v>139086</v>
      </c>
      <c r="AF1630" s="9"/>
      <c r="AG1630" s="26">
        <v>39524</v>
      </c>
      <c r="AI1630" s="26">
        <v>0</v>
      </c>
      <c r="AK1630" s="26">
        <v>747457</v>
      </c>
      <c r="AM1630" s="2" t="str">
        <f t="shared" si="25"/>
        <v>No</v>
      </c>
    </row>
    <row r="1631" spans="1:39">
      <c r="A1631" s="6" t="s">
        <v>5544</v>
      </c>
      <c r="B1631" s="6" t="s">
        <v>911</v>
      </c>
      <c r="C1631" s="4" t="s">
        <v>68</v>
      </c>
      <c r="D1631" s="213" t="s">
        <v>912</v>
      </c>
      <c r="E1631" s="210" t="s">
        <v>913</v>
      </c>
      <c r="F1631" s="17" t="s">
        <v>272</v>
      </c>
      <c r="G1631" s="36" t="s">
        <v>400</v>
      </c>
      <c r="H1631" s="157">
        <v>0</v>
      </c>
      <c r="I1631" s="19">
        <v>24</v>
      </c>
      <c r="J1631" s="150" t="s">
        <v>13</v>
      </c>
      <c r="K1631" s="150" t="s">
        <v>12</v>
      </c>
      <c r="L1631" s="9">
        <v>21</v>
      </c>
      <c r="M1631" s="9"/>
      <c r="N1631" s="21">
        <v>0.152</v>
      </c>
      <c r="O1631" s="10"/>
      <c r="P1631" s="39">
        <v>5.0000000000000001E-3</v>
      </c>
      <c r="Q1631" s="7"/>
      <c r="R1631" s="158">
        <v>46.203200000000002</v>
      </c>
      <c r="S1631" s="1"/>
      <c r="T1631" s="23">
        <v>1.5176000000000001</v>
      </c>
      <c r="V1631" s="20">
        <v>30.4453</v>
      </c>
      <c r="X1631" s="20">
        <v>0</v>
      </c>
      <c r="AA1631" s="25">
        <v>7176</v>
      </c>
      <c r="AB1631" s="9"/>
      <c r="AC1631" s="25">
        <v>1437383</v>
      </c>
      <c r="AD1631" s="9"/>
      <c r="AE1631" s="27">
        <v>47212</v>
      </c>
      <c r="AF1631" s="9"/>
      <c r="AG1631" s="26">
        <v>31110</v>
      </c>
      <c r="AI1631" s="26">
        <v>0</v>
      </c>
      <c r="AK1631" s="26">
        <v>416877</v>
      </c>
      <c r="AM1631" s="2" t="str">
        <f t="shared" si="25"/>
        <v>No</v>
      </c>
    </row>
    <row r="1632" spans="1:39">
      <c r="A1632" s="6" t="s">
        <v>2732</v>
      </c>
      <c r="B1632" s="6" t="s">
        <v>1271</v>
      </c>
      <c r="C1632" s="4" t="s">
        <v>57</v>
      </c>
      <c r="D1632" s="213" t="s">
        <v>2733</v>
      </c>
      <c r="E1632" s="210" t="s">
        <v>2734</v>
      </c>
      <c r="F1632" s="17" t="s">
        <v>275</v>
      </c>
      <c r="G1632" s="36" t="s">
        <v>400</v>
      </c>
      <c r="H1632" s="157">
        <v>0</v>
      </c>
      <c r="I1632" s="19">
        <v>24</v>
      </c>
      <c r="J1632" s="150" t="s">
        <v>14</v>
      </c>
      <c r="K1632" s="150" t="s">
        <v>12</v>
      </c>
      <c r="L1632" s="9">
        <v>2</v>
      </c>
      <c r="M1632" s="9"/>
      <c r="N1632" s="21">
        <v>1.2073</v>
      </c>
      <c r="O1632" s="10"/>
      <c r="P1632" s="39">
        <v>2.4899999999999999E-2</v>
      </c>
      <c r="Q1632" s="7"/>
      <c r="R1632" s="158">
        <v>55.157699999999998</v>
      </c>
      <c r="S1632" s="1"/>
      <c r="T1632" s="23">
        <v>1.1375999999999999</v>
      </c>
      <c r="V1632" s="20">
        <v>48.487099999999998</v>
      </c>
      <c r="X1632" s="20">
        <v>0</v>
      </c>
      <c r="AA1632" s="25">
        <v>4642</v>
      </c>
      <c r="AB1632" s="9"/>
      <c r="AC1632" s="25">
        <v>186433</v>
      </c>
      <c r="AD1632" s="9"/>
      <c r="AE1632" s="27">
        <v>3845</v>
      </c>
      <c r="AF1632" s="9"/>
      <c r="AG1632" s="26">
        <v>3380</v>
      </c>
      <c r="AI1632" s="26">
        <v>0</v>
      </c>
      <c r="AK1632" s="26">
        <v>100658</v>
      </c>
      <c r="AM1632" s="2" t="str">
        <f t="shared" si="25"/>
        <v>No</v>
      </c>
    </row>
    <row r="1633" spans="1:39">
      <c r="A1633" s="6" t="s">
        <v>5068</v>
      </c>
      <c r="B1633" s="6" t="s">
        <v>4831</v>
      </c>
      <c r="C1633" s="4" t="s">
        <v>22</v>
      </c>
      <c r="D1633" s="213" t="s">
        <v>5069</v>
      </c>
      <c r="E1633" s="210" t="s">
        <v>5070</v>
      </c>
      <c r="F1633" s="17" t="s">
        <v>272</v>
      </c>
      <c r="G1633" s="36" t="s">
        <v>400</v>
      </c>
      <c r="H1633" s="157">
        <v>0</v>
      </c>
      <c r="I1633" s="19">
        <v>24</v>
      </c>
      <c r="J1633" s="150" t="s">
        <v>14</v>
      </c>
      <c r="K1633" s="150" t="s">
        <v>15</v>
      </c>
      <c r="L1633" s="9">
        <v>19</v>
      </c>
      <c r="M1633" s="9"/>
      <c r="N1633" s="21">
        <v>1.1517999999999999</v>
      </c>
      <c r="O1633" s="10"/>
      <c r="P1633" s="39">
        <v>0.1119</v>
      </c>
      <c r="Q1633" s="7"/>
      <c r="R1633" s="158">
        <v>89.877700000000004</v>
      </c>
      <c r="S1633" s="1"/>
      <c r="T1633" s="23">
        <v>8.7347000000000001</v>
      </c>
      <c r="V1633" s="20">
        <v>10.2897</v>
      </c>
      <c r="X1633" s="20">
        <v>0</v>
      </c>
      <c r="AA1633" s="25">
        <v>333523</v>
      </c>
      <c r="AB1633" s="9"/>
      <c r="AC1633" s="25">
        <v>2979625</v>
      </c>
      <c r="AD1633" s="9"/>
      <c r="AE1633" s="27">
        <v>289574</v>
      </c>
      <c r="AF1633" s="9"/>
      <c r="AG1633" s="26">
        <v>33152</v>
      </c>
      <c r="AI1633" s="26">
        <v>0</v>
      </c>
      <c r="AK1633" s="26">
        <v>939879</v>
      </c>
      <c r="AM1633" s="2" t="str">
        <f t="shared" si="25"/>
        <v>No</v>
      </c>
    </row>
    <row r="1634" spans="1:39">
      <c r="A1634" s="6" t="s">
        <v>2495</v>
      </c>
      <c r="B1634" s="6" t="s">
        <v>903</v>
      </c>
      <c r="C1634" s="4" t="s">
        <v>68</v>
      </c>
      <c r="D1634" s="213" t="s">
        <v>904</v>
      </c>
      <c r="E1634" s="210" t="s">
        <v>905</v>
      </c>
      <c r="F1634" s="17" t="s">
        <v>272</v>
      </c>
      <c r="G1634" s="36" t="s">
        <v>400</v>
      </c>
      <c r="H1634" s="157">
        <v>0</v>
      </c>
      <c r="I1634" s="19">
        <v>24</v>
      </c>
      <c r="J1634" s="150" t="s">
        <v>13</v>
      </c>
      <c r="K1634" s="150" t="s">
        <v>15</v>
      </c>
      <c r="L1634" s="9">
        <v>19</v>
      </c>
      <c r="M1634" s="9"/>
      <c r="N1634" s="21">
        <v>5.8700000000000002E-2</v>
      </c>
      <c r="O1634" s="10"/>
      <c r="P1634" s="39">
        <v>2.8E-3</v>
      </c>
      <c r="Q1634" s="7"/>
      <c r="R1634" s="158">
        <v>59.895000000000003</v>
      </c>
      <c r="S1634" s="1"/>
      <c r="T1634" s="23">
        <v>2.8673000000000002</v>
      </c>
      <c r="V1634" s="20">
        <v>20.889099999999999</v>
      </c>
      <c r="X1634" s="20">
        <v>0</v>
      </c>
      <c r="AA1634" s="25">
        <v>3669</v>
      </c>
      <c r="AB1634" s="9"/>
      <c r="AC1634" s="25">
        <v>1306550</v>
      </c>
      <c r="AD1634" s="9"/>
      <c r="AE1634" s="27">
        <v>62547</v>
      </c>
      <c r="AF1634" s="9"/>
      <c r="AG1634" s="26">
        <v>21814</v>
      </c>
      <c r="AI1634" s="26">
        <v>0</v>
      </c>
      <c r="AK1634" s="26">
        <v>274931</v>
      </c>
      <c r="AM1634" s="2" t="str">
        <f t="shared" si="25"/>
        <v>No</v>
      </c>
    </row>
    <row r="1635" spans="1:39">
      <c r="A1635" s="6" t="s">
        <v>2933</v>
      </c>
      <c r="B1635" s="6" t="s">
        <v>2934</v>
      </c>
      <c r="C1635" s="4" t="s">
        <v>58</v>
      </c>
      <c r="D1635" s="213" t="s">
        <v>2935</v>
      </c>
      <c r="E1635" s="210" t="s">
        <v>2936</v>
      </c>
      <c r="F1635" s="17" t="s">
        <v>275</v>
      </c>
      <c r="G1635" s="36" t="s">
        <v>400</v>
      </c>
      <c r="H1635" s="157">
        <v>0</v>
      </c>
      <c r="I1635" s="19">
        <v>24</v>
      </c>
      <c r="J1635" s="150" t="s">
        <v>13</v>
      </c>
      <c r="K1635" s="150" t="s">
        <v>12</v>
      </c>
      <c r="L1635" s="9">
        <v>19</v>
      </c>
      <c r="M1635" s="9"/>
      <c r="N1635" s="21">
        <v>0.41920000000000002</v>
      </c>
      <c r="O1635" s="10"/>
      <c r="P1635" s="39">
        <v>3.6499999999999998E-2</v>
      </c>
      <c r="Q1635" s="7"/>
      <c r="R1635" s="158">
        <v>61.756999999999998</v>
      </c>
      <c r="S1635" s="1"/>
      <c r="T1635" s="23">
        <v>5.3837000000000002</v>
      </c>
      <c r="V1635" s="20">
        <v>11.4711</v>
      </c>
      <c r="X1635" s="20">
        <v>0</v>
      </c>
      <c r="AA1635" s="25">
        <v>69211</v>
      </c>
      <c r="AB1635" s="9"/>
      <c r="AC1635" s="25">
        <v>1893963</v>
      </c>
      <c r="AD1635" s="9"/>
      <c r="AE1635" s="27">
        <v>165108</v>
      </c>
      <c r="AF1635" s="9"/>
      <c r="AG1635" s="26">
        <v>30668</v>
      </c>
      <c r="AI1635" s="26">
        <v>0</v>
      </c>
      <c r="AK1635" s="26">
        <v>362881</v>
      </c>
      <c r="AM1635" s="2" t="str">
        <f t="shared" si="25"/>
        <v>No</v>
      </c>
    </row>
    <row r="1636" spans="1:39">
      <c r="A1636" s="6" t="s">
        <v>6153</v>
      </c>
      <c r="B1636" s="6" t="s">
        <v>1279</v>
      </c>
      <c r="C1636" s="4" t="s">
        <v>64</v>
      </c>
      <c r="D1636" s="213">
        <v>4131</v>
      </c>
      <c r="E1636" s="210">
        <v>40131</v>
      </c>
      <c r="F1636" s="17" t="s">
        <v>272</v>
      </c>
      <c r="G1636" s="36" t="s">
        <v>220</v>
      </c>
      <c r="H1636" s="157">
        <v>166485</v>
      </c>
      <c r="I1636" s="19">
        <v>24</v>
      </c>
      <c r="J1636" s="150" t="s">
        <v>13</v>
      </c>
      <c r="K1636" s="150" t="s">
        <v>15</v>
      </c>
      <c r="L1636" s="9">
        <v>19</v>
      </c>
      <c r="M1636" s="9"/>
      <c r="N1636" s="21">
        <v>0</v>
      </c>
      <c r="O1636" s="10"/>
      <c r="P1636" s="39">
        <v>0</v>
      </c>
      <c r="Q1636" s="7"/>
      <c r="R1636" s="158">
        <v>31.498999999999999</v>
      </c>
      <c r="S1636" s="1"/>
      <c r="T1636" s="23">
        <v>1.8882000000000001</v>
      </c>
      <c r="V1636" s="20">
        <v>16.681799999999999</v>
      </c>
      <c r="X1636" s="20">
        <v>0</v>
      </c>
      <c r="AA1636" s="25">
        <v>0</v>
      </c>
      <c r="AB1636" s="9"/>
      <c r="AC1636" s="25">
        <v>750463</v>
      </c>
      <c r="AD1636" s="9"/>
      <c r="AE1636" s="27">
        <v>44987</v>
      </c>
      <c r="AF1636" s="9"/>
      <c r="AG1636" s="26">
        <v>23825</v>
      </c>
      <c r="AI1636" s="26">
        <v>0</v>
      </c>
      <c r="AK1636" s="26">
        <v>642515</v>
      </c>
      <c r="AM1636" s="2" t="str">
        <f t="shared" si="25"/>
        <v>No</v>
      </c>
    </row>
    <row r="1637" spans="1:39">
      <c r="A1637" s="6" t="s">
        <v>4344</v>
      </c>
      <c r="B1637" s="6" t="s">
        <v>4345</v>
      </c>
      <c r="C1637" s="4" t="s">
        <v>65</v>
      </c>
      <c r="D1637" s="213">
        <v>8019</v>
      </c>
      <c r="E1637" s="210">
        <v>80019</v>
      </c>
      <c r="F1637" s="17" t="s">
        <v>275</v>
      </c>
      <c r="G1637" s="36" t="s">
        <v>220</v>
      </c>
      <c r="H1637" s="157">
        <v>81955</v>
      </c>
      <c r="I1637" s="19">
        <v>24</v>
      </c>
      <c r="J1637" s="150" t="s">
        <v>13</v>
      </c>
      <c r="K1637" s="150" t="s">
        <v>15</v>
      </c>
      <c r="L1637" s="9">
        <v>18</v>
      </c>
      <c r="M1637" s="9"/>
      <c r="N1637" s="21">
        <v>2.7317</v>
      </c>
      <c r="O1637" s="10"/>
      <c r="P1637" s="39">
        <v>0.14499999999999999</v>
      </c>
      <c r="Q1637" s="7"/>
      <c r="R1637" s="158">
        <v>57.155999999999999</v>
      </c>
      <c r="S1637" s="1"/>
      <c r="T1637" s="23">
        <v>3.0344000000000002</v>
      </c>
      <c r="V1637" s="20">
        <v>18.835799999999999</v>
      </c>
      <c r="X1637" s="20">
        <v>0</v>
      </c>
      <c r="AA1637" s="25">
        <v>331958</v>
      </c>
      <c r="AB1637" s="9"/>
      <c r="AC1637" s="25">
        <v>2288926</v>
      </c>
      <c r="AD1637" s="9"/>
      <c r="AE1637" s="27">
        <v>121520</v>
      </c>
      <c r="AF1637" s="9"/>
      <c r="AG1637" s="26">
        <v>40047</v>
      </c>
      <c r="AI1637" s="26">
        <v>0</v>
      </c>
      <c r="AK1637" s="26">
        <v>552669</v>
      </c>
      <c r="AM1637" s="2" t="str">
        <f t="shared" si="25"/>
        <v>No</v>
      </c>
    </row>
    <row r="1638" spans="1:39">
      <c r="A1638" s="6" t="s">
        <v>6150</v>
      </c>
      <c r="B1638" s="6" t="s">
        <v>3266</v>
      </c>
      <c r="C1638" s="4" t="s">
        <v>103</v>
      </c>
      <c r="D1638" s="213">
        <v>6001</v>
      </c>
      <c r="E1638" s="210">
        <v>60001</v>
      </c>
      <c r="F1638" s="17" t="s">
        <v>272</v>
      </c>
      <c r="G1638" s="36" t="s">
        <v>220</v>
      </c>
      <c r="H1638" s="157">
        <v>196651</v>
      </c>
      <c r="I1638" s="19">
        <v>24</v>
      </c>
      <c r="J1638" s="150" t="s">
        <v>14</v>
      </c>
      <c r="K1638" s="150" t="s">
        <v>12</v>
      </c>
      <c r="L1638" s="9">
        <v>16</v>
      </c>
      <c r="M1638" s="9"/>
      <c r="N1638" s="21">
        <v>0.40889999999999999</v>
      </c>
      <c r="O1638" s="10"/>
      <c r="P1638" s="39">
        <v>3.3500000000000002E-2</v>
      </c>
      <c r="Q1638" s="7"/>
      <c r="R1638" s="158">
        <v>84.179400000000001</v>
      </c>
      <c r="S1638" s="1"/>
      <c r="T1638" s="23">
        <v>6.8895</v>
      </c>
      <c r="V1638" s="20">
        <v>12.218500000000001</v>
      </c>
      <c r="X1638" s="20">
        <v>0</v>
      </c>
      <c r="AA1638" s="25">
        <v>117183</v>
      </c>
      <c r="AB1638" s="9"/>
      <c r="AC1638" s="25">
        <v>3501948</v>
      </c>
      <c r="AD1638" s="9"/>
      <c r="AE1638" s="27">
        <v>286610</v>
      </c>
      <c r="AF1638" s="9"/>
      <c r="AG1638" s="26">
        <v>41601</v>
      </c>
      <c r="AI1638" s="26">
        <v>0</v>
      </c>
      <c r="AK1638" s="26">
        <v>625900</v>
      </c>
      <c r="AM1638" s="2" t="str">
        <f t="shared" si="25"/>
        <v>No</v>
      </c>
    </row>
    <row r="1639" spans="1:39">
      <c r="A1639" s="6" t="s">
        <v>6152</v>
      </c>
      <c r="B1639" s="6" t="s">
        <v>821</v>
      </c>
      <c r="C1639" s="4" t="s">
        <v>75</v>
      </c>
      <c r="D1639" s="213">
        <v>2005</v>
      </c>
      <c r="E1639" s="210">
        <v>20005</v>
      </c>
      <c r="F1639" s="17" t="s">
        <v>272</v>
      </c>
      <c r="G1639" s="36" t="s">
        <v>220</v>
      </c>
      <c r="H1639" s="157">
        <v>67983</v>
      </c>
      <c r="I1639" s="19">
        <v>24</v>
      </c>
      <c r="J1639" s="150" t="s">
        <v>14</v>
      </c>
      <c r="K1639" s="150" t="s">
        <v>15</v>
      </c>
      <c r="L1639" s="9">
        <v>16</v>
      </c>
      <c r="M1639" s="9"/>
      <c r="N1639" s="21">
        <v>1.5122</v>
      </c>
      <c r="O1639" s="10"/>
      <c r="P1639" s="39">
        <v>0.18010000000000001</v>
      </c>
      <c r="Q1639" s="7"/>
      <c r="R1639" s="158">
        <v>132.25880000000001</v>
      </c>
      <c r="S1639" s="1"/>
      <c r="T1639" s="23">
        <v>15.751899999999999</v>
      </c>
      <c r="V1639" s="20">
        <v>8.3963999999999999</v>
      </c>
      <c r="X1639" s="20">
        <v>0</v>
      </c>
      <c r="AA1639" s="25">
        <v>793521</v>
      </c>
      <c r="AB1639" s="9"/>
      <c r="AC1639" s="25">
        <v>4406070</v>
      </c>
      <c r="AD1639" s="9"/>
      <c r="AE1639" s="27">
        <v>524760</v>
      </c>
      <c r="AF1639" s="9"/>
      <c r="AG1639" s="26">
        <v>33314</v>
      </c>
      <c r="AI1639" s="26">
        <v>0</v>
      </c>
      <c r="AK1639" s="26">
        <v>643329</v>
      </c>
      <c r="AM1639" s="2" t="str">
        <f t="shared" si="25"/>
        <v>No</v>
      </c>
    </row>
    <row r="1640" spans="1:39">
      <c r="A1640" s="6" t="s">
        <v>1384</v>
      </c>
      <c r="B1640" s="6" t="s">
        <v>1385</v>
      </c>
      <c r="C1640" s="4" t="s">
        <v>64</v>
      </c>
      <c r="D1640" s="213">
        <v>4143</v>
      </c>
      <c r="E1640" s="210">
        <v>40143</v>
      </c>
      <c r="F1640" s="17" t="s">
        <v>272</v>
      </c>
      <c r="G1640" s="36" t="s">
        <v>220</v>
      </c>
      <c r="H1640" s="157">
        <v>884891</v>
      </c>
      <c r="I1640" s="19">
        <v>24</v>
      </c>
      <c r="J1640" s="150" t="s">
        <v>13</v>
      </c>
      <c r="K1640" s="150" t="s">
        <v>15</v>
      </c>
      <c r="L1640" s="9">
        <v>15</v>
      </c>
      <c r="M1640" s="9"/>
      <c r="N1640" s="21">
        <v>4.1398999999999999</v>
      </c>
      <c r="O1640" s="10"/>
      <c r="P1640" s="39">
        <v>8.8999999999999996E-2</v>
      </c>
      <c r="Q1640" s="7"/>
      <c r="R1640" s="158">
        <v>66.965299999999999</v>
      </c>
      <c r="S1640" s="1"/>
      <c r="T1640" s="23">
        <v>1.4395</v>
      </c>
      <c r="V1640" s="20">
        <v>46.520099999999999</v>
      </c>
      <c r="X1640" s="20">
        <v>0</v>
      </c>
      <c r="AA1640" s="25">
        <v>178268</v>
      </c>
      <c r="AB1640" s="9"/>
      <c r="AC1640" s="25">
        <v>2003200</v>
      </c>
      <c r="AD1640" s="9"/>
      <c r="AE1640" s="27">
        <v>43061</v>
      </c>
      <c r="AF1640" s="9"/>
      <c r="AG1640" s="26">
        <v>29914</v>
      </c>
      <c r="AI1640" s="26">
        <v>0</v>
      </c>
      <c r="AK1640" s="26">
        <v>440343</v>
      </c>
      <c r="AM1640" s="2" t="str">
        <f t="shared" si="25"/>
        <v>No</v>
      </c>
    </row>
    <row r="1641" spans="1:39">
      <c r="A1641" s="6" t="s">
        <v>4556</v>
      </c>
      <c r="B1641" s="6" t="s">
        <v>4557</v>
      </c>
      <c r="C1641" s="4" t="s">
        <v>63</v>
      </c>
      <c r="D1641" s="213" t="s">
        <v>4558</v>
      </c>
      <c r="E1641" s="210" t="s">
        <v>4559</v>
      </c>
      <c r="F1641" s="17" t="s">
        <v>405</v>
      </c>
      <c r="G1641" s="36" t="s">
        <v>400</v>
      </c>
      <c r="H1641" s="157">
        <v>0</v>
      </c>
      <c r="I1641" s="19">
        <v>24</v>
      </c>
      <c r="J1641" s="150" t="s">
        <v>14</v>
      </c>
      <c r="K1641" s="150" t="s">
        <v>12</v>
      </c>
      <c r="L1641" s="9">
        <v>15</v>
      </c>
      <c r="M1641" s="9"/>
      <c r="N1641" s="21">
        <v>0</v>
      </c>
      <c r="O1641" s="10"/>
      <c r="P1641" s="39">
        <v>0</v>
      </c>
      <c r="Q1641" s="7"/>
      <c r="R1641" s="158">
        <v>52.248100000000001</v>
      </c>
      <c r="S1641" s="1"/>
      <c r="T1641" s="23">
        <v>12.051500000000001</v>
      </c>
      <c r="V1641" s="20">
        <v>4.3353999999999999</v>
      </c>
      <c r="X1641" s="20">
        <v>0</v>
      </c>
      <c r="AA1641" s="25">
        <v>0</v>
      </c>
      <c r="AB1641" s="9"/>
      <c r="AC1641" s="25">
        <v>967426</v>
      </c>
      <c r="AD1641" s="9"/>
      <c r="AE1641" s="27">
        <v>223146</v>
      </c>
      <c r="AF1641" s="9"/>
      <c r="AG1641" s="26">
        <v>18516</v>
      </c>
      <c r="AI1641" s="26">
        <v>0</v>
      </c>
      <c r="AK1641" s="26">
        <v>318400</v>
      </c>
      <c r="AM1641" s="2" t="str">
        <f t="shared" si="25"/>
        <v>No</v>
      </c>
    </row>
    <row r="1642" spans="1:39">
      <c r="A1642" s="6" t="s">
        <v>2400</v>
      </c>
      <c r="B1642" s="6" t="s">
        <v>2401</v>
      </c>
      <c r="C1642" s="4" t="s">
        <v>57</v>
      </c>
      <c r="D1642" s="213">
        <v>5184</v>
      </c>
      <c r="E1642" s="210">
        <v>50184</v>
      </c>
      <c r="F1642" s="17" t="s">
        <v>275</v>
      </c>
      <c r="G1642" s="36" t="s">
        <v>218</v>
      </c>
      <c r="H1642" s="157">
        <v>99941</v>
      </c>
      <c r="I1642" s="19">
        <v>24</v>
      </c>
      <c r="J1642" s="150" t="s">
        <v>13</v>
      </c>
      <c r="K1642" s="150" t="s">
        <v>12</v>
      </c>
      <c r="L1642" s="9">
        <v>15</v>
      </c>
      <c r="M1642" s="9"/>
      <c r="N1642" s="21">
        <v>1.4674</v>
      </c>
      <c r="O1642" s="10"/>
      <c r="P1642" s="39">
        <v>5.21E-2</v>
      </c>
      <c r="Q1642" s="7"/>
      <c r="R1642" s="158">
        <v>71.087800000000001</v>
      </c>
      <c r="S1642" s="1"/>
      <c r="T1642" s="23">
        <v>2.5219</v>
      </c>
      <c r="V1642" s="20">
        <v>28.188500000000001</v>
      </c>
      <c r="X1642" s="20">
        <v>4.9714999999999998</v>
      </c>
      <c r="AA1642" s="25">
        <v>130206</v>
      </c>
      <c r="AB1642" s="9"/>
      <c r="AC1642" s="25">
        <v>2501223</v>
      </c>
      <c r="AD1642" s="9"/>
      <c r="AE1642" s="27">
        <v>88732</v>
      </c>
      <c r="AF1642" s="9"/>
      <c r="AG1642" s="26">
        <v>35185</v>
      </c>
      <c r="AI1642" s="26">
        <v>503110</v>
      </c>
      <c r="AK1642" s="26">
        <v>482175</v>
      </c>
      <c r="AM1642" s="2" t="str">
        <f t="shared" si="25"/>
        <v>No</v>
      </c>
    </row>
    <row r="1643" spans="1:39">
      <c r="A1643" s="6" t="s">
        <v>1183</v>
      </c>
      <c r="B1643" s="6" t="s">
        <v>1184</v>
      </c>
      <c r="C1643" s="4" t="s">
        <v>116</v>
      </c>
      <c r="D1643" s="213" t="s">
        <v>1185</v>
      </c>
      <c r="E1643" s="210" t="s">
        <v>1186</v>
      </c>
      <c r="F1643" s="17" t="s">
        <v>272</v>
      </c>
      <c r="G1643" s="36" t="s">
        <v>400</v>
      </c>
      <c r="H1643" s="157">
        <v>0</v>
      </c>
      <c r="I1643" s="19">
        <v>24</v>
      </c>
      <c r="J1643" s="150" t="s">
        <v>13</v>
      </c>
      <c r="K1643" s="150" t="s">
        <v>12</v>
      </c>
      <c r="L1643" s="9">
        <v>13</v>
      </c>
      <c r="M1643" s="9"/>
      <c r="N1643" s="21">
        <v>0.76029999999999998</v>
      </c>
      <c r="O1643" s="10"/>
      <c r="P1643" s="39">
        <v>1.66E-2</v>
      </c>
      <c r="Q1643" s="7"/>
      <c r="R1643" s="158">
        <v>35.3093</v>
      </c>
      <c r="S1643" s="1"/>
      <c r="T1643" s="23">
        <v>0.77159999999999995</v>
      </c>
      <c r="V1643" s="20">
        <v>45.7639</v>
      </c>
      <c r="X1643" s="20">
        <v>0</v>
      </c>
      <c r="AA1643" s="25">
        <v>12200</v>
      </c>
      <c r="AB1643" s="9"/>
      <c r="AC1643" s="25">
        <v>734327</v>
      </c>
      <c r="AD1643" s="9"/>
      <c r="AE1643" s="27">
        <v>16046</v>
      </c>
      <c r="AF1643" s="9"/>
      <c r="AG1643" s="26">
        <v>20797</v>
      </c>
      <c r="AI1643" s="26">
        <v>0</v>
      </c>
      <c r="AK1643" s="26">
        <v>358809</v>
      </c>
      <c r="AM1643" s="2" t="str">
        <f t="shared" si="25"/>
        <v>No</v>
      </c>
    </row>
    <row r="1644" spans="1:39">
      <c r="A1644" s="6" t="s">
        <v>1106</v>
      </c>
      <c r="B1644" s="6" t="s">
        <v>510</v>
      </c>
      <c r="C1644" s="4" t="s">
        <v>88</v>
      </c>
      <c r="D1644" s="213">
        <v>3095</v>
      </c>
      <c r="E1644" s="210">
        <v>30095</v>
      </c>
      <c r="F1644" s="17" t="s">
        <v>275</v>
      </c>
      <c r="G1644" s="36" t="s">
        <v>218</v>
      </c>
      <c r="H1644" s="157">
        <v>77086</v>
      </c>
      <c r="I1644" s="19">
        <v>24</v>
      </c>
      <c r="J1644" s="150" t="s">
        <v>13</v>
      </c>
      <c r="K1644" s="150" t="s">
        <v>12</v>
      </c>
      <c r="L1644" s="9">
        <v>12</v>
      </c>
      <c r="M1644" s="9"/>
      <c r="N1644" s="21">
        <v>19.761299999999999</v>
      </c>
      <c r="O1644" s="10"/>
      <c r="P1644" s="39">
        <v>0.73060000000000003</v>
      </c>
      <c r="Q1644" s="7"/>
      <c r="R1644" s="158">
        <v>84.553100000000001</v>
      </c>
      <c r="S1644" s="1"/>
      <c r="T1644" s="23">
        <v>3.1261000000000001</v>
      </c>
      <c r="V1644" s="20">
        <v>27.0473</v>
      </c>
      <c r="X1644" s="20">
        <v>3.3384999999999998</v>
      </c>
      <c r="AA1644" s="25">
        <v>939985</v>
      </c>
      <c r="AB1644" s="9"/>
      <c r="AC1644" s="25">
        <v>1286560</v>
      </c>
      <c r="AD1644" s="9"/>
      <c r="AE1644" s="27">
        <v>47567</v>
      </c>
      <c r="AF1644" s="9"/>
      <c r="AG1644" s="26">
        <v>15216</v>
      </c>
      <c r="AI1644" s="26">
        <v>385372</v>
      </c>
      <c r="AK1644" s="26">
        <v>235508</v>
      </c>
      <c r="AM1644" s="2" t="str">
        <f t="shared" si="25"/>
        <v>No</v>
      </c>
    </row>
    <row r="1645" spans="1:39">
      <c r="A1645" s="6" t="s">
        <v>1183</v>
      </c>
      <c r="B1645" s="6" t="s">
        <v>1184</v>
      </c>
      <c r="C1645" s="4" t="s">
        <v>116</v>
      </c>
      <c r="D1645" s="213" t="s">
        <v>1185</v>
      </c>
      <c r="E1645" s="210" t="s">
        <v>1186</v>
      </c>
      <c r="F1645" s="17" t="s">
        <v>272</v>
      </c>
      <c r="G1645" s="36" t="s">
        <v>400</v>
      </c>
      <c r="H1645" s="157">
        <v>0</v>
      </c>
      <c r="I1645" s="19">
        <v>24</v>
      </c>
      <c r="J1645" s="150" t="s">
        <v>14</v>
      </c>
      <c r="K1645" s="150" t="s">
        <v>12</v>
      </c>
      <c r="L1645" s="9">
        <v>11</v>
      </c>
      <c r="M1645" s="9"/>
      <c r="N1645" s="21">
        <v>0.83609999999999995</v>
      </c>
      <c r="O1645" s="10"/>
      <c r="P1645" s="39">
        <v>0.2082</v>
      </c>
      <c r="Q1645" s="7"/>
      <c r="R1645" s="158">
        <v>36.311300000000003</v>
      </c>
      <c r="S1645" s="1"/>
      <c r="T1645" s="23">
        <v>9.0429999999999993</v>
      </c>
      <c r="V1645" s="20">
        <v>4.0153999999999996</v>
      </c>
      <c r="X1645" s="20">
        <v>0</v>
      </c>
      <c r="AA1645" s="25">
        <v>167215</v>
      </c>
      <c r="AB1645" s="9"/>
      <c r="AC1645" s="25">
        <v>803097</v>
      </c>
      <c r="AD1645" s="9"/>
      <c r="AE1645" s="27">
        <v>200005</v>
      </c>
      <c r="AF1645" s="9"/>
      <c r="AG1645" s="26">
        <v>22117</v>
      </c>
      <c r="AI1645" s="26">
        <v>0</v>
      </c>
      <c r="AK1645" s="26">
        <v>411992</v>
      </c>
      <c r="AM1645" s="2" t="str">
        <f t="shared" si="25"/>
        <v>No</v>
      </c>
    </row>
    <row r="1646" spans="1:39">
      <c r="A1646" s="6" t="s">
        <v>6151</v>
      </c>
      <c r="B1646" s="6" t="s">
        <v>4861</v>
      </c>
      <c r="C1646" s="4" t="s">
        <v>22</v>
      </c>
      <c r="D1646" s="213">
        <v>9168</v>
      </c>
      <c r="E1646" s="210">
        <v>90168</v>
      </c>
      <c r="F1646" s="17" t="s">
        <v>272</v>
      </c>
      <c r="G1646" s="36" t="s">
        <v>220</v>
      </c>
      <c r="H1646" s="157">
        <v>1723634</v>
      </c>
      <c r="I1646" s="19">
        <v>24</v>
      </c>
      <c r="J1646" s="150" t="s">
        <v>14</v>
      </c>
      <c r="K1646" s="150" t="s">
        <v>15</v>
      </c>
      <c r="L1646" s="9">
        <v>10</v>
      </c>
      <c r="M1646" s="9"/>
      <c r="N1646" s="21">
        <v>1.0666</v>
      </c>
      <c r="O1646" s="10"/>
      <c r="P1646" s="39">
        <v>6.1499999999999999E-2</v>
      </c>
      <c r="Q1646" s="7"/>
      <c r="R1646" s="158">
        <v>100.54349999999999</v>
      </c>
      <c r="S1646" s="1"/>
      <c r="T1646" s="23">
        <v>5.8015999999999996</v>
      </c>
      <c r="V1646" s="20">
        <v>17.330400000000001</v>
      </c>
      <c r="X1646" s="20">
        <v>0</v>
      </c>
      <c r="AA1646" s="25">
        <v>199365</v>
      </c>
      <c r="AB1646" s="9"/>
      <c r="AC1646" s="25">
        <v>3239209</v>
      </c>
      <c r="AD1646" s="9"/>
      <c r="AE1646" s="27">
        <v>186909</v>
      </c>
      <c r="AF1646" s="9"/>
      <c r="AG1646" s="26">
        <v>32217</v>
      </c>
      <c r="AI1646" s="26">
        <v>0</v>
      </c>
      <c r="AK1646" s="26">
        <v>434982</v>
      </c>
      <c r="AM1646" s="2" t="str">
        <f t="shared" si="25"/>
        <v>No</v>
      </c>
    </row>
    <row r="1647" spans="1:39">
      <c r="A1647" s="6" t="s">
        <v>6157</v>
      </c>
      <c r="B1647" s="6" t="s">
        <v>1098</v>
      </c>
      <c r="C1647" s="4" t="s">
        <v>116</v>
      </c>
      <c r="D1647" s="213">
        <v>3089</v>
      </c>
      <c r="E1647" s="210">
        <v>30089</v>
      </c>
      <c r="F1647" s="17" t="s">
        <v>275</v>
      </c>
      <c r="G1647" s="36" t="s">
        <v>220</v>
      </c>
      <c r="H1647" s="157">
        <v>70350</v>
      </c>
      <c r="I1647" s="19">
        <v>24</v>
      </c>
      <c r="J1647" s="150" t="s">
        <v>13</v>
      </c>
      <c r="K1647" s="150" t="s">
        <v>12</v>
      </c>
      <c r="L1647" s="9">
        <v>1</v>
      </c>
      <c r="M1647" s="9"/>
      <c r="N1647" s="21">
        <v>0</v>
      </c>
      <c r="O1647" s="10"/>
      <c r="P1647" s="39">
        <v>0</v>
      </c>
      <c r="Q1647" s="7"/>
      <c r="R1647" s="158">
        <v>66.456599999999995</v>
      </c>
      <c r="S1647" s="1"/>
      <c r="T1647" s="23">
        <v>2.7088999999999999</v>
      </c>
      <c r="V1647" s="20">
        <v>24.532499999999999</v>
      </c>
      <c r="X1647" s="20">
        <v>0</v>
      </c>
      <c r="AA1647" s="25">
        <v>0</v>
      </c>
      <c r="AB1647" s="9"/>
      <c r="AC1647" s="25">
        <v>56621</v>
      </c>
      <c r="AD1647" s="9"/>
      <c r="AE1647" s="27">
        <v>2308</v>
      </c>
      <c r="AF1647" s="9"/>
      <c r="AG1647" s="26">
        <v>852</v>
      </c>
      <c r="AI1647" s="26">
        <v>0</v>
      </c>
      <c r="AK1647" s="26">
        <v>14180</v>
      </c>
      <c r="AM1647" s="2" t="str">
        <f t="shared" si="25"/>
        <v>No</v>
      </c>
    </row>
    <row r="1648" spans="1:39">
      <c r="A1648" s="6" t="s">
        <v>2230</v>
      </c>
      <c r="B1648" s="6" t="s">
        <v>2231</v>
      </c>
      <c r="C1648" s="4" t="s">
        <v>100</v>
      </c>
      <c r="D1648" s="213" t="s">
        <v>2232</v>
      </c>
      <c r="E1648" s="210" t="s">
        <v>2233</v>
      </c>
      <c r="F1648" s="17" t="s">
        <v>275</v>
      </c>
      <c r="G1648" s="36" t="s">
        <v>400</v>
      </c>
      <c r="H1648" s="157">
        <v>0</v>
      </c>
      <c r="I1648" s="19">
        <v>23</v>
      </c>
      <c r="J1648" s="150" t="s">
        <v>24</v>
      </c>
      <c r="K1648" s="150" t="s">
        <v>12</v>
      </c>
      <c r="L1648" s="9">
        <v>9</v>
      </c>
      <c r="M1648" s="9"/>
      <c r="N1648" s="21">
        <v>1.5518000000000001</v>
      </c>
      <c r="O1648" s="10"/>
      <c r="P1648" s="39">
        <v>0.16750000000000001</v>
      </c>
      <c r="Q1648" s="7"/>
      <c r="R1648" s="158">
        <v>100.23609999999999</v>
      </c>
      <c r="S1648" s="1"/>
      <c r="T1648" s="23">
        <v>10.8208</v>
      </c>
      <c r="V1648" s="20">
        <v>9.2632999999999992</v>
      </c>
      <c r="X1648" s="20">
        <v>0</v>
      </c>
      <c r="AA1648" s="25">
        <v>306151</v>
      </c>
      <c r="AB1648" s="9"/>
      <c r="AC1648" s="25">
        <v>1827504</v>
      </c>
      <c r="AD1648" s="9"/>
      <c r="AE1648" s="27">
        <v>197285</v>
      </c>
      <c r="AF1648" s="9"/>
      <c r="AG1648" s="26">
        <v>18232</v>
      </c>
      <c r="AI1648" s="26">
        <v>0</v>
      </c>
      <c r="AK1648" s="26">
        <v>438895</v>
      </c>
      <c r="AM1648" s="2" t="str">
        <f t="shared" si="25"/>
        <v>No</v>
      </c>
    </row>
    <row r="1649" spans="1:39">
      <c r="A1649" s="6" t="s">
        <v>3314</v>
      </c>
      <c r="B1649" s="6" t="s">
        <v>3315</v>
      </c>
      <c r="C1649" s="4" t="s">
        <v>11</v>
      </c>
      <c r="D1649" s="213">
        <v>6072</v>
      </c>
      <c r="E1649" s="210">
        <v>60072</v>
      </c>
      <c r="F1649" s="17" t="s">
        <v>275</v>
      </c>
      <c r="G1649" s="36" t="s">
        <v>218</v>
      </c>
      <c r="H1649" s="157">
        <v>295083</v>
      </c>
      <c r="I1649" s="19">
        <v>23</v>
      </c>
      <c r="J1649" s="150" t="s">
        <v>13</v>
      </c>
      <c r="K1649" s="150" t="s">
        <v>12</v>
      </c>
      <c r="L1649" s="9">
        <v>9</v>
      </c>
      <c r="M1649" s="9"/>
      <c r="N1649" s="21">
        <v>0.65839999999999999</v>
      </c>
      <c r="O1649" s="10"/>
      <c r="P1649" s="39">
        <v>1.3100000000000001E-2</v>
      </c>
      <c r="Q1649" s="7"/>
      <c r="R1649" s="158">
        <v>68.688500000000005</v>
      </c>
      <c r="S1649" s="1"/>
      <c r="T1649" s="23">
        <v>1.3714</v>
      </c>
      <c r="V1649" s="20">
        <v>50.086500000000001</v>
      </c>
      <c r="X1649" s="20">
        <v>8.0785</v>
      </c>
      <c r="AA1649" s="25">
        <v>13947</v>
      </c>
      <c r="AB1649" s="9"/>
      <c r="AC1649" s="25">
        <v>1061032</v>
      </c>
      <c r="AD1649" s="9"/>
      <c r="AE1649" s="27">
        <v>21184</v>
      </c>
      <c r="AF1649" s="9"/>
      <c r="AG1649" s="26">
        <v>15447</v>
      </c>
      <c r="AI1649" s="26">
        <v>131341</v>
      </c>
      <c r="AK1649" s="26">
        <v>175166</v>
      </c>
      <c r="AM1649" s="2" t="str">
        <f t="shared" si="25"/>
        <v>No</v>
      </c>
    </row>
    <row r="1650" spans="1:39">
      <c r="A1650" s="6" t="s">
        <v>6158</v>
      </c>
      <c r="B1650" s="6" t="s">
        <v>4847</v>
      </c>
      <c r="C1650" s="4" t="s">
        <v>22</v>
      </c>
      <c r="D1650" s="213">
        <v>9149</v>
      </c>
      <c r="E1650" s="210">
        <v>90149</v>
      </c>
      <c r="F1650" s="17" t="s">
        <v>272</v>
      </c>
      <c r="G1650" s="36" t="s">
        <v>220</v>
      </c>
      <c r="H1650" s="157">
        <v>51509</v>
      </c>
      <c r="I1650" s="19">
        <v>23</v>
      </c>
      <c r="J1650" s="150" t="s">
        <v>14</v>
      </c>
      <c r="K1650" s="150" t="s">
        <v>15</v>
      </c>
      <c r="L1650" s="9">
        <v>8</v>
      </c>
      <c r="M1650" s="9"/>
      <c r="N1650" s="21">
        <v>1.5409999999999999</v>
      </c>
      <c r="O1650" s="10"/>
      <c r="P1650" s="39">
        <v>8.4500000000000006E-2</v>
      </c>
      <c r="Q1650" s="7"/>
      <c r="R1650" s="158">
        <v>113.6918</v>
      </c>
      <c r="S1650" s="1"/>
      <c r="T1650" s="23">
        <v>6.2309000000000001</v>
      </c>
      <c r="V1650" s="20">
        <v>18.246400000000001</v>
      </c>
      <c r="X1650" s="20">
        <v>0</v>
      </c>
      <c r="AA1650" s="25">
        <v>122988</v>
      </c>
      <c r="AB1650" s="9"/>
      <c r="AC1650" s="25">
        <v>1456278</v>
      </c>
      <c r="AD1650" s="9"/>
      <c r="AE1650" s="27">
        <v>79812</v>
      </c>
      <c r="AF1650" s="9"/>
      <c r="AG1650" s="26">
        <v>12809</v>
      </c>
      <c r="AI1650" s="26">
        <v>0</v>
      </c>
      <c r="AK1650" s="26">
        <v>218890</v>
      </c>
      <c r="AM1650" s="2" t="str">
        <f t="shared" si="25"/>
        <v>No</v>
      </c>
    </row>
    <row r="1651" spans="1:39">
      <c r="A1651" s="6" t="s">
        <v>5502</v>
      </c>
      <c r="B1651" s="6" t="s">
        <v>6159</v>
      </c>
      <c r="C1651" s="4" t="s">
        <v>22</v>
      </c>
      <c r="D1651" s="213" t="s">
        <v>5503</v>
      </c>
      <c r="E1651" s="210" t="s">
        <v>5504</v>
      </c>
      <c r="F1651" s="17" t="s">
        <v>275</v>
      </c>
      <c r="G1651" s="36" t="s">
        <v>400</v>
      </c>
      <c r="H1651" s="157">
        <v>0</v>
      </c>
      <c r="I1651" s="19">
        <v>23</v>
      </c>
      <c r="J1651" s="150" t="s">
        <v>13</v>
      </c>
      <c r="K1651" s="150" t="s">
        <v>12</v>
      </c>
      <c r="L1651" s="9">
        <v>6</v>
      </c>
      <c r="M1651" s="9"/>
      <c r="N1651" s="21">
        <v>2.2650000000000001</v>
      </c>
      <c r="O1651" s="10"/>
      <c r="P1651" s="39">
        <v>0.1071</v>
      </c>
      <c r="Q1651" s="7"/>
      <c r="R1651" s="158">
        <v>106.837</v>
      </c>
      <c r="S1651" s="1"/>
      <c r="T1651" s="23">
        <v>5.0515999999999996</v>
      </c>
      <c r="V1651" s="20">
        <v>21.149100000000001</v>
      </c>
      <c r="X1651" s="20">
        <v>0</v>
      </c>
      <c r="AA1651" s="25">
        <v>103547</v>
      </c>
      <c r="AB1651" s="9"/>
      <c r="AC1651" s="25">
        <v>966875</v>
      </c>
      <c r="AD1651" s="9"/>
      <c r="AE1651" s="27">
        <v>45717</v>
      </c>
      <c r="AF1651" s="9"/>
      <c r="AG1651" s="26">
        <v>9050</v>
      </c>
      <c r="AI1651" s="26">
        <v>0</v>
      </c>
      <c r="AK1651" s="26">
        <v>105232</v>
      </c>
      <c r="AM1651" s="2" t="str">
        <f t="shared" si="25"/>
        <v>No</v>
      </c>
    </row>
    <row r="1652" spans="1:39">
      <c r="A1652" s="6" t="s">
        <v>676</v>
      </c>
      <c r="B1652" s="6" t="s">
        <v>677</v>
      </c>
      <c r="C1652" s="4" t="s">
        <v>34</v>
      </c>
      <c r="D1652" s="213">
        <v>1045</v>
      </c>
      <c r="E1652" s="210">
        <v>10045</v>
      </c>
      <c r="F1652" s="17" t="s">
        <v>338</v>
      </c>
      <c r="G1652" s="36" t="s">
        <v>218</v>
      </c>
      <c r="H1652" s="157">
        <v>924859</v>
      </c>
      <c r="I1652" s="19">
        <v>23</v>
      </c>
      <c r="J1652" s="150" t="s">
        <v>14</v>
      </c>
      <c r="K1652" s="150" t="s">
        <v>15</v>
      </c>
      <c r="L1652" s="9">
        <v>5</v>
      </c>
      <c r="M1652" s="9"/>
      <c r="N1652" s="21">
        <v>0.63080000000000003</v>
      </c>
      <c r="O1652" s="10"/>
      <c r="P1652" s="39">
        <v>8.9800000000000005E-2</v>
      </c>
      <c r="Q1652" s="7"/>
      <c r="R1652" s="158">
        <v>63.106400000000001</v>
      </c>
      <c r="S1652" s="1"/>
      <c r="T1652" s="23">
        <v>8.9822000000000006</v>
      </c>
      <c r="V1652" s="20">
        <v>7.0256999999999996</v>
      </c>
      <c r="X1652" s="20">
        <v>1.3732</v>
      </c>
      <c r="AA1652" s="25">
        <v>118060</v>
      </c>
      <c r="AB1652" s="9"/>
      <c r="AC1652" s="25">
        <v>1314949</v>
      </c>
      <c r="AD1652" s="9"/>
      <c r="AE1652" s="27">
        <v>187163</v>
      </c>
      <c r="AF1652" s="9"/>
      <c r="AG1652" s="26">
        <v>20837</v>
      </c>
      <c r="AI1652" s="26">
        <v>957585</v>
      </c>
      <c r="AK1652" s="26">
        <v>217062</v>
      </c>
      <c r="AM1652" s="2" t="str">
        <f t="shared" si="25"/>
        <v>No</v>
      </c>
    </row>
    <row r="1653" spans="1:39">
      <c r="A1653" s="6" t="s">
        <v>3312</v>
      </c>
      <c r="B1653" s="6" t="s">
        <v>1272</v>
      </c>
      <c r="C1653" s="4" t="s">
        <v>11</v>
      </c>
      <c r="D1653" s="213">
        <v>6062</v>
      </c>
      <c r="E1653" s="210">
        <v>60062</v>
      </c>
      <c r="F1653" s="17" t="s">
        <v>120</v>
      </c>
      <c r="G1653" s="36" t="s">
        <v>220</v>
      </c>
      <c r="H1653" s="157">
        <v>295083</v>
      </c>
      <c r="I1653" s="19">
        <v>23</v>
      </c>
      <c r="J1653" s="150" t="s">
        <v>13</v>
      </c>
      <c r="K1653" s="150" t="s">
        <v>12</v>
      </c>
      <c r="L1653" s="9">
        <v>4</v>
      </c>
      <c r="M1653" s="9"/>
      <c r="N1653" s="21">
        <v>2.2515000000000001</v>
      </c>
      <c r="O1653" s="10"/>
      <c r="P1653" s="39">
        <v>3.9800000000000002E-2</v>
      </c>
      <c r="Q1653" s="7"/>
      <c r="R1653" s="158">
        <v>67.539299999999997</v>
      </c>
      <c r="S1653" s="1"/>
      <c r="T1653" s="23">
        <v>1.1947000000000001</v>
      </c>
      <c r="V1653" s="20">
        <v>56.533999999999999</v>
      </c>
      <c r="X1653" s="20">
        <v>0</v>
      </c>
      <c r="AA1653" s="25">
        <v>22094</v>
      </c>
      <c r="AB1653" s="9"/>
      <c r="AC1653" s="25">
        <v>554768</v>
      </c>
      <c r="AD1653" s="9"/>
      <c r="AE1653" s="27">
        <v>9813</v>
      </c>
      <c r="AF1653" s="9"/>
      <c r="AG1653" s="26">
        <v>8214</v>
      </c>
      <c r="AI1653" s="26">
        <v>0</v>
      </c>
      <c r="AK1653" s="26">
        <v>56714</v>
      </c>
      <c r="AM1653" s="2" t="str">
        <f t="shared" si="25"/>
        <v>No</v>
      </c>
    </row>
    <row r="1654" spans="1:39">
      <c r="A1654" s="6" t="s">
        <v>1914</v>
      </c>
      <c r="B1654" s="6" t="s">
        <v>1915</v>
      </c>
      <c r="C1654" s="4" t="s">
        <v>51</v>
      </c>
      <c r="D1654" s="213" t="s">
        <v>1916</v>
      </c>
      <c r="E1654" s="210" t="s">
        <v>1917</v>
      </c>
      <c r="F1654" s="17" t="s">
        <v>275</v>
      </c>
      <c r="G1654" s="36" t="s">
        <v>400</v>
      </c>
      <c r="H1654" s="157">
        <v>0</v>
      </c>
      <c r="I1654" s="19">
        <v>23</v>
      </c>
      <c r="J1654" s="150" t="s">
        <v>14</v>
      </c>
      <c r="K1654" s="150" t="s">
        <v>12</v>
      </c>
      <c r="L1654" s="9">
        <v>3</v>
      </c>
      <c r="M1654" s="9"/>
      <c r="N1654" s="21">
        <v>4.5499999999999999E-2</v>
      </c>
      <c r="O1654" s="10"/>
      <c r="P1654" s="39">
        <v>1.0200000000000001E-2</v>
      </c>
      <c r="Q1654" s="7"/>
      <c r="R1654" s="158">
        <v>25.399899999999999</v>
      </c>
      <c r="S1654" s="1"/>
      <c r="T1654" s="23">
        <v>5.6798000000000002</v>
      </c>
      <c r="V1654" s="20">
        <v>4.4718999999999998</v>
      </c>
      <c r="X1654" s="20">
        <v>0</v>
      </c>
      <c r="AA1654" s="25">
        <v>1700</v>
      </c>
      <c r="AB1654" s="9"/>
      <c r="AC1654" s="25">
        <v>167157</v>
      </c>
      <c r="AD1654" s="9"/>
      <c r="AE1654" s="27">
        <v>37379</v>
      </c>
      <c r="AF1654" s="9"/>
      <c r="AG1654" s="26">
        <v>6581</v>
      </c>
      <c r="AI1654" s="26">
        <v>0</v>
      </c>
      <c r="AK1654" s="26">
        <v>75236</v>
      </c>
      <c r="AM1654" s="2" t="str">
        <f t="shared" si="25"/>
        <v>No</v>
      </c>
    </row>
    <row r="1655" spans="1:39">
      <c r="A1655" s="6" t="s">
        <v>1595</v>
      </c>
      <c r="B1655" s="6" t="s">
        <v>1596</v>
      </c>
      <c r="C1655" s="4" t="s">
        <v>39</v>
      </c>
      <c r="D1655" s="213" t="s">
        <v>1597</v>
      </c>
      <c r="E1655" s="210" t="s">
        <v>1598</v>
      </c>
      <c r="F1655" s="17" t="s">
        <v>405</v>
      </c>
      <c r="G1655" s="36" t="s">
        <v>400</v>
      </c>
      <c r="H1655" s="157">
        <v>0</v>
      </c>
      <c r="I1655" s="19">
        <v>23</v>
      </c>
      <c r="J1655" s="150" t="s">
        <v>14</v>
      </c>
      <c r="K1655" s="150" t="s">
        <v>12</v>
      </c>
      <c r="L1655" s="9">
        <v>3</v>
      </c>
      <c r="M1655" s="9"/>
      <c r="N1655" s="21">
        <v>1.5147999999999999</v>
      </c>
      <c r="O1655" s="10"/>
      <c r="P1655" s="39">
        <v>3.9100000000000003E-2</v>
      </c>
      <c r="Q1655" s="7"/>
      <c r="R1655" s="158">
        <v>50.444000000000003</v>
      </c>
      <c r="S1655" s="1"/>
      <c r="T1655" s="23">
        <v>1.3004</v>
      </c>
      <c r="V1655" s="20">
        <v>38.7898</v>
      </c>
      <c r="X1655" s="20">
        <v>0</v>
      </c>
      <c r="AA1655" s="25">
        <v>9304</v>
      </c>
      <c r="AB1655" s="9"/>
      <c r="AC1655" s="25">
        <v>238247</v>
      </c>
      <c r="AD1655" s="9"/>
      <c r="AE1655" s="27">
        <v>6142</v>
      </c>
      <c r="AF1655" s="9"/>
      <c r="AG1655" s="26">
        <v>4723</v>
      </c>
      <c r="AI1655" s="26">
        <v>0</v>
      </c>
      <c r="AK1655" s="26">
        <v>91803</v>
      </c>
      <c r="AM1655" s="2" t="str">
        <f t="shared" si="25"/>
        <v>No</v>
      </c>
    </row>
    <row r="1656" spans="1:39">
      <c r="A1656" s="6" t="s">
        <v>1992</v>
      </c>
      <c r="B1656" s="6" t="s">
        <v>1993</v>
      </c>
      <c r="C1656" s="4" t="s">
        <v>62</v>
      </c>
      <c r="D1656" s="213" t="s">
        <v>1994</v>
      </c>
      <c r="E1656" s="210" t="s">
        <v>1995</v>
      </c>
      <c r="F1656" s="17" t="s">
        <v>272</v>
      </c>
      <c r="G1656" s="36" t="s">
        <v>400</v>
      </c>
      <c r="H1656" s="157">
        <v>0</v>
      </c>
      <c r="I1656" s="19">
        <v>23</v>
      </c>
      <c r="J1656" s="150" t="s">
        <v>13</v>
      </c>
      <c r="K1656" s="150" t="s">
        <v>12</v>
      </c>
      <c r="L1656" s="9">
        <v>23</v>
      </c>
      <c r="M1656" s="9"/>
      <c r="N1656" s="21">
        <v>0.95089999999999997</v>
      </c>
      <c r="O1656" s="10"/>
      <c r="P1656" s="39">
        <v>3.9800000000000002E-2</v>
      </c>
      <c r="Q1656" s="7"/>
      <c r="R1656" s="158">
        <v>66.744699999999995</v>
      </c>
      <c r="S1656" s="1"/>
      <c r="T1656" s="23">
        <v>2.7959000000000001</v>
      </c>
      <c r="V1656" s="20">
        <v>23.872800000000002</v>
      </c>
      <c r="X1656" s="20">
        <v>0</v>
      </c>
      <c r="AA1656" s="25">
        <v>59620</v>
      </c>
      <c r="AB1656" s="9"/>
      <c r="AC1656" s="25">
        <v>1496750</v>
      </c>
      <c r="AD1656" s="9"/>
      <c r="AE1656" s="27">
        <v>62697</v>
      </c>
      <c r="AF1656" s="9"/>
      <c r="AG1656" s="26">
        <v>22425</v>
      </c>
      <c r="AI1656" s="26">
        <v>0</v>
      </c>
      <c r="AK1656" s="26">
        <v>544680</v>
      </c>
      <c r="AM1656" s="2" t="str">
        <f t="shared" si="25"/>
        <v>No</v>
      </c>
    </row>
    <row r="1657" spans="1:39">
      <c r="A1657" s="6" t="s">
        <v>6160</v>
      </c>
      <c r="B1657" s="6" t="s">
        <v>3779</v>
      </c>
      <c r="C1657" s="4" t="s">
        <v>44</v>
      </c>
      <c r="D1657" s="213" t="s">
        <v>3780</v>
      </c>
      <c r="E1657" s="210" t="s">
        <v>3781</v>
      </c>
      <c r="F1657" s="17" t="s">
        <v>405</v>
      </c>
      <c r="G1657" s="36" t="s">
        <v>400</v>
      </c>
      <c r="H1657" s="157">
        <v>0</v>
      </c>
      <c r="I1657" s="19">
        <v>23</v>
      </c>
      <c r="J1657" s="150" t="s">
        <v>13</v>
      </c>
      <c r="K1657" s="150" t="s">
        <v>12</v>
      </c>
      <c r="L1657" s="9">
        <v>23</v>
      </c>
      <c r="M1657" s="9"/>
      <c r="N1657" s="21">
        <v>0.59260000000000002</v>
      </c>
      <c r="O1657" s="10"/>
      <c r="P1657" s="39">
        <v>7.3499999999999996E-2</v>
      </c>
      <c r="Q1657" s="7"/>
      <c r="R1657" s="158">
        <v>46.453899999999997</v>
      </c>
      <c r="S1657" s="1"/>
      <c r="T1657" s="23">
        <v>5.7655000000000003</v>
      </c>
      <c r="V1657" s="20">
        <v>8.0572999999999997</v>
      </c>
      <c r="X1657" s="20">
        <v>0</v>
      </c>
      <c r="AA1657" s="25">
        <v>77860</v>
      </c>
      <c r="AB1657" s="9"/>
      <c r="AC1657" s="25">
        <v>1058637</v>
      </c>
      <c r="AD1657" s="9"/>
      <c r="AE1657" s="27">
        <v>131389</v>
      </c>
      <c r="AF1657" s="9"/>
      <c r="AG1657" s="26">
        <v>22789</v>
      </c>
      <c r="AI1657" s="26">
        <v>0</v>
      </c>
      <c r="AK1657" s="26">
        <v>370473</v>
      </c>
      <c r="AM1657" s="2" t="str">
        <f t="shared" si="25"/>
        <v>No</v>
      </c>
    </row>
    <row r="1658" spans="1:39">
      <c r="A1658" s="6" t="s">
        <v>6161</v>
      </c>
      <c r="B1658" s="6" t="s">
        <v>859</v>
      </c>
      <c r="C1658" s="4" t="s">
        <v>68</v>
      </c>
      <c r="D1658" s="213">
        <v>2160</v>
      </c>
      <c r="E1658" s="210">
        <v>20160</v>
      </c>
      <c r="F1658" s="17" t="s">
        <v>715</v>
      </c>
      <c r="G1658" s="36" t="s">
        <v>220</v>
      </c>
      <c r="H1658" s="157">
        <v>18351295</v>
      </c>
      <c r="I1658" s="19">
        <v>23</v>
      </c>
      <c r="J1658" s="150" t="s">
        <v>24</v>
      </c>
      <c r="K1658" s="150" t="s">
        <v>12</v>
      </c>
      <c r="L1658" s="9">
        <v>23</v>
      </c>
      <c r="M1658" s="9"/>
      <c r="N1658" s="21">
        <v>9.5686</v>
      </c>
      <c r="O1658" s="10"/>
      <c r="P1658" s="39">
        <v>1</v>
      </c>
      <c r="Q1658" s="7"/>
      <c r="R1658" s="158">
        <v>178.1037</v>
      </c>
      <c r="S1658" s="1"/>
      <c r="T1658" s="23">
        <v>18.613299999999999</v>
      </c>
      <c r="V1658" s="20">
        <v>9.5686</v>
      </c>
      <c r="X1658" s="20">
        <v>0</v>
      </c>
      <c r="AA1658" s="25">
        <v>4640314</v>
      </c>
      <c r="AB1658" s="9"/>
      <c r="AC1658" s="25">
        <v>4640314</v>
      </c>
      <c r="AD1658" s="9"/>
      <c r="AE1658" s="27">
        <v>484952</v>
      </c>
      <c r="AF1658" s="9"/>
      <c r="AG1658" s="26">
        <v>26054</v>
      </c>
      <c r="AI1658" s="26">
        <v>0</v>
      </c>
      <c r="AK1658" s="26">
        <v>821067</v>
      </c>
      <c r="AM1658" s="2" t="str">
        <f t="shared" si="25"/>
        <v>No</v>
      </c>
    </row>
    <row r="1659" spans="1:39">
      <c r="A1659" s="6" t="s">
        <v>5400</v>
      </c>
      <c r="B1659" s="6" t="s">
        <v>1373</v>
      </c>
      <c r="C1659" s="4" t="s">
        <v>39</v>
      </c>
      <c r="D1659" s="213"/>
      <c r="E1659" s="210" t="s">
        <v>5401</v>
      </c>
      <c r="F1659" s="17" t="s">
        <v>344</v>
      </c>
      <c r="G1659" s="36" t="s">
        <v>400</v>
      </c>
      <c r="H1659" s="157">
        <v>0</v>
      </c>
      <c r="I1659" s="19">
        <v>23</v>
      </c>
      <c r="J1659" s="150" t="s">
        <v>13</v>
      </c>
      <c r="K1659" s="150" t="s">
        <v>15</v>
      </c>
      <c r="L1659" s="9">
        <v>23</v>
      </c>
      <c r="M1659" s="9"/>
      <c r="N1659" s="21">
        <v>0.81720000000000004</v>
      </c>
      <c r="O1659" s="10"/>
      <c r="P1659" s="39">
        <v>2.1000000000000001E-2</v>
      </c>
      <c r="Q1659" s="7"/>
      <c r="R1659" s="158">
        <v>41.820399999999999</v>
      </c>
      <c r="S1659" s="1"/>
      <c r="T1659" s="23">
        <v>1.0764</v>
      </c>
      <c r="V1659" s="20">
        <v>38.851900000000001</v>
      </c>
      <c r="X1659" s="20">
        <v>0</v>
      </c>
      <c r="AA1659" s="25">
        <v>48158</v>
      </c>
      <c r="AB1659" s="9"/>
      <c r="AC1659" s="25">
        <v>2289623</v>
      </c>
      <c r="AD1659" s="9"/>
      <c r="AE1659" s="27">
        <v>58932</v>
      </c>
      <c r="AF1659" s="9"/>
      <c r="AG1659" s="26">
        <v>54749</v>
      </c>
      <c r="AI1659" s="26">
        <v>0</v>
      </c>
      <c r="AK1659" s="26">
        <v>728895</v>
      </c>
      <c r="AM1659" s="2" t="str">
        <f t="shared" si="25"/>
        <v>No</v>
      </c>
    </row>
    <row r="1660" spans="1:39">
      <c r="A1660" s="6" t="s">
        <v>4641</v>
      </c>
      <c r="B1660" s="6" t="s">
        <v>4642</v>
      </c>
      <c r="C1660" s="4" t="s">
        <v>65</v>
      </c>
      <c r="D1660" s="213" t="s">
        <v>4643</v>
      </c>
      <c r="E1660" s="210" t="s">
        <v>4644</v>
      </c>
      <c r="F1660" s="17" t="s">
        <v>405</v>
      </c>
      <c r="G1660" s="36" t="s">
        <v>400</v>
      </c>
      <c r="H1660" s="157">
        <v>0</v>
      </c>
      <c r="I1660" s="19">
        <v>23</v>
      </c>
      <c r="J1660" s="150" t="s">
        <v>13</v>
      </c>
      <c r="K1660" s="150" t="s">
        <v>12</v>
      </c>
      <c r="L1660" s="9">
        <v>23</v>
      </c>
      <c r="M1660" s="9"/>
      <c r="N1660" s="21">
        <v>2.165</v>
      </c>
      <c r="O1660" s="10"/>
      <c r="P1660" s="39">
        <v>0.1134</v>
      </c>
      <c r="Q1660" s="7"/>
      <c r="R1660" s="158">
        <v>50.0655</v>
      </c>
      <c r="S1660" s="1"/>
      <c r="T1660" s="23">
        <v>2.6221000000000001</v>
      </c>
      <c r="V1660" s="20">
        <v>19.093399999999999</v>
      </c>
      <c r="X1660" s="20">
        <v>0</v>
      </c>
      <c r="AA1660" s="25">
        <v>189450</v>
      </c>
      <c r="AB1660" s="9"/>
      <c r="AC1660" s="25">
        <v>1670786</v>
      </c>
      <c r="AD1660" s="9"/>
      <c r="AE1660" s="27">
        <v>87506</v>
      </c>
      <c r="AF1660" s="9"/>
      <c r="AG1660" s="26">
        <v>33372</v>
      </c>
      <c r="AI1660" s="26">
        <v>0</v>
      </c>
      <c r="AK1660" s="26">
        <v>436426</v>
      </c>
      <c r="AM1660" s="2" t="str">
        <f t="shared" si="25"/>
        <v>No</v>
      </c>
    </row>
    <row r="1661" spans="1:39">
      <c r="A1661" s="6" t="s">
        <v>2761</v>
      </c>
      <c r="B1661" s="6" t="s">
        <v>2762</v>
      </c>
      <c r="C1661" s="4" t="s">
        <v>57</v>
      </c>
      <c r="D1661" s="213" t="s">
        <v>2763</v>
      </c>
      <c r="E1661" s="210" t="s">
        <v>2764</v>
      </c>
      <c r="F1661" s="17" t="s">
        <v>275</v>
      </c>
      <c r="G1661" s="36" t="s">
        <v>400</v>
      </c>
      <c r="H1661" s="157">
        <v>0</v>
      </c>
      <c r="I1661" s="19">
        <v>23</v>
      </c>
      <c r="J1661" s="150" t="s">
        <v>13</v>
      </c>
      <c r="K1661" s="150" t="s">
        <v>12</v>
      </c>
      <c r="L1661" s="9">
        <v>23</v>
      </c>
      <c r="M1661" s="9"/>
      <c r="N1661" s="21">
        <v>3.5560999999999998</v>
      </c>
      <c r="O1661" s="10"/>
      <c r="P1661" s="39">
        <v>0.2747</v>
      </c>
      <c r="Q1661" s="7"/>
      <c r="R1661" s="158">
        <v>44.992100000000001</v>
      </c>
      <c r="S1661" s="1"/>
      <c r="T1661" s="23">
        <v>3.4752999999999998</v>
      </c>
      <c r="V1661" s="20">
        <v>12.946300000000001</v>
      </c>
      <c r="X1661" s="20">
        <v>0</v>
      </c>
      <c r="AA1661" s="25">
        <v>574425</v>
      </c>
      <c r="AB1661" s="9"/>
      <c r="AC1661" s="25">
        <v>2091232</v>
      </c>
      <c r="AD1661" s="9"/>
      <c r="AE1661" s="27">
        <v>161531</v>
      </c>
      <c r="AF1661" s="9"/>
      <c r="AG1661" s="26">
        <v>46480</v>
      </c>
      <c r="AI1661" s="26">
        <v>0</v>
      </c>
      <c r="AK1661" s="26">
        <v>692652</v>
      </c>
      <c r="AM1661" s="2" t="str">
        <f t="shared" si="25"/>
        <v>No</v>
      </c>
    </row>
    <row r="1662" spans="1:39">
      <c r="A1662" s="6" t="s">
        <v>1976</v>
      </c>
      <c r="B1662" s="6" t="s">
        <v>1977</v>
      </c>
      <c r="C1662" s="4" t="s">
        <v>62</v>
      </c>
      <c r="D1662" s="213" t="s">
        <v>1978</v>
      </c>
      <c r="E1662" s="210" t="s">
        <v>1979</v>
      </c>
      <c r="F1662" s="17" t="s">
        <v>405</v>
      </c>
      <c r="G1662" s="36" t="s">
        <v>400</v>
      </c>
      <c r="H1662" s="157">
        <v>0</v>
      </c>
      <c r="I1662" s="19">
        <v>23</v>
      </c>
      <c r="J1662" s="150" t="s">
        <v>13</v>
      </c>
      <c r="K1662" s="150" t="s">
        <v>12</v>
      </c>
      <c r="L1662" s="9">
        <v>23</v>
      </c>
      <c r="M1662" s="9"/>
      <c r="N1662" s="21">
        <v>1.6500000000000001E-2</v>
      </c>
      <c r="O1662" s="10"/>
      <c r="P1662" s="39">
        <v>1E-3</v>
      </c>
      <c r="Q1662" s="7"/>
      <c r="R1662" s="158">
        <v>35.858499999999999</v>
      </c>
      <c r="S1662" s="1"/>
      <c r="T1662" s="23">
        <v>2.1808000000000001</v>
      </c>
      <c r="V1662" s="20">
        <v>16.442900000000002</v>
      </c>
      <c r="X1662" s="20">
        <v>0</v>
      </c>
      <c r="AA1662" s="25">
        <v>1687</v>
      </c>
      <c r="AB1662" s="9"/>
      <c r="AC1662" s="25">
        <v>1682910</v>
      </c>
      <c r="AD1662" s="9"/>
      <c r="AE1662" s="27">
        <v>102349</v>
      </c>
      <c r="AF1662" s="9"/>
      <c r="AG1662" s="26">
        <v>46932</v>
      </c>
      <c r="AI1662" s="26">
        <v>0</v>
      </c>
      <c r="AK1662" s="26">
        <v>1266690</v>
      </c>
      <c r="AM1662" s="2" t="str">
        <f t="shared" si="25"/>
        <v>No</v>
      </c>
    </row>
    <row r="1663" spans="1:39">
      <c r="A1663" s="6" t="s">
        <v>3001</v>
      </c>
      <c r="B1663" s="6" t="s">
        <v>1873</v>
      </c>
      <c r="C1663" s="4" t="s">
        <v>82</v>
      </c>
      <c r="D1663" s="213" t="s">
        <v>3002</v>
      </c>
      <c r="E1663" s="210" t="s">
        <v>3003</v>
      </c>
      <c r="F1663" s="17" t="s">
        <v>272</v>
      </c>
      <c r="G1663" s="36" t="s">
        <v>400</v>
      </c>
      <c r="H1663" s="157">
        <v>0</v>
      </c>
      <c r="I1663" s="19">
        <v>23</v>
      </c>
      <c r="J1663" s="150" t="s">
        <v>13</v>
      </c>
      <c r="K1663" s="150" t="s">
        <v>12</v>
      </c>
      <c r="L1663" s="9">
        <v>23</v>
      </c>
      <c r="M1663" s="9"/>
      <c r="N1663" s="21">
        <v>2.6806000000000001</v>
      </c>
      <c r="O1663" s="10"/>
      <c r="P1663" s="39">
        <v>0.28610000000000002</v>
      </c>
      <c r="Q1663" s="7"/>
      <c r="R1663" s="158">
        <v>39.772100000000002</v>
      </c>
      <c r="S1663" s="1"/>
      <c r="T1663" s="23">
        <v>4.2445000000000004</v>
      </c>
      <c r="V1663" s="20">
        <v>9.3702000000000005</v>
      </c>
      <c r="X1663" s="20">
        <v>0</v>
      </c>
      <c r="AA1663" s="25">
        <v>486034</v>
      </c>
      <c r="AB1663" s="9"/>
      <c r="AC1663" s="25">
        <v>1698983</v>
      </c>
      <c r="AD1663" s="9"/>
      <c r="AE1663" s="27">
        <v>181317</v>
      </c>
      <c r="AF1663" s="9"/>
      <c r="AG1663" s="26">
        <v>42718</v>
      </c>
      <c r="AI1663" s="26">
        <v>0</v>
      </c>
      <c r="AK1663" s="26">
        <v>705754</v>
      </c>
      <c r="AM1663" s="2" t="str">
        <f t="shared" si="25"/>
        <v>No</v>
      </c>
    </row>
    <row r="1664" spans="1:39">
      <c r="A1664" s="6" t="s">
        <v>1988</v>
      </c>
      <c r="B1664" s="6" t="s">
        <v>1989</v>
      </c>
      <c r="C1664" s="4" t="s">
        <v>62</v>
      </c>
      <c r="D1664" s="213" t="s">
        <v>1990</v>
      </c>
      <c r="E1664" s="210" t="s">
        <v>1991</v>
      </c>
      <c r="F1664" s="17" t="s">
        <v>405</v>
      </c>
      <c r="G1664" s="36" t="s">
        <v>400</v>
      </c>
      <c r="H1664" s="157">
        <v>0</v>
      </c>
      <c r="I1664" s="19">
        <v>23</v>
      </c>
      <c r="J1664" s="150" t="s">
        <v>13</v>
      </c>
      <c r="K1664" s="150" t="s">
        <v>12</v>
      </c>
      <c r="L1664" s="9">
        <v>23</v>
      </c>
      <c r="M1664" s="9"/>
      <c r="N1664" s="21">
        <v>0.57720000000000005</v>
      </c>
      <c r="O1664" s="10"/>
      <c r="P1664" s="39">
        <v>4.36E-2</v>
      </c>
      <c r="Q1664" s="7"/>
      <c r="R1664" s="158">
        <v>59.809600000000003</v>
      </c>
      <c r="S1664" s="1"/>
      <c r="T1664" s="23">
        <v>4.5164999999999997</v>
      </c>
      <c r="V1664" s="20">
        <v>13.2424</v>
      </c>
      <c r="X1664" s="20">
        <v>0</v>
      </c>
      <c r="AA1664" s="25">
        <v>50458</v>
      </c>
      <c r="AB1664" s="9"/>
      <c r="AC1664" s="25">
        <v>1157555</v>
      </c>
      <c r="AD1664" s="9"/>
      <c r="AE1664" s="27">
        <v>87413</v>
      </c>
      <c r="AF1664" s="9"/>
      <c r="AG1664" s="26">
        <v>19354</v>
      </c>
      <c r="AI1664" s="26">
        <v>0</v>
      </c>
      <c r="AK1664" s="26">
        <v>869425</v>
      </c>
      <c r="AM1664" s="2" t="str">
        <f t="shared" si="25"/>
        <v>No</v>
      </c>
    </row>
    <row r="1665" spans="1:39">
      <c r="A1665" s="6" t="s">
        <v>6162</v>
      </c>
      <c r="B1665" s="6" t="s">
        <v>4836</v>
      </c>
      <c r="C1665" s="4" t="s">
        <v>22</v>
      </c>
      <c r="D1665" s="213">
        <v>9119</v>
      </c>
      <c r="E1665" s="210">
        <v>90119</v>
      </c>
      <c r="F1665" s="17" t="s">
        <v>272</v>
      </c>
      <c r="G1665" s="36" t="s">
        <v>218</v>
      </c>
      <c r="H1665" s="157">
        <v>583681</v>
      </c>
      <c r="I1665" s="19">
        <v>23</v>
      </c>
      <c r="J1665" s="150" t="s">
        <v>14</v>
      </c>
      <c r="K1665" s="150" t="s">
        <v>12</v>
      </c>
      <c r="L1665" s="9">
        <v>23</v>
      </c>
      <c r="M1665" s="9"/>
      <c r="N1665" s="21">
        <v>3.5499999999999997E-2</v>
      </c>
      <c r="O1665" s="10"/>
      <c r="P1665" s="39">
        <v>9.4000000000000004E-3</v>
      </c>
      <c r="Q1665" s="7"/>
      <c r="R1665" s="158">
        <v>77.412199999999999</v>
      </c>
      <c r="S1665" s="1"/>
      <c r="T1665" s="23">
        <v>20.377199999999998</v>
      </c>
      <c r="V1665" s="20">
        <v>3.7989999999999999</v>
      </c>
      <c r="X1665" s="20">
        <v>1.7095</v>
      </c>
      <c r="AA1665" s="25">
        <v>29914</v>
      </c>
      <c r="AB1665" s="9"/>
      <c r="AC1665" s="25">
        <v>3198672</v>
      </c>
      <c r="AD1665" s="9"/>
      <c r="AE1665" s="27">
        <v>841985</v>
      </c>
      <c r="AF1665" s="9"/>
      <c r="AG1665" s="26">
        <v>41320</v>
      </c>
      <c r="AI1665" s="26">
        <v>1871078</v>
      </c>
      <c r="AK1665" s="26">
        <v>355543</v>
      </c>
      <c r="AM1665" s="2" t="str">
        <f t="shared" si="25"/>
        <v>No</v>
      </c>
    </row>
    <row r="1666" spans="1:39">
      <c r="A1666" s="6" t="s">
        <v>2801</v>
      </c>
      <c r="B1666" s="6" t="s">
        <v>2802</v>
      </c>
      <c r="C1666" s="4" t="s">
        <v>57</v>
      </c>
      <c r="D1666" s="213" t="s">
        <v>2803</v>
      </c>
      <c r="E1666" s="210" t="s">
        <v>2804</v>
      </c>
      <c r="F1666" s="17" t="s">
        <v>275</v>
      </c>
      <c r="G1666" s="36" t="s">
        <v>400</v>
      </c>
      <c r="H1666" s="157">
        <v>0</v>
      </c>
      <c r="I1666" s="19">
        <v>23</v>
      </c>
      <c r="J1666" s="150" t="s">
        <v>13</v>
      </c>
      <c r="K1666" s="150" t="s">
        <v>12</v>
      </c>
      <c r="L1666" s="9">
        <v>23</v>
      </c>
      <c r="M1666" s="9"/>
      <c r="N1666" s="21">
        <v>1.0524</v>
      </c>
      <c r="O1666" s="10"/>
      <c r="P1666" s="39">
        <v>6.1699999999999998E-2</v>
      </c>
      <c r="Q1666" s="7"/>
      <c r="R1666" s="158">
        <v>49.305799999999998</v>
      </c>
      <c r="S1666" s="1"/>
      <c r="T1666" s="23">
        <v>2.89</v>
      </c>
      <c r="V1666" s="20">
        <v>17.0609</v>
      </c>
      <c r="X1666" s="20">
        <v>0</v>
      </c>
      <c r="AA1666" s="25">
        <v>145455</v>
      </c>
      <c r="AB1666" s="9"/>
      <c r="AC1666" s="25">
        <v>2358100</v>
      </c>
      <c r="AD1666" s="9"/>
      <c r="AE1666" s="27">
        <v>138217</v>
      </c>
      <c r="AF1666" s="9"/>
      <c r="AG1666" s="26">
        <v>47826</v>
      </c>
      <c r="AI1666" s="26">
        <v>0</v>
      </c>
      <c r="AK1666" s="26">
        <v>912541</v>
      </c>
      <c r="AM1666" s="2" t="str">
        <f t="shared" ref="AM1666:AM1729" si="26">IF(AL1666&amp;AJ1666&amp;AH1666&amp;AF1666&amp;AD1666&amp;AB1666&amp;Y1666&amp;W1666&amp;U1666&amp;S1666&amp;S1666&amp;Q1666&amp;O1666&lt;&gt;"","Yes","No")</f>
        <v>No</v>
      </c>
    </row>
    <row r="1667" spans="1:39">
      <c r="A1667" s="6" t="s">
        <v>6163</v>
      </c>
      <c r="B1667" s="6" t="s">
        <v>2489</v>
      </c>
      <c r="C1667" s="4" t="s">
        <v>45</v>
      </c>
      <c r="D1667" s="213" t="s">
        <v>2490</v>
      </c>
      <c r="E1667" s="210" t="s">
        <v>2491</v>
      </c>
      <c r="F1667" s="17" t="s">
        <v>272</v>
      </c>
      <c r="G1667" s="36" t="s">
        <v>400</v>
      </c>
      <c r="H1667" s="157">
        <v>0</v>
      </c>
      <c r="I1667" s="19">
        <v>23</v>
      </c>
      <c r="J1667" s="150" t="s">
        <v>13</v>
      </c>
      <c r="K1667" s="150" t="s">
        <v>12</v>
      </c>
      <c r="L1667" s="9">
        <v>23</v>
      </c>
      <c r="M1667" s="9"/>
      <c r="N1667" s="21">
        <v>0.95330000000000004</v>
      </c>
      <c r="O1667" s="10"/>
      <c r="P1667" s="39">
        <v>3.8699999999999998E-2</v>
      </c>
      <c r="Q1667" s="7"/>
      <c r="R1667" s="158">
        <v>70.616900000000001</v>
      </c>
      <c r="S1667" s="1"/>
      <c r="T1667" s="23">
        <v>2.8656999999999999</v>
      </c>
      <c r="V1667" s="20">
        <v>24.642499999999998</v>
      </c>
      <c r="X1667" s="20">
        <v>0</v>
      </c>
      <c r="AA1667" s="25">
        <v>61513</v>
      </c>
      <c r="AB1667" s="9"/>
      <c r="AC1667" s="25">
        <v>1590011</v>
      </c>
      <c r="AD1667" s="9"/>
      <c r="AE1667" s="27">
        <v>64523</v>
      </c>
      <c r="AF1667" s="9"/>
      <c r="AG1667" s="26">
        <v>22516</v>
      </c>
      <c r="AI1667" s="26">
        <v>0</v>
      </c>
      <c r="AK1667" s="26">
        <v>604526</v>
      </c>
      <c r="AM1667" s="2" t="str">
        <f t="shared" si="26"/>
        <v>No</v>
      </c>
    </row>
    <row r="1668" spans="1:39">
      <c r="A1668" s="6" t="s">
        <v>2789</v>
      </c>
      <c r="B1668" s="6" t="s">
        <v>2790</v>
      </c>
      <c r="C1668" s="4" t="s">
        <v>57</v>
      </c>
      <c r="D1668" s="213" t="s">
        <v>2791</v>
      </c>
      <c r="E1668" s="210" t="s">
        <v>2792</v>
      </c>
      <c r="F1668" s="17" t="s">
        <v>272</v>
      </c>
      <c r="G1668" s="36" t="s">
        <v>400</v>
      </c>
      <c r="H1668" s="157">
        <v>0</v>
      </c>
      <c r="I1668" s="19">
        <v>23</v>
      </c>
      <c r="J1668" s="150" t="s">
        <v>13</v>
      </c>
      <c r="K1668" s="150" t="s">
        <v>12</v>
      </c>
      <c r="L1668" s="9">
        <v>23</v>
      </c>
      <c r="M1668" s="9"/>
      <c r="N1668" s="21">
        <v>0.95509999999999995</v>
      </c>
      <c r="O1668" s="10"/>
      <c r="P1668" s="39">
        <v>6.0199999999999997E-2</v>
      </c>
      <c r="Q1668" s="7"/>
      <c r="R1668" s="158">
        <v>69.349000000000004</v>
      </c>
      <c r="S1668" s="1"/>
      <c r="T1668" s="23">
        <v>4.3741000000000003</v>
      </c>
      <c r="V1668" s="20">
        <v>15.8546</v>
      </c>
      <c r="X1668" s="20">
        <v>0</v>
      </c>
      <c r="AA1668" s="25">
        <v>148398</v>
      </c>
      <c r="AB1668" s="9"/>
      <c r="AC1668" s="25">
        <v>2463276</v>
      </c>
      <c r="AD1668" s="9"/>
      <c r="AE1668" s="27">
        <v>155367</v>
      </c>
      <c r="AF1668" s="9"/>
      <c r="AG1668" s="26">
        <v>35520</v>
      </c>
      <c r="AI1668" s="26">
        <v>0</v>
      </c>
      <c r="AK1668" s="26">
        <v>566212</v>
      </c>
      <c r="AM1668" s="2" t="str">
        <f t="shared" si="26"/>
        <v>No</v>
      </c>
    </row>
    <row r="1669" spans="1:39">
      <c r="A1669" s="6" t="s">
        <v>6164</v>
      </c>
      <c r="B1669" s="6" t="s">
        <v>5782</v>
      </c>
      <c r="C1669" s="4" t="s">
        <v>103</v>
      </c>
      <c r="D1669" s="213" t="s">
        <v>3675</v>
      </c>
      <c r="E1669" s="210" t="s">
        <v>3676</v>
      </c>
      <c r="F1669" s="17" t="s">
        <v>275</v>
      </c>
      <c r="G1669" s="36" t="s">
        <v>400</v>
      </c>
      <c r="H1669" s="157">
        <v>0</v>
      </c>
      <c r="I1669" s="19">
        <v>23</v>
      </c>
      <c r="J1669" s="150" t="s">
        <v>13</v>
      </c>
      <c r="K1669" s="150" t="s">
        <v>12</v>
      </c>
      <c r="L1669" s="9">
        <v>23</v>
      </c>
      <c r="M1669" s="9"/>
      <c r="N1669" s="21">
        <v>0.71719999999999995</v>
      </c>
      <c r="O1669" s="10"/>
      <c r="P1669" s="39">
        <v>4.6300000000000001E-2</v>
      </c>
      <c r="Q1669" s="7"/>
      <c r="R1669" s="158">
        <v>39.058599999999998</v>
      </c>
      <c r="S1669" s="1"/>
      <c r="T1669" s="23">
        <v>2.5207000000000002</v>
      </c>
      <c r="V1669" s="20">
        <v>15.494999999999999</v>
      </c>
      <c r="X1669" s="20">
        <v>0</v>
      </c>
      <c r="AA1669" s="25">
        <v>70027</v>
      </c>
      <c r="AB1669" s="9"/>
      <c r="AC1669" s="25">
        <v>1512896</v>
      </c>
      <c r="AD1669" s="9"/>
      <c r="AE1669" s="27">
        <v>97638</v>
      </c>
      <c r="AF1669" s="9"/>
      <c r="AG1669" s="26">
        <v>38734</v>
      </c>
      <c r="AI1669" s="26">
        <v>0</v>
      </c>
      <c r="AK1669" s="26">
        <v>433026</v>
      </c>
      <c r="AM1669" s="2" t="str">
        <f t="shared" si="26"/>
        <v>No</v>
      </c>
    </row>
    <row r="1670" spans="1:39">
      <c r="A1670" s="6" t="s">
        <v>1077</v>
      </c>
      <c r="B1670" s="6" t="s">
        <v>1078</v>
      </c>
      <c r="C1670" s="4" t="s">
        <v>88</v>
      </c>
      <c r="D1670" s="213">
        <v>3061</v>
      </c>
      <c r="E1670" s="210">
        <v>30061</v>
      </c>
      <c r="F1670" s="17" t="s">
        <v>275</v>
      </c>
      <c r="G1670" s="36" t="s">
        <v>218</v>
      </c>
      <c r="H1670" s="157">
        <v>66086</v>
      </c>
      <c r="I1670" s="19">
        <v>23</v>
      </c>
      <c r="J1670" s="150" t="s">
        <v>14</v>
      </c>
      <c r="K1670" s="150" t="s">
        <v>15</v>
      </c>
      <c r="L1670" s="9">
        <v>22</v>
      </c>
      <c r="M1670" s="9"/>
      <c r="N1670" s="21">
        <v>2.0154999999999998</v>
      </c>
      <c r="O1670" s="10"/>
      <c r="P1670" s="39">
        <v>0.14449999999999999</v>
      </c>
      <c r="Q1670" s="7"/>
      <c r="R1670" s="158">
        <v>92.260599999999997</v>
      </c>
      <c r="S1670" s="1"/>
      <c r="T1670" s="23">
        <v>6.6151999999999997</v>
      </c>
      <c r="V1670" s="20">
        <v>13.9468</v>
      </c>
      <c r="X1670" s="20">
        <v>0.91210000000000002</v>
      </c>
      <c r="AA1670" s="25">
        <v>570220</v>
      </c>
      <c r="AB1670" s="9"/>
      <c r="AC1670" s="25">
        <v>3945802</v>
      </c>
      <c r="AD1670" s="9"/>
      <c r="AE1670" s="27">
        <v>282919</v>
      </c>
      <c r="AF1670" s="9"/>
      <c r="AG1670" s="26">
        <v>42768</v>
      </c>
      <c r="AI1670" s="26">
        <v>4325832</v>
      </c>
      <c r="AK1670" s="26">
        <v>769929</v>
      </c>
      <c r="AM1670" s="2" t="str">
        <f t="shared" si="26"/>
        <v>No</v>
      </c>
    </row>
    <row r="1671" spans="1:39">
      <c r="A1671" s="6" t="s">
        <v>2014</v>
      </c>
      <c r="B1671" s="6" t="s">
        <v>2015</v>
      </c>
      <c r="C1671" s="4" t="s">
        <v>64</v>
      </c>
      <c r="D1671" s="213" t="s">
        <v>2016</v>
      </c>
      <c r="E1671" s="210" t="s">
        <v>2017</v>
      </c>
      <c r="F1671" s="17" t="s">
        <v>275</v>
      </c>
      <c r="G1671" s="36" t="s">
        <v>400</v>
      </c>
      <c r="H1671" s="157">
        <v>0</v>
      </c>
      <c r="I1671" s="19">
        <v>23</v>
      </c>
      <c r="J1671" s="150" t="s">
        <v>13</v>
      </c>
      <c r="K1671" s="150" t="s">
        <v>12</v>
      </c>
      <c r="L1671" s="9">
        <v>21</v>
      </c>
      <c r="M1671" s="9"/>
      <c r="N1671" s="21">
        <v>0.88870000000000005</v>
      </c>
      <c r="O1671" s="10"/>
      <c r="P1671" s="39">
        <v>4.2799999999999998E-2</v>
      </c>
      <c r="Q1671" s="7"/>
      <c r="R1671" s="158">
        <v>26.194500000000001</v>
      </c>
      <c r="S1671" s="1"/>
      <c r="T1671" s="23">
        <v>1.2609999999999999</v>
      </c>
      <c r="V1671" s="20">
        <v>20.772099999999998</v>
      </c>
      <c r="X1671" s="20">
        <v>0</v>
      </c>
      <c r="AA1671" s="25">
        <v>49467</v>
      </c>
      <c r="AB1671" s="9"/>
      <c r="AC1671" s="25">
        <v>1156173</v>
      </c>
      <c r="AD1671" s="9"/>
      <c r="AE1671" s="27">
        <v>55660</v>
      </c>
      <c r="AF1671" s="9"/>
      <c r="AG1671" s="26">
        <v>44138</v>
      </c>
      <c r="AI1671" s="26">
        <v>0</v>
      </c>
      <c r="AK1671" s="26">
        <v>733895</v>
      </c>
      <c r="AM1671" s="2" t="str">
        <f t="shared" si="26"/>
        <v>No</v>
      </c>
    </row>
    <row r="1672" spans="1:39">
      <c r="A1672" s="6" t="s">
        <v>1595</v>
      </c>
      <c r="B1672" s="6" t="s">
        <v>1596</v>
      </c>
      <c r="C1672" s="4" t="s">
        <v>39</v>
      </c>
      <c r="D1672" s="213" t="s">
        <v>1597</v>
      </c>
      <c r="E1672" s="210" t="s">
        <v>1598</v>
      </c>
      <c r="F1672" s="17" t="s">
        <v>405</v>
      </c>
      <c r="G1672" s="36" t="s">
        <v>400</v>
      </c>
      <c r="H1672" s="157">
        <v>0</v>
      </c>
      <c r="I1672" s="19">
        <v>23</v>
      </c>
      <c r="J1672" s="150" t="s">
        <v>13</v>
      </c>
      <c r="K1672" s="150" t="s">
        <v>12</v>
      </c>
      <c r="L1672" s="9">
        <v>20</v>
      </c>
      <c r="M1672" s="9"/>
      <c r="N1672" s="21">
        <v>0.64649999999999996</v>
      </c>
      <c r="O1672" s="10"/>
      <c r="P1672" s="39">
        <v>1.17E-2</v>
      </c>
      <c r="Q1672" s="7"/>
      <c r="R1672" s="158">
        <v>45.9452</v>
      </c>
      <c r="S1672" s="1"/>
      <c r="T1672" s="23">
        <v>0.83340000000000003</v>
      </c>
      <c r="V1672" s="20">
        <v>55.129199999999997</v>
      </c>
      <c r="X1672" s="20">
        <v>0</v>
      </c>
      <c r="AA1672" s="25">
        <v>9354</v>
      </c>
      <c r="AB1672" s="9"/>
      <c r="AC1672" s="25">
        <v>797609</v>
      </c>
      <c r="AD1672" s="9"/>
      <c r="AE1672" s="27">
        <v>14468</v>
      </c>
      <c r="AF1672" s="9"/>
      <c r="AG1672" s="26">
        <v>17360</v>
      </c>
      <c r="AI1672" s="26">
        <v>0</v>
      </c>
      <c r="AK1672" s="26">
        <v>277323</v>
      </c>
      <c r="AM1672" s="2" t="str">
        <f t="shared" si="26"/>
        <v>No</v>
      </c>
    </row>
    <row r="1673" spans="1:39">
      <c r="A1673" s="6" t="s">
        <v>1914</v>
      </c>
      <c r="B1673" s="6" t="s">
        <v>1915</v>
      </c>
      <c r="C1673" s="4" t="s">
        <v>51</v>
      </c>
      <c r="D1673" s="213" t="s">
        <v>1916</v>
      </c>
      <c r="E1673" s="210" t="s">
        <v>1917</v>
      </c>
      <c r="F1673" s="17" t="s">
        <v>275</v>
      </c>
      <c r="G1673" s="36" t="s">
        <v>400</v>
      </c>
      <c r="H1673" s="157">
        <v>0</v>
      </c>
      <c r="I1673" s="19">
        <v>23</v>
      </c>
      <c r="J1673" s="150" t="s">
        <v>13</v>
      </c>
      <c r="K1673" s="150" t="s">
        <v>12</v>
      </c>
      <c r="L1673" s="9">
        <v>20</v>
      </c>
      <c r="M1673" s="9"/>
      <c r="N1673" s="21">
        <v>0.67889999999999995</v>
      </c>
      <c r="O1673" s="10"/>
      <c r="P1673" s="39">
        <v>4.3299999999999998E-2</v>
      </c>
      <c r="Q1673" s="7"/>
      <c r="R1673" s="158">
        <v>31.054500000000001</v>
      </c>
      <c r="S1673" s="1"/>
      <c r="T1673" s="23">
        <v>1.9787999999999999</v>
      </c>
      <c r="V1673" s="20">
        <v>15.694000000000001</v>
      </c>
      <c r="X1673" s="20">
        <v>0</v>
      </c>
      <c r="AA1673" s="25">
        <v>43439</v>
      </c>
      <c r="AB1673" s="9"/>
      <c r="AC1673" s="25">
        <v>1004210</v>
      </c>
      <c r="AD1673" s="9"/>
      <c r="AE1673" s="27">
        <v>63987</v>
      </c>
      <c r="AF1673" s="9"/>
      <c r="AG1673" s="26">
        <v>32337</v>
      </c>
      <c r="AI1673" s="26">
        <v>0</v>
      </c>
      <c r="AK1673" s="26">
        <v>556915</v>
      </c>
      <c r="AM1673" s="2" t="str">
        <f t="shared" si="26"/>
        <v>No</v>
      </c>
    </row>
    <row r="1674" spans="1:39">
      <c r="A1674" s="6" t="s">
        <v>2014</v>
      </c>
      <c r="B1674" s="6" t="s">
        <v>2015</v>
      </c>
      <c r="C1674" s="4" t="s">
        <v>64</v>
      </c>
      <c r="D1674" s="213" t="s">
        <v>2016</v>
      </c>
      <c r="E1674" s="210" t="s">
        <v>2017</v>
      </c>
      <c r="F1674" s="17" t="s">
        <v>275</v>
      </c>
      <c r="G1674" s="36" t="s">
        <v>400</v>
      </c>
      <c r="H1674" s="157">
        <v>0</v>
      </c>
      <c r="I1674" s="19">
        <v>23</v>
      </c>
      <c r="J1674" s="150" t="s">
        <v>14</v>
      </c>
      <c r="K1674" s="150" t="s">
        <v>12</v>
      </c>
      <c r="L1674" s="9">
        <v>2</v>
      </c>
      <c r="M1674" s="9"/>
      <c r="N1674" s="21">
        <v>0.39050000000000001</v>
      </c>
      <c r="O1674" s="10"/>
      <c r="P1674" s="39">
        <v>7.1900000000000006E-2</v>
      </c>
      <c r="Q1674" s="7"/>
      <c r="R1674" s="158">
        <v>23.042200000000001</v>
      </c>
      <c r="S1674" s="1"/>
      <c r="T1674" s="23">
        <v>4.2431000000000001</v>
      </c>
      <c r="V1674" s="20">
        <v>5.4305000000000003</v>
      </c>
      <c r="X1674" s="20">
        <v>0</v>
      </c>
      <c r="AA1674" s="25">
        <v>5534</v>
      </c>
      <c r="AB1674" s="9"/>
      <c r="AC1674" s="25">
        <v>76961</v>
      </c>
      <c r="AD1674" s="9"/>
      <c r="AE1674" s="27">
        <v>14172</v>
      </c>
      <c r="AF1674" s="9"/>
      <c r="AG1674" s="26">
        <v>3340</v>
      </c>
      <c r="AI1674" s="26">
        <v>0</v>
      </c>
      <c r="AK1674" s="26">
        <v>43272</v>
      </c>
      <c r="AM1674" s="2" t="str">
        <f t="shared" si="26"/>
        <v>No</v>
      </c>
    </row>
    <row r="1675" spans="1:39">
      <c r="A1675" s="6" t="s">
        <v>6158</v>
      </c>
      <c r="B1675" s="6" t="s">
        <v>4847</v>
      </c>
      <c r="C1675" s="4" t="s">
        <v>22</v>
      </c>
      <c r="D1675" s="213">
        <v>9149</v>
      </c>
      <c r="E1675" s="210">
        <v>90149</v>
      </c>
      <c r="F1675" s="17" t="s">
        <v>272</v>
      </c>
      <c r="G1675" s="36" t="s">
        <v>220</v>
      </c>
      <c r="H1675" s="157">
        <v>51509</v>
      </c>
      <c r="I1675" s="19">
        <v>23</v>
      </c>
      <c r="J1675" s="150" t="s">
        <v>13</v>
      </c>
      <c r="K1675" s="150" t="s">
        <v>15</v>
      </c>
      <c r="L1675" s="9">
        <v>2</v>
      </c>
      <c r="M1675" s="9"/>
      <c r="N1675" s="21">
        <v>2.9651000000000001</v>
      </c>
      <c r="O1675" s="10"/>
      <c r="P1675" s="39">
        <v>5.79E-2</v>
      </c>
      <c r="Q1675" s="7"/>
      <c r="R1675" s="158">
        <v>106.9303</v>
      </c>
      <c r="S1675" s="1"/>
      <c r="T1675" s="23">
        <v>2.0884</v>
      </c>
      <c r="V1675" s="20">
        <v>51.203000000000003</v>
      </c>
      <c r="X1675" s="20">
        <v>0</v>
      </c>
      <c r="AA1675" s="25">
        <v>26280</v>
      </c>
      <c r="AB1675" s="9"/>
      <c r="AC1675" s="25">
        <v>453812</v>
      </c>
      <c r="AD1675" s="9"/>
      <c r="AE1675" s="27">
        <v>8863</v>
      </c>
      <c r="AF1675" s="9"/>
      <c r="AG1675" s="26">
        <v>4244</v>
      </c>
      <c r="AI1675" s="26">
        <v>0</v>
      </c>
      <c r="AK1675" s="26">
        <v>35608</v>
      </c>
      <c r="AM1675" s="2" t="str">
        <f t="shared" si="26"/>
        <v>No</v>
      </c>
    </row>
    <row r="1676" spans="1:39">
      <c r="A1676" s="6" t="s">
        <v>3312</v>
      </c>
      <c r="B1676" s="6" t="s">
        <v>1272</v>
      </c>
      <c r="C1676" s="4" t="s">
        <v>11</v>
      </c>
      <c r="D1676" s="213">
        <v>6062</v>
      </c>
      <c r="E1676" s="210">
        <v>60062</v>
      </c>
      <c r="F1676" s="17" t="s">
        <v>120</v>
      </c>
      <c r="G1676" s="36" t="s">
        <v>220</v>
      </c>
      <c r="H1676" s="157">
        <v>295083</v>
      </c>
      <c r="I1676" s="19">
        <v>23</v>
      </c>
      <c r="J1676" s="150" t="s">
        <v>14</v>
      </c>
      <c r="K1676" s="150" t="s">
        <v>12</v>
      </c>
      <c r="L1676" s="9">
        <v>19</v>
      </c>
      <c r="M1676" s="9"/>
      <c r="N1676" s="21">
        <v>1.1202000000000001</v>
      </c>
      <c r="O1676" s="10"/>
      <c r="P1676" s="39">
        <v>0.67789999999999995</v>
      </c>
      <c r="Q1676" s="7"/>
      <c r="R1676" s="158">
        <v>53.8249</v>
      </c>
      <c r="S1676" s="1"/>
      <c r="T1676" s="23">
        <v>32.574300000000001</v>
      </c>
      <c r="V1676" s="20">
        <v>1.6524000000000001</v>
      </c>
      <c r="X1676" s="20">
        <v>0</v>
      </c>
      <c r="AA1676" s="25">
        <v>1832085</v>
      </c>
      <c r="AB1676" s="9"/>
      <c r="AC1676" s="25">
        <v>2702439</v>
      </c>
      <c r="AD1676" s="9"/>
      <c r="AE1676" s="27">
        <v>1635492</v>
      </c>
      <c r="AF1676" s="9"/>
      <c r="AG1676" s="26">
        <v>50208</v>
      </c>
      <c r="AI1676" s="26">
        <v>0</v>
      </c>
      <c r="AK1676" s="26">
        <v>557558</v>
      </c>
      <c r="AM1676" s="2" t="str">
        <f t="shared" si="26"/>
        <v>No</v>
      </c>
    </row>
    <row r="1677" spans="1:39">
      <c r="A1677" s="6" t="s">
        <v>676</v>
      </c>
      <c r="B1677" s="6" t="s">
        <v>677</v>
      </c>
      <c r="C1677" s="4" t="s">
        <v>34</v>
      </c>
      <c r="D1677" s="213">
        <v>1045</v>
      </c>
      <c r="E1677" s="210">
        <v>10045</v>
      </c>
      <c r="F1677" s="17" t="s">
        <v>338</v>
      </c>
      <c r="G1677" s="36" t="s">
        <v>218</v>
      </c>
      <c r="H1677" s="157">
        <v>924859</v>
      </c>
      <c r="I1677" s="19">
        <v>23</v>
      </c>
      <c r="J1677" s="150" t="s">
        <v>24</v>
      </c>
      <c r="K1677" s="150" t="s">
        <v>15</v>
      </c>
      <c r="L1677" s="9">
        <v>18</v>
      </c>
      <c r="M1677" s="9"/>
      <c r="N1677" s="21">
        <v>1.1726000000000001</v>
      </c>
      <c r="O1677" s="10"/>
      <c r="P1677" s="39">
        <v>5.3100000000000001E-2</v>
      </c>
      <c r="Q1677" s="7"/>
      <c r="R1677" s="158">
        <v>106.71169999999999</v>
      </c>
      <c r="S1677" s="1"/>
      <c r="T1677" s="23">
        <v>4.8311999999999999</v>
      </c>
      <c r="V1677" s="20">
        <v>22.087800000000001</v>
      </c>
      <c r="X1677" s="20">
        <v>0.87739999999999996</v>
      </c>
      <c r="AA1677" s="25">
        <v>241040</v>
      </c>
      <c r="AB1677" s="9"/>
      <c r="AC1677" s="25">
        <v>4540263</v>
      </c>
      <c r="AD1677" s="9"/>
      <c r="AE1677" s="27">
        <v>205555</v>
      </c>
      <c r="AF1677" s="9"/>
      <c r="AG1677" s="26">
        <v>42547</v>
      </c>
      <c r="AI1677" s="26">
        <v>5174714</v>
      </c>
      <c r="AK1677" s="26">
        <v>791580</v>
      </c>
      <c r="AM1677" s="2" t="str">
        <f t="shared" si="26"/>
        <v>No</v>
      </c>
    </row>
    <row r="1678" spans="1:39">
      <c r="A1678" s="6" t="s">
        <v>5502</v>
      </c>
      <c r="B1678" s="6" t="s">
        <v>6159</v>
      </c>
      <c r="C1678" s="4" t="s">
        <v>22</v>
      </c>
      <c r="D1678" s="213" t="s">
        <v>5503</v>
      </c>
      <c r="E1678" s="210" t="s">
        <v>5504</v>
      </c>
      <c r="F1678" s="17" t="s">
        <v>275</v>
      </c>
      <c r="G1678" s="36" t="s">
        <v>400</v>
      </c>
      <c r="H1678" s="157">
        <v>0</v>
      </c>
      <c r="I1678" s="19">
        <v>23</v>
      </c>
      <c r="J1678" s="150" t="s">
        <v>14</v>
      </c>
      <c r="K1678" s="150" t="s">
        <v>12</v>
      </c>
      <c r="L1678" s="9">
        <v>17</v>
      </c>
      <c r="M1678" s="9"/>
      <c r="N1678" s="21">
        <v>1.766</v>
      </c>
      <c r="O1678" s="10"/>
      <c r="P1678" s="39">
        <v>0.16650000000000001</v>
      </c>
      <c r="Q1678" s="7"/>
      <c r="R1678" s="158">
        <v>76.853899999999996</v>
      </c>
      <c r="S1678" s="1"/>
      <c r="T1678" s="23">
        <v>7.2438000000000002</v>
      </c>
      <c r="V1678" s="20">
        <v>10.6096</v>
      </c>
      <c r="X1678" s="20">
        <v>0</v>
      </c>
      <c r="AA1678" s="25">
        <v>499202</v>
      </c>
      <c r="AB1678" s="9"/>
      <c r="AC1678" s="25">
        <v>2998991</v>
      </c>
      <c r="AD1678" s="9"/>
      <c r="AE1678" s="27">
        <v>282669</v>
      </c>
      <c r="AF1678" s="9"/>
      <c r="AG1678" s="26">
        <v>39022</v>
      </c>
      <c r="AI1678" s="26">
        <v>0</v>
      </c>
      <c r="AK1678" s="26">
        <v>653212</v>
      </c>
      <c r="AM1678" s="2" t="str">
        <f t="shared" si="26"/>
        <v>No</v>
      </c>
    </row>
    <row r="1679" spans="1:39">
      <c r="A1679" s="6" t="s">
        <v>2230</v>
      </c>
      <c r="B1679" s="6" t="s">
        <v>2231</v>
      </c>
      <c r="C1679" s="4" t="s">
        <v>100</v>
      </c>
      <c r="D1679" s="213" t="s">
        <v>2232</v>
      </c>
      <c r="E1679" s="210" t="s">
        <v>2233</v>
      </c>
      <c r="F1679" s="17" t="s">
        <v>275</v>
      </c>
      <c r="G1679" s="36" t="s">
        <v>400</v>
      </c>
      <c r="H1679" s="157">
        <v>0</v>
      </c>
      <c r="I1679" s="19">
        <v>23</v>
      </c>
      <c r="J1679" s="150" t="s">
        <v>13</v>
      </c>
      <c r="K1679" s="150" t="s">
        <v>12</v>
      </c>
      <c r="L1679" s="9">
        <v>14</v>
      </c>
      <c r="M1679" s="9"/>
      <c r="N1679" s="21">
        <v>0.83620000000000005</v>
      </c>
      <c r="O1679" s="10"/>
      <c r="P1679" s="39">
        <v>4.3799999999999999E-2</v>
      </c>
      <c r="Q1679" s="7"/>
      <c r="R1679" s="158">
        <v>72.97</v>
      </c>
      <c r="S1679" s="1"/>
      <c r="T1679" s="23">
        <v>3.8180999999999998</v>
      </c>
      <c r="V1679" s="20">
        <v>19.111499999999999</v>
      </c>
      <c r="X1679" s="20">
        <v>0</v>
      </c>
      <c r="AA1679" s="25">
        <v>49622</v>
      </c>
      <c r="AB1679" s="9"/>
      <c r="AC1679" s="25">
        <v>1134172</v>
      </c>
      <c r="AD1679" s="9"/>
      <c r="AE1679" s="27">
        <v>59345</v>
      </c>
      <c r="AF1679" s="9"/>
      <c r="AG1679" s="26">
        <v>15543</v>
      </c>
      <c r="AI1679" s="26">
        <v>0</v>
      </c>
      <c r="AK1679" s="26">
        <v>244709</v>
      </c>
      <c r="AM1679" s="2" t="str">
        <f t="shared" si="26"/>
        <v>No</v>
      </c>
    </row>
    <row r="1680" spans="1:39">
      <c r="A1680" s="6" t="s">
        <v>3314</v>
      </c>
      <c r="B1680" s="6" t="s">
        <v>3315</v>
      </c>
      <c r="C1680" s="4" t="s">
        <v>11</v>
      </c>
      <c r="D1680" s="213">
        <v>6072</v>
      </c>
      <c r="E1680" s="210">
        <v>60072</v>
      </c>
      <c r="F1680" s="17" t="s">
        <v>275</v>
      </c>
      <c r="G1680" s="36" t="s">
        <v>218</v>
      </c>
      <c r="H1680" s="157">
        <v>295083</v>
      </c>
      <c r="I1680" s="19">
        <v>23</v>
      </c>
      <c r="J1680" s="150" t="s">
        <v>14</v>
      </c>
      <c r="K1680" s="150" t="s">
        <v>12</v>
      </c>
      <c r="L1680" s="9">
        <v>14</v>
      </c>
      <c r="M1680" s="9"/>
      <c r="N1680" s="21">
        <v>0.4042</v>
      </c>
      <c r="O1680" s="10"/>
      <c r="P1680" s="39">
        <v>3.7699999999999997E-2</v>
      </c>
      <c r="Q1680" s="7"/>
      <c r="R1680" s="158">
        <v>63.406199999999998</v>
      </c>
      <c r="S1680" s="1"/>
      <c r="T1680" s="23">
        <v>5.9169999999999998</v>
      </c>
      <c r="V1680" s="20">
        <v>10.7159</v>
      </c>
      <c r="X1680" s="20">
        <v>1.5993999999999999</v>
      </c>
      <c r="AA1680" s="25">
        <v>91337</v>
      </c>
      <c r="AB1680" s="9"/>
      <c r="AC1680" s="25">
        <v>2421483</v>
      </c>
      <c r="AD1680" s="9"/>
      <c r="AE1680" s="27">
        <v>225971</v>
      </c>
      <c r="AF1680" s="9"/>
      <c r="AG1680" s="26">
        <v>38190</v>
      </c>
      <c r="AI1680" s="26">
        <v>1514005</v>
      </c>
      <c r="AK1680" s="26">
        <v>603608</v>
      </c>
      <c r="AM1680" s="2" t="str">
        <f t="shared" si="26"/>
        <v>No</v>
      </c>
    </row>
    <row r="1681" spans="1:39">
      <c r="A1681" s="6" t="s">
        <v>6158</v>
      </c>
      <c r="B1681" s="6" t="s">
        <v>4847</v>
      </c>
      <c r="C1681" s="4" t="s">
        <v>22</v>
      </c>
      <c r="D1681" s="213">
        <v>9149</v>
      </c>
      <c r="E1681" s="210">
        <v>90149</v>
      </c>
      <c r="F1681" s="17" t="s">
        <v>272</v>
      </c>
      <c r="G1681" s="36" t="s">
        <v>220</v>
      </c>
      <c r="H1681" s="157">
        <v>51509</v>
      </c>
      <c r="I1681" s="19">
        <v>23</v>
      </c>
      <c r="J1681" s="150" t="s">
        <v>24</v>
      </c>
      <c r="K1681" s="150" t="s">
        <v>15</v>
      </c>
      <c r="L1681" s="9">
        <v>13</v>
      </c>
      <c r="M1681" s="9"/>
      <c r="N1681" s="21">
        <v>5.3781999999999996</v>
      </c>
      <c r="O1681" s="10"/>
      <c r="P1681" s="39">
        <v>0.70309999999999995</v>
      </c>
      <c r="Q1681" s="7"/>
      <c r="R1681" s="158">
        <v>138.63650000000001</v>
      </c>
      <c r="S1681" s="1"/>
      <c r="T1681" s="23">
        <v>18.123799999999999</v>
      </c>
      <c r="V1681" s="20">
        <v>7.6494</v>
      </c>
      <c r="X1681" s="20">
        <v>0</v>
      </c>
      <c r="AA1681" s="25">
        <v>451297</v>
      </c>
      <c r="AB1681" s="9"/>
      <c r="AC1681" s="25">
        <v>641887</v>
      </c>
      <c r="AD1681" s="9"/>
      <c r="AE1681" s="27">
        <v>83913</v>
      </c>
      <c r="AF1681" s="9"/>
      <c r="AG1681" s="26">
        <v>4630</v>
      </c>
      <c r="AI1681" s="26">
        <v>0</v>
      </c>
      <c r="AK1681" s="26">
        <v>191634</v>
      </c>
      <c r="AM1681" s="2" t="str">
        <f t="shared" si="26"/>
        <v>No</v>
      </c>
    </row>
    <row r="1682" spans="1:39">
      <c r="A1682" s="6" t="s">
        <v>4548</v>
      </c>
      <c r="B1682" s="6" t="s">
        <v>4549</v>
      </c>
      <c r="C1682" s="4" t="s">
        <v>63</v>
      </c>
      <c r="D1682" s="213" t="s">
        <v>4550</v>
      </c>
      <c r="E1682" s="210" t="s">
        <v>4551</v>
      </c>
      <c r="F1682" s="17" t="s">
        <v>1012</v>
      </c>
      <c r="G1682" s="36" t="s">
        <v>400</v>
      </c>
      <c r="H1682" s="157">
        <v>0</v>
      </c>
      <c r="I1682" s="19">
        <v>23</v>
      </c>
      <c r="J1682" s="150" t="s">
        <v>14</v>
      </c>
      <c r="K1682" s="150" t="s">
        <v>12</v>
      </c>
      <c r="L1682" s="9">
        <v>13</v>
      </c>
      <c r="M1682" s="9"/>
      <c r="N1682" s="21">
        <v>0.36820000000000003</v>
      </c>
      <c r="O1682" s="10"/>
      <c r="P1682" s="39">
        <v>3.5400000000000001E-2</v>
      </c>
      <c r="Q1682" s="7"/>
      <c r="R1682" s="158">
        <v>61.749000000000002</v>
      </c>
      <c r="S1682" s="1"/>
      <c r="T1682" s="23">
        <v>5.9318999999999997</v>
      </c>
      <c r="V1682" s="20">
        <v>10.409700000000001</v>
      </c>
      <c r="X1682" s="20">
        <v>0</v>
      </c>
      <c r="AA1682" s="25">
        <v>24843</v>
      </c>
      <c r="AB1682" s="9"/>
      <c r="AC1682" s="25">
        <v>702271</v>
      </c>
      <c r="AD1682" s="9"/>
      <c r="AE1682" s="27">
        <v>67463</v>
      </c>
      <c r="AF1682" s="9"/>
      <c r="AG1682" s="26">
        <v>11373</v>
      </c>
      <c r="AI1682" s="26">
        <v>0</v>
      </c>
      <c r="AK1682" s="26">
        <v>184716</v>
      </c>
      <c r="AM1682" s="2" t="str">
        <f t="shared" si="26"/>
        <v>No</v>
      </c>
    </row>
    <row r="1683" spans="1:39">
      <c r="A1683" s="6" t="s">
        <v>6165</v>
      </c>
      <c r="B1683" s="6" t="s">
        <v>4329</v>
      </c>
      <c r="C1683" s="4" t="s">
        <v>33</v>
      </c>
      <c r="D1683" s="213">
        <v>8007</v>
      </c>
      <c r="E1683" s="210">
        <v>80007</v>
      </c>
      <c r="F1683" s="17" t="s">
        <v>272</v>
      </c>
      <c r="G1683" s="36" t="s">
        <v>218</v>
      </c>
      <c r="H1683" s="157">
        <v>136550</v>
      </c>
      <c r="I1683" s="19">
        <v>23</v>
      </c>
      <c r="J1683" s="150" t="s">
        <v>14</v>
      </c>
      <c r="K1683" s="150" t="s">
        <v>12</v>
      </c>
      <c r="L1683" s="9">
        <v>13</v>
      </c>
      <c r="M1683" s="9"/>
      <c r="N1683" s="21">
        <v>0.62929999999999997</v>
      </c>
      <c r="O1683" s="10"/>
      <c r="P1683" s="39">
        <v>0.13769999999999999</v>
      </c>
      <c r="Q1683" s="7"/>
      <c r="R1683" s="158">
        <v>95.746099999999998</v>
      </c>
      <c r="S1683" s="1"/>
      <c r="T1683" s="23">
        <v>20.952400000000001</v>
      </c>
      <c r="V1683" s="20">
        <v>4.5697000000000001</v>
      </c>
      <c r="X1683" s="20">
        <v>1.2672000000000001</v>
      </c>
      <c r="AA1683" s="25">
        <v>507439</v>
      </c>
      <c r="AB1683" s="9"/>
      <c r="AC1683" s="25">
        <v>3684789</v>
      </c>
      <c r="AD1683" s="9"/>
      <c r="AE1683" s="27">
        <v>806352</v>
      </c>
      <c r="AF1683" s="9"/>
      <c r="AG1683" s="26">
        <v>38485</v>
      </c>
      <c r="AI1683" s="26">
        <v>2907728</v>
      </c>
      <c r="AK1683" s="26">
        <v>546635</v>
      </c>
      <c r="AM1683" s="2" t="str">
        <f t="shared" si="26"/>
        <v>No</v>
      </c>
    </row>
    <row r="1684" spans="1:39">
      <c r="A1684" s="6" t="s">
        <v>4548</v>
      </c>
      <c r="B1684" s="6" t="s">
        <v>4549</v>
      </c>
      <c r="C1684" s="4" t="s">
        <v>63</v>
      </c>
      <c r="D1684" s="213" t="s">
        <v>4550</v>
      </c>
      <c r="E1684" s="210" t="s">
        <v>4551</v>
      </c>
      <c r="F1684" s="17" t="s">
        <v>1012</v>
      </c>
      <c r="G1684" s="36" t="s">
        <v>400</v>
      </c>
      <c r="H1684" s="157">
        <v>0</v>
      </c>
      <c r="I1684" s="19">
        <v>23</v>
      </c>
      <c r="J1684" s="150" t="s">
        <v>13</v>
      </c>
      <c r="K1684" s="150" t="s">
        <v>12</v>
      </c>
      <c r="L1684" s="9">
        <v>10</v>
      </c>
      <c r="M1684" s="9"/>
      <c r="N1684" s="21">
        <v>0.58679999999999999</v>
      </c>
      <c r="O1684" s="10"/>
      <c r="P1684" s="39">
        <v>3.5400000000000001E-2</v>
      </c>
      <c r="Q1684" s="7"/>
      <c r="R1684" s="158">
        <v>37.396599999999999</v>
      </c>
      <c r="S1684" s="1"/>
      <c r="T1684" s="23">
        <v>2.2544</v>
      </c>
      <c r="V1684" s="20">
        <v>16.588000000000001</v>
      </c>
      <c r="X1684" s="20">
        <v>0</v>
      </c>
      <c r="AA1684" s="25">
        <v>18578</v>
      </c>
      <c r="AB1684" s="9"/>
      <c r="AC1684" s="25">
        <v>525160</v>
      </c>
      <c r="AD1684" s="9"/>
      <c r="AE1684" s="27">
        <v>31659</v>
      </c>
      <c r="AF1684" s="9"/>
      <c r="AG1684" s="26">
        <v>14043</v>
      </c>
      <c r="AI1684" s="26">
        <v>0</v>
      </c>
      <c r="AK1684" s="26">
        <v>138131</v>
      </c>
      <c r="AM1684" s="2" t="str">
        <f t="shared" si="26"/>
        <v>No</v>
      </c>
    </row>
    <row r="1685" spans="1:39">
      <c r="A1685" s="6" t="s">
        <v>6165</v>
      </c>
      <c r="B1685" s="6" t="s">
        <v>4329</v>
      </c>
      <c r="C1685" s="4" t="s">
        <v>33</v>
      </c>
      <c r="D1685" s="213">
        <v>8007</v>
      </c>
      <c r="E1685" s="210">
        <v>80007</v>
      </c>
      <c r="F1685" s="17" t="s">
        <v>272</v>
      </c>
      <c r="G1685" s="36" t="s">
        <v>218</v>
      </c>
      <c r="H1685" s="157">
        <v>136550</v>
      </c>
      <c r="I1685" s="19">
        <v>23</v>
      </c>
      <c r="J1685" s="150" t="s">
        <v>13</v>
      </c>
      <c r="K1685" s="150" t="s">
        <v>15</v>
      </c>
      <c r="L1685" s="9">
        <v>10</v>
      </c>
      <c r="M1685" s="9"/>
      <c r="N1685" s="21">
        <v>2.3422999999999998</v>
      </c>
      <c r="O1685" s="10" t="s">
        <v>50</v>
      </c>
      <c r="P1685" s="39">
        <v>0.14910000000000001</v>
      </c>
      <c r="Q1685" s="7"/>
      <c r="R1685" s="158">
        <v>42.103900000000003</v>
      </c>
      <c r="S1685" s="1"/>
      <c r="T1685" s="23">
        <v>2.6800999999999999</v>
      </c>
      <c r="U1685" s="2" t="s">
        <v>50</v>
      </c>
      <c r="V1685" s="20">
        <v>15.709899999999999</v>
      </c>
      <c r="W1685" s="2" t="s">
        <v>50</v>
      </c>
      <c r="X1685" s="20">
        <v>3.6141999999999999</v>
      </c>
      <c r="AA1685" s="25">
        <v>135707</v>
      </c>
      <c r="AB1685" s="9"/>
      <c r="AC1685" s="25">
        <v>910203</v>
      </c>
      <c r="AD1685" s="9"/>
      <c r="AE1685" s="27">
        <v>57938</v>
      </c>
      <c r="AF1685" s="9" t="s">
        <v>50</v>
      </c>
      <c r="AG1685" s="26">
        <v>21618</v>
      </c>
      <c r="AI1685" s="26">
        <v>251838</v>
      </c>
      <c r="AK1685" s="26">
        <v>321089</v>
      </c>
      <c r="AM1685" s="2" t="str">
        <f t="shared" si="26"/>
        <v>Yes</v>
      </c>
    </row>
    <row r="1686" spans="1:39">
      <c r="A1686" s="6" t="s">
        <v>1077</v>
      </c>
      <c r="B1686" s="6" t="s">
        <v>1078</v>
      </c>
      <c r="C1686" s="4" t="s">
        <v>88</v>
      </c>
      <c r="D1686" s="213">
        <v>3061</v>
      </c>
      <c r="E1686" s="210">
        <v>30061</v>
      </c>
      <c r="F1686" s="17" t="s">
        <v>275</v>
      </c>
      <c r="G1686" s="36" t="s">
        <v>218</v>
      </c>
      <c r="H1686" s="157">
        <v>66086</v>
      </c>
      <c r="I1686" s="19">
        <v>23</v>
      </c>
      <c r="J1686" s="150" t="s">
        <v>13</v>
      </c>
      <c r="K1686" s="150" t="s">
        <v>15</v>
      </c>
      <c r="L1686" s="9">
        <v>1</v>
      </c>
      <c r="M1686" s="9"/>
      <c r="N1686" s="21">
        <v>2.6583000000000001</v>
      </c>
      <c r="O1686" s="10"/>
      <c r="P1686" s="39">
        <v>9.4E-2</v>
      </c>
      <c r="Q1686" s="7"/>
      <c r="R1686" s="158">
        <v>98.570700000000002</v>
      </c>
      <c r="S1686" s="1"/>
      <c r="T1686" s="23">
        <v>3.4836999999999998</v>
      </c>
      <c r="V1686" s="20">
        <v>28.294899999999998</v>
      </c>
      <c r="X1686" s="20">
        <v>3.7574000000000001</v>
      </c>
      <c r="AA1686" s="25">
        <v>1704</v>
      </c>
      <c r="AB1686" s="9"/>
      <c r="AC1686" s="25">
        <v>18137</v>
      </c>
      <c r="AD1686" s="9"/>
      <c r="AE1686" s="27">
        <v>641</v>
      </c>
      <c r="AF1686" s="9"/>
      <c r="AG1686" s="26">
        <v>184</v>
      </c>
      <c r="AI1686" s="26">
        <v>4827</v>
      </c>
      <c r="AK1686" s="26">
        <v>3206</v>
      </c>
      <c r="AM1686" s="2" t="str">
        <f t="shared" si="26"/>
        <v>No</v>
      </c>
    </row>
    <row r="1687" spans="1:39">
      <c r="A1687" s="6" t="s">
        <v>3829</v>
      </c>
      <c r="B1687" s="6" t="s">
        <v>3830</v>
      </c>
      <c r="C1687" s="4" t="s">
        <v>48</v>
      </c>
      <c r="D1687" s="213" t="s">
        <v>3831</v>
      </c>
      <c r="E1687" s="210" t="s">
        <v>3832</v>
      </c>
      <c r="F1687" s="17" t="s">
        <v>405</v>
      </c>
      <c r="G1687" s="36" t="s">
        <v>400</v>
      </c>
      <c r="H1687" s="157">
        <v>0</v>
      </c>
      <c r="I1687" s="19">
        <v>22</v>
      </c>
      <c r="J1687" s="150" t="s">
        <v>14</v>
      </c>
      <c r="K1687" s="150" t="s">
        <v>12</v>
      </c>
      <c r="L1687" s="9">
        <v>9</v>
      </c>
      <c r="M1687" s="9"/>
      <c r="N1687" s="21">
        <v>6.0000000000000001E-3</v>
      </c>
      <c r="O1687" s="10"/>
      <c r="P1687" s="39">
        <v>8.0000000000000004E-4</v>
      </c>
      <c r="Q1687" s="7"/>
      <c r="R1687" s="158">
        <v>36.7791</v>
      </c>
      <c r="S1687" s="1"/>
      <c r="T1687" s="23">
        <v>4.6741000000000001</v>
      </c>
      <c r="V1687" s="20">
        <v>7.8686999999999996</v>
      </c>
      <c r="X1687" s="20">
        <v>0</v>
      </c>
      <c r="AA1687" s="25">
        <v>150</v>
      </c>
      <c r="AB1687" s="9"/>
      <c r="AC1687" s="25">
        <v>197945</v>
      </c>
      <c r="AD1687" s="9"/>
      <c r="AE1687" s="27">
        <v>25156</v>
      </c>
      <c r="AF1687" s="9"/>
      <c r="AG1687" s="26">
        <v>5382</v>
      </c>
      <c r="AI1687" s="26">
        <v>0</v>
      </c>
      <c r="AK1687" s="26">
        <v>76014</v>
      </c>
      <c r="AM1687" s="2" t="str">
        <f t="shared" si="26"/>
        <v>No</v>
      </c>
    </row>
    <row r="1688" spans="1:39">
      <c r="A1688" s="6" t="s">
        <v>352</v>
      </c>
      <c r="B1688" s="6" t="s">
        <v>353</v>
      </c>
      <c r="C1688" s="4" t="s">
        <v>109</v>
      </c>
      <c r="D1688" s="213">
        <v>64</v>
      </c>
      <c r="E1688" s="210">
        <v>64</v>
      </c>
      <c r="F1688" s="17" t="s">
        <v>275</v>
      </c>
      <c r="G1688" s="36" t="s">
        <v>220</v>
      </c>
      <c r="H1688" s="157">
        <v>55805</v>
      </c>
      <c r="I1688" s="19">
        <v>22</v>
      </c>
      <c r="J1688" s="150" t="s">
        <v>13</v>
      </c>
      <c r="K1688" s="150" t="s">
        <v>12</v>
      </c>
      <c r="L1688" s="9">
        <v>8</v>
      </c>
      <c r="M1688" s="9"/>
      <c r="N1688" s="21">
        <v>0.56459999999999999</v>
      </c>
      <c r="O1688" s="10"/>
      <c r="P1688" s="39">
        <v>1.5800000000000002E-2</v>
      </c>
      <c r="Q1688" s="7"/>
      <c r="R1688" s="158">
        <v>116.14</v>
      </c>
      <c r="S1688" s="1"/>
      <c r="T1688" s="23">
        <v>3.2465000000000002</v>
      </c>
      <c r="V1688" s="20">
        <v>35.774299999999997</v>
      </c>
      <c r="X1688" s="20">
        <v>0</v>
      </c>
      <c r="AA1688" s="25">
        <v>24898</v>
      </c>
      <c r="AB1688" s="9"/>
      <c r="AC1688" s="25">
        <v>1577646</v>
      </c>
      <c r="AD1688" s="9"/>
      <c r="AE1688" s="27">
        <v>44100</v>
      </c>
      <c r="AF1688" s="9"/>
      <c r="AG1688" s="26">
        <v>13584</v>
      </c>
      <c r="AI1688" s="26">
        <v>0</v>
      </c>
      <c r="AK1688" s="26">
        <v>141394</v>
      </c>
      <c r="AM1688" s="2" t="str">
        <f t="shared" si="26"/>
        <v>No</v>
      </c>
    </row>
    <row r="1689" spans="1:39">
      <c r="A1689" s="6" t="s">
        <v>696</v>
      </c>
      <c r="B1689" s="6" t="s">
        <v>409</v>
      </c>
      <c r="C1689" s="4" t="s">
        <v>67</v>
      </c>
      <c r="D1689" s="213">
        <v>1086</v>
      </c>
      <c r="E1689" s="210">
        <v>10086</v>
      </c>
      <c r="F1689" s="17" t="s">
        <v>275</v>
      </c>
      <c r="G1689" s="36" t="s">
        <v>218</v>
      </c>
      <c r="H1689" s="157">
        <v>88087</v>
      </c>
      <c r="I1689" s="19">
        <v>22</v>
      </c>
      <c r="J1689" s="150" t="s">
        <v>13</v>
      </c>
      <c r="K1689" s="150" t="s">
        <v>12</v>
      </c>
      <c r="L1689" s="9">
        <v>8</v>
      </c>
      <c r="M1689" s="9"/>
      <c r="N1689" s="21">
        <v>5.0407000000000002</v>
      </c>
      <c r="O1689" s="10"/>
      <c r="P1689" s="39">
        <v>6.2600000000000003E-2</v>
      </c>
      <c r="Q1689" s="7"/>
      <c r="R1689" s="158">
        <v>119.9264</v>
      </c>
      <c r="S1689" s="1"/>
      <c r="T1689" s="23">
        <v>1.4897</v>
      </c>
      <c r="V1689" s="20">
        <v>80.504900000000006</v>
      </c>
      <c r="X1689" s="20">
        <v>12.693300000000001</v>
      </c>
      <c r="AA1689" s="25">
        <v>93112</v>
      </c>
      <c r="AB1689" s="9"/>
      <c r="AC1689" s="25">
        <v>1487087</v>
      </c>
      <c r="AD1689" s="9"/>
      <c r="AE1689" s="27">
        <v>18472</v>
      </c>
      <c r="AF1689" s="9"/>
      <c r="AG1689" s="26">
        <v>12400</v>
      </c>
      <c r="AI1689" s="26">
        <v>117155</v>
      </c>
      <c r="AK1689" s="26">
        <v>189073</v>
      </c>
      <c r="AM1689" s="2" t="str">
        <f t="shared" si="26"/>
        <v>No</v>
      </c>
    </row>
    <row r="1690" spans="1:39">
      <c r="A1690" s="6" t="s">
        <v>6166</v>
      </c>
      <c r="B1690" s="6" t="s">
        <v>828</v>
      </c>
      <c r="C1690" s="4" t="s">
        <v>75</v>
      </c>
      <c r="D1690" s="213">
        <v>2071</v>
      </c>
      <c r="E1690" s="210">
        <v>20071</v>
      </c>
      <c r="F1690" s="17" t="s">
        <v>272</v>
      </c>
      <c r="G1690" s="36" t="s">
        <v>218</v>
      </c>
      <c r="H1690" s="157">
        <v>18351295</v>
      </c>
      <c r="I1690" s="19">
        <v>22</v>
      </c>
      <c r="J1690" s="150" t="s">
        <v>14</v>
      </c>
      <c r="K1690" s="150" t="s">
        <v>12</v>
      </c>
      <c r="L1690" s="9">
        <v>8</v>
      </c>
      <c r="M1690" s="9"/>
      <c r="N1690" s="21">
        <v>1.1718</v>
      </c>
      <c r="O1690" s="10"/>
      <c r="P1690" s="39">
        <v>4.6100000000000002E-2</v>
      </c>
      <c r="Q1690" s="7"/>
      <c r="R1690" s="158">
        <v>124.3657</v>
      </c>
      <c r="S1690" s="1"/>
      <c r="T1690" s="23">
        <v>4.8974000000000002</v>
      </c>
      <c r="V1690" s="20">
        <v>25.394300000000001</v>
      </c>
      <c r="X1690" s="20">
        <v>5.7508999999999997</v>
      </c>
      <c r="AA1690" s="25">
        <v>133435</v>
      </c>
      <c r="AB1690" s="9"/>
      <c r="AC1690" s="25">
        <v>2891628</v>
      </c>
      <c r="AD1690" s="9"/>
      <c r="AE1690" s="27">
        <v>113869</v>
      </c>
      <c r="AF1690" s="9"/>
      <c r="AG1690" s="26">
        <v>23251</v>
      </c>
      <c r="AI1690" s="26">
        <v>502809</v>
      </c>
      <c r="AK1690" s="26">
        <v>377887</v>
      </c>
      <c r="AM1690" s="2" t="str">
        <f t="shared" si="26"/>
        <v>No</v>
      </c>
    </row>
    <row r="1691" spans="1:39">
      <c r="A1691" s="6" t="s">
        <v>1350</v>
      </c>
      <c r="B1691" s="6" t="s">
        <v>1351</v>
      </c>
      <c r="C1691" s="4" t="s">
        <v>100</v>
      </c>
      <c r="D1691" s="213">
        <v>4102</v>
      </c>
      <c r="E1691" s="210">
        <v>40102</v>
      </c>
      <c r="F1691" s="17" t="s">
        <v>275</v>
      </c>
      <c r="G1691" s="36" t="s">
        <v>220</v>
      </c>
      <c r="H1691" s="157">
        <v>215304</v>
      </c>
      <c r="I1691" s="19">
        <v>22</v>
      </c>
      <c r="J1691" s="150" t="s">
        <v>13</v>
      </c>
      <c r="K1691" s="150" t="s">
        <v>12</v>
      </c>
      <c r="L1691" s="9">
        <v>8</v>
      </c>
      <c r="M1691" s="9"/>
      <c r="N1691" s="21">
        <v>2.8976000000000002</v>
      </c>
      <c r="O1691" s="10"/>
      <c r="P1691" s="39">
        <v>3.8300000000000001E-2</v>
      </c>
      <c r="Q1691" s="7"/>
      <c r="R1691" s="158">
        <v>64.759900000000002</v>
      </c>
      <c r="S1691" s="1"/>
      <c r="T1691" s="23">
        <v>0.85699999999999998</v>
      </c>
      <c r="V1691" s="20">
        <v>75.569800000000001</v>
      </c>
      <c r="X1691" s="20">
        <v>0</v>
      </c>
      <c r="AA1691" s="25">
        <v>39683</v>
      </c>
      <c r="AB1691" s="9"/>
      <c r="AC1691" s="25">
        <v>1034928</v>
      </c>
      <c r="AD1691" s="9"/>
      <c r="AE1691" s="27">
        <v>13695</v>
      </c>
      <c r="AF1691" s="9"/>
      <c r="AG1691" s="26">
        <v>15981</v>
      </c>
      <c r="AI1691" s="26">
        <v>0</v>
      </c>
      <c r="AK1691" s="26">
        <v>232443</v>
      </c>
      <c r="AM1691" s="2" t="str">
        <f t="shared" si="26"/>
        <v>No</v>
      </c>
    </row>
    <row r="1692" spans="1:39">
      <c r="A1692" s="6" t="s">
        <v>6167</v>
      </c>
      <c r="B1692" s="6" t="s">
        <v>3276</v>
      </c>
      <c r="C1692" s="4" t="s">
        <v>85</v>
      </c>
      <c r="D1692" s="213">
        <v>6094</v>
      </c>
      <c r="E1692" s="210">
        <v>60094</v>
      </c>
      <c r="F1692" s="17" t="s">
        <v>272</v>
      </c>
      <c r="G1692" s="36" t="s">
        <v>220</v>
      </c>
      <c r="H1692" s="157">
        <v>94457</v>
      </c>
      <c r="I1692" s="19">
        <v>22</v>
      </c>
      <c r="J1692" s="150" t="s">
        <v>13</v>
      </c>
      <c r="K1692" s="150" t="s">
        <v>12</v>
      </c>
      <c r="L1692" s="9">
        <v>7</v>
      </c>
      <c r="M1692" s="9"/>
      <c r="N1692" s="21">
        <v>3.4363999999999999</v>
      </c>
      <c r="O1692" s="10"/>
      <c r="P1692" s="39">
        <v>0.30549999999999999</v>
      </c>
      <c r="Q1692" s="7"/>
      <c r="R1692" s="158">
        <v>24.002600000000001</v>
      </c>
      <c r="S1692" s="1"/>
      <c r="T1692" s="23">
        <v>2.1341000000000001</v>
      </c>
      <c r="V1692" s="20">
        <v>11.247199999999999</v>
      </c>
      <c r="X1692" s="20">
        <v>0</v>
      </c>
      <c r="AA1692" s="25">
        <v>42770</v>
      </c>
      <c r="AB1692" s="9"/>
      <c r="AC1692" s="25">
        <v>139983</v>
      </c>
      <c r="AD1692" s="9"/>
      <c r="AE1692" s="27">
        <v>12446</v>
      </c>
      <c r="AF1692" s="9"/>
      <c r="AG1692" s="26">
        <v>5832</v>
      </c>
      <c r="AI1692" s="26">
        <v>0</v>
      </c>
      <c r="AK1692" s="26">
        <v>77669</v>
      </c>
      <c r="AM1692" s="2" t="str">
        <f t="shared" si="26"/>
        <v>No</v>
      </c>
    </row>
    <row r="1693" spans="1:39">
      <c r="A1693" s="6" t="s">
        <v>6168</v>
      </c>
      <c r="B1693" s="6" t="s">
        <v>2316</v>
      </c>
      <c r="C1693" s="4" t="s">
        <v>57</v>
      </c>
      <c r="D1693" s="213">
        <v>5037</v>
      </c>
      <c r="E1693" s="210">
        <v>50037</v>
      </c>
      <c r="F1693" s="17" t="s">
        <v>272</v>
      </c>
      <c r="G1693" s="36" t="s">
        <v>220</v>
      </c>
      <c r="H1693" s="157">
        <v>161280</v>
      </c>
      <c r="I1693" s="19">
        <v>22</v>
      </c>
      <c r="J1693" s="150" t="s">
        <v>13</v>
      </c>
      <c r="K1693" s="150" t="s">
        <v>12</v>
      </c>
      <c r="L1693" s="9">
        <v>7</v>
      </c>
      <c r="M1693" s="9"/>
      <c r="N1693" s="21">
        <v>2.3113999999999999</v>
      </c>
      <c r="O1693" s="10"/>
      <c r="P1693" s="39">
        <v>4.7500000000000001E-2</v>
      </c>
      <c r="Q1693" s="7"/>
      <c r="R1693" s="158">
        <v>103.66330000000001</v>
      </c>
      <c r="S1693" s="1"/>
      <c r="T1693" s="23">
        <v>2.1307</v>
      </c>
      <c r="V1693" s="20">
        <v>48.6524</v>
      </c>
      <c r="X1693" s="20">
        <v>0</v>
      </c>
      <c r="AA1693" s="25">
        <v>53623</v>
      </c>
      <c r="AB1693" s="9"/>
      <c r="AC1693" s="25">
        <v>1128686</v>
      </c>
      <c r="AD1693" s="9"/>
      <c r="AE1693" s="27">
        <v>23199</v>
      </c>
      <c r="AF1693" s="9"/>
      <c r="AG1693" s="26">
        <v>10888</v>
      </c>
      <c r="AI1693" s="26">
        <v>0</v>
      </c>
      <c r="AK1693" s="26">
        <v>150722</v>
      </c>
      <c r="AM1693" s="2" t="str">
        <f t="shared" si="26"/>
        <v>No</v>
      </c>
    </row>
    <row r="1694" spans="1:39">
      <c r="A1694" s="6" t="s">
        <v>1352</v>
      </c>
      <c r="B1694" s="6" t="s">
        <v>1353</v>
      </c>
      <c r="C1694" s="4" t="s">
        <v>17</v>
      </c>
      <c r="D1694" s="213">
        <v>4103</v>
      </c>
      <c r="E1694" s="210">
        <v>40103</v>
      </c>
      <c r="F1694" s="17" t="s">
        <v>344</v>
      </c>
      <c r="G1694" s="36" t="s">
        <v>220</v>
      </c>
      <c r="H1694" s="157">
        <v>68781</v>
      </c>
      <c r="I1694" s="19">
        <v>22</v>
      </c>
      <c r="J1694" s="150" t="s">
        <v>18</v>
      </c>
      <c r="K1694" s="150" t="s">
        <v>15</v>
      </c>
      <c r="L1694" s="9">
        <v>7</v>
      </c>
      <c r="M1694" s="9"/>
      <c r="N1694" s="21">
        <v>0</v>
      </c>
      <c r="O1694" s="10"/>
      <c r="P1694" s="39">
        <v>0</v>
      </c>
      <c r="Q1694" s="7"/>
      <c r="R1694" s="158">
        <v>42.832000000000001</v>
      </c>
      <c r="S1694" s="1"/>
      <c r="T1694" s="23">
        <v>0.96220000000000006</v>
      </c>
      <c r="V1694" s="20">
        <v>44.515500000000003</v>
      </c>
      <c r="X1694" s="20">
        <v>0</v>
      </c>
      <c r="AA1694" s="25">
        <v>0</v>
      </c>
      <c r="AB1694" s="9"/>
      <c r="AC1694" s="25">
        <v>559471</v>
      </c>
      <c r="AD1694" s="9"/>
      <c r="AE1694" s="27">
        <v>12568</v>
      </c>
      <c r="AF1694" s="9"/>
      <c r="AG1694" s="26">
        <v>13062</v>
      </c>
      <c r="AI1694" s="26">
        <v>0</v>
      </c>
      <c r="AK1694" s="26">
        <v>243841</v>
      </c>
      <c r="AM1694" s="2" t="str">
        <f t="shared" si="26"/>
        <v>No</v>
      </c>
    </row>
    <row r="1695" spans="1:39">
      <c r="A1695" s="6" t="s">
        <v>6169</v>
      </c>
      <c r="B1695" s="6" t="s">
        <v>2417</v>
      </c>
      <c r="C1695" s="4" t="s">
        <v>58</v>
      </c>
      <c r="D1695" s="213">
        <v>5205</v>
      </c>
      <c r="E1695" s="210">
        <v>50205</v>
      </c>
      <c r="F1695" s="17" t="s">
        <v>272</v>
      </c>
      <c r="G1695" s="36" t="s">
        <v>220</v>
      </c>
      <c r="H1695" s="157">
        <v>57584</v>
      </c>
      <c r="I1695" s="19">
        <v>22</v>
      </c>
      <c r="J1695" s="150" t="s">
        <v>13</v>
      </c>
      <c r="K1695" s="150" t="s">
        <v>12</v>
      </c>
      <c r="L1695" s="9">
        <v>6</v>
      </c>
      <c r="M1695" s="9"/>
      <c r="N1695" s="21">
        <v>3.0958999999999999</v>
      </c>
      <c r="O1695" s="10"/>
      <c r="P1695" s="39">
        <v>4.8599999999999997E-2</v>
      </c>
      <c r="Q1695" s="7"/>
      <c r="R1695" s="158">
        <v>85.352199999999996</v>
      </c>
      <c r="S1695" s="1"/>
      <c r="T1695" s="23">
        <v>1.3387</v>
      </c>
      <c r="V1695" s="20">
        <v>63.756599999999999</v>
      </c>
      <c r="X1695" s="20">
        <v>0</v>
      </c>
      <c r="AA1695" s="25">
        <v>26417</v>
      </c>
      <c r="AB1695" s="9"/>
      <c r="AC1695" s="25">
        <v>544035</v>
      </c>
      <c r="AD1695" s="9"/>
      <c r="AE1695" s="27">
        <v>8533</v>
      </c>
      <c r="AF1695" s="9"/>
      <c r="AG1695" s="26">
        <v>6374</v>
      </c>
      <c r="AI1695" s="26">
        <v>0</v>
      </c>
      <c r="AK1695" s="26">
        <v>49868</v>
      </c>
      <c r="AM1695" s="2" t="str">
        <f t="shared" si="26"/>
        <v>No</v>
      </c>
    </row>
    <row r="1696" spans="1:39">
      <c r="A1696" s="6" t="s">
        <v>3026</v>
      </c>
      <c r="B1696" s="6" t="s">
        <v>3027</v>
      </c>
      <c r="C1696" s="4" t="s">
        <v>82</v>
      </c>
      <c r="D1696" s="213" t="s">
        <v>3028</v>
      </c>
      <c r="E1696" s="210" t="s">
        <v>3029</v>
      </c>
      <c r="F1696" s="17" t="s">
        <v>275</v>
      </c>
      <c r="G1696" s="36" t="s">
        <v>400</v>
      </c>
      <c r="H1696" s="157">
        <v>0</v>
      </c>
      <c r="I1696" s="19">
        <v>22</v>
      </c>
      <c r="J1696" s="150" t="s">
        <v>14</v>
      </c>
      <c r="K1696" s="150" t="s">
        <v>12</v>
      </c>
      <c r="L1696" s="9">
        <v>5</v>
      </c>
      <c r="M1696" s="9"/>
      <c r="N1696" s="21">
        <v>0.61829999999999996</v>
      </c>
      <c r="O1696" s="10"/>
      <c r="P1696" s="39">
        <v>6.6600000000000006E-2</v>
      </c>
      <c r="Q1696" s="7"/>
      <c r="R1696" s="158">
        <v>65.474699999999999</v>
      </c>
      <c r="S1696" s="1"/>
      <c r="T1696" s="23">
        <v>7.0556999999999999</v>
      </c>
      <c r="V1696" s="20">
        <v>9.2797000000000001</v>
      </c>
      <c r="X1696" s="20">
        <v>0</v>
      </c>
      <c r="AA1696" s="25">
        <v>58183</v>
      </c>
      <c r="AB1696" s="9"/>
      <c r="AC1696" s="25">
        <v>873302</v>
      </c>
      <c r="AD1696" s="9"/>
      <c r="AE1696" s="27">
        <v>94109</v>
      </c>
      <c r="AF1696" s="9"/>
      <c r="AG1696" s="26">
        <v>13338</v>
      </c>
      <c r="AI1696" s="26">
        <v>0</v>
      </c>
      <c r="AK1696" s="26">
        <v>209300</v>
      </c>
      <c r="AM1696" s="2" t="str">
        <f t="shared" si="26"/>
        <v>No</v>
      </c>
    </row>
    <row r="1697" spans="1:39">
      <c r="A1697" s="6" t="s">
        <v>1319</v>
      </c>
      <c r="B1697" s="6" t="s">
        <v>1320</v>
      </c>
      <c r="C1697" s="4" t="s">
        <v>100</v>
      </c>
      <c r="D1697" s="213">
        <v>4053</v>
      </c>
      <c r="E1697" s="210">
        <v>40053</v>
      </c>
      <c r="F1697" s="17" t="s">
        <v>275</v>
      </c>
      <c r="G1697" s="36" t="s">
        <v>218</v>
      </c>
      <c r="H1697" s="157">
        <v>400492</v>
      </c>
      <c r="I1697" s="19">
        <v>22</v>
      </c>
      <c r="J1697" s="150" t="s">
        <v>13</v>
      </c>
      <c r="K1697" s="150" t="s">
        <v>12</v>
      </c>
      <c r="L1697" s="9">
        <v>5</v>
      </c>
      <c r="M1697" s="9"/>
      <c r="N1697" s="21">
        <v>2.8592</v>
      </c>
      <c r="O1697" s="10"/>
      <c r="P1697" s="39">
        <v>7.1900000000000006E-2</v>
      </c>
      <c r="Q1697" s="7"/>
      <c r="R1697" s="158">
        <v>53.943300000000001</v>
      </c>
      <c r="S1697" s="1"/>
      <c r="T1697" s="23">
        <v>1.3563000000000001</v>
      </c>
      <c r="V1697" s="20">
        <v>39.772500000000001</v>
      </c>
      <c r="X1697" s="20">
        <v>6.0960999999999999</v>
      </c>
      <c r="AA1697" s="25">
        <v>31074</v>
      </c>
      <c r="AB1697" s="9"/>
      <c r="AC1697" s="25">
        <v>432248</v>
      </c>
      <c r="AD1697" s="9"/>
      <c r="AE1697" s="27">
        <v>10868</v>
      </c>
      <c r="AF1697" s="9"/>
      <c r="AG1697" s="26">
        <v>8013</v>
      </c>
      <c r="AI1697" s="26">
        <v>70906</v>
      </c>
      <c r="AK1697" s="26">
        <v>93000</v>
      </c>
      <c r="AM1697" s="2" t="str">
        <f t="shared" si="26"/>
        <v>No</v>
      </c>
    </row>
    <row r="1698" spans="1:39">
      <c r="A1698" s="6" t="s">
        <v>4350</v>
      </c>
      <c r="B1698" s="6" t="s">
        <v>3083</v>
      </c>
      <c r="C1698" s="4" t="s">
        <v>104</v>
      </c>
      <c r="D1698" s="213">
        <v>8028</v>
      </c>
      <c r="E1698" s="210">
        <v>80028</v>
      </c>
      <c r="F1698" s="17" t="s">
        <v>275</v>
      </c>
      <c r="G1698" s="36" t="s">
        <v>218</v>
      </c>
      <c r="H1698" s="157">
        <v>94983</v>
      </c>
      <c r="I1698" s="19">
        <v>22</v>
      </c>
      <c r="J1698" s="150" t="s">
        <v>13</v>
      </c>
      <c r="K1698" s="150" t="s">
        <v>12</v>
      </c>
      <c r="L1698" s="9">
        <v>5</v>
      </c>
      <c r="M1698" s="9"/>
      <c r="N1698" s="21">
        <v>0</v>
      </c>
      <c r="O1698" s="10"/>
      <c r="P1698" s="39">
        <v>0</v>
      </c>
      <c r="Q1698" s="7"/>
      <c r="R1698" s="158">
        <v>88.296999999999997</v>
      </c>
      <c r="S1698" s="1"/>
      <c r="T1698" s="23">
        <v>2.3332000000000002</v>
      </c>
      <c r="V1698" s="20">
        <v>37.844000000000001</v>
      </c>
      <c r="X1698" s="20">
        <v>7.6775000000000002</v>
      </c>
      <c r="AA1698" s="25">
        <v>0</v>
      </c>
      <c r="AB1698" s="9"/>
      <c r="AC1698" s="25">
        <v>987425</v>
      </c>
      <c r="AD1698" s="9"/>
      <c r="AE1698" s="27">
        <v>26092</v>
      </c>
      <c r="AF1698" s="9"/>
      <c r="AG1698" s="26">
        <v>11183</v>
      </c>
      <c r="AI1698" s="26">
        <v>128613</v>
      </c>
      <c r="AK1698" s="26">
        <v>128614</v>
      </c>
      <c r="AM1698" s="2" t="str">
        <f t="shared" si="26"/>
        <v>No</v>
      </c>
    </row>
    <row r="1699" spans="1:39">
      <c r="A1699" s="6" t="s">
        <v>2960</v>
      </c>
      <c r="B1699" s="6" t="s">
        <v>2961</v>
      </c>
      <c r="C1699" s="4" t="s">
        <v>58</v>
      </c>
      <c r="D1699" s="213" t="s">
        <v>2962</v>
      </c>
      <c r="E1699" s="210" t="s">
        <v>2963</v>
      </c>
      <c r="F1699" s="17" t="s">
        <v>275</v>
      </c>
      <c r="G1699" s="36" t="s">
        <v>400</v>
      </c>
      <c r="H1699" s="157">
        <v>0</v>
      </c>
      <c r="I1699" s="19">
        <v>22</v>
      </c>
      <c r="J1699" s="150" t="s">
        <v>14</v>
      </c>
      <c r="K1699" s="150" t="s">
        <v>12</v>
      </c>
      <c r="L1699" s="9">
        <v>4</v>
      </c>
      <c r="M1699" s="9"/>
      <c r="N1699" s="21">
        <v>0.76800000000000002</v>
      </c>
      <c r="O1699" s="10"/>
      <c r="P1699" s="39">
        <v>0.15540000000000001</v>
      </c>
      <c r="Q1699" s="7"/>
      <c r="R1699" s="158">
        <v>25.84</v>
      </c>
      <c r="S1699" s="1"/>
      <c r="T1699" s="23">
        <v>5.2290999999999999</v>
      </c>
      <c r="V1699" s="20">
        <v>4.9416000000000002</v>
      </c>
      <c r="X1699" s="20">
        <v>0</v>
      </c>
      <c r="AA1699" s="25">
        <v>7381</v>
      </c>
      <c r="AB1699" s="9"/>
      <c r="AC1699" s="25">
        <v>47494</v>
      </c>
      <c r="AD1699" s="9"/>
      <c r="AE1699" s="27">
        <v>9611</v>
      </c>
      <c r="AF1699" s="9"/>
      <c r="AG1699" s="26">
        <v>1838</v>
      </c>
      <c r="AI1699" s="26">
        <v>0</v>
      </c>
      <c r="AK1699" s="26">
        <v>45637</v>
      </c>
      <c r="AM1699" s="2" t="str">
        <f t="shared" si="26"/>
        <v>No</v>
      </c>
    </row>
    <row r="1700" spans="1:39">
      <c r="A1700" s="6" t="s">
        <v>6170</v>
      </c>
      <c r="B1700" s="6" t="s">
        <v>427</v>
      </c>
      <c r="C1700" s="4" t="s">
        <v>34</v>
      </c>
      <c r="D1700" s="213">
        <v>1040</v>
      </c>
      <c r="E1700" s="210">
        <v>10040</v>
      </c>
      <c r="F1700" s="17" t="s">
        <v>275</v>
      </c>
      <c r="G1700" s="36" t="s">
        <v>218</v>
      </c>
      <c r="H1700" s="157">
        <v>209190</v>
      </c>
      <c r="I1700" s="19">
        <v>22</v>
      </c>
      <c r="J1700" s="150" t="s">
        <v>13</v>
      </c>
      <c r="K1700" s="150" t="s">
        <v>15</v>
      </c>
      <c r="L1700" s="9">
        <v>4</v>
      </c>
      <c r="M1700" s="9"/>
      <c r="N1700" s="21">
        <v>3.4140000000000001</v>
      </c>
      <c r="O1700" s="10"/>
      <c r="P1700" s="39">
        <v>8.2900000000000001E-2</v>
      </c>
      <c r="Q1700" s="7"/>
      <c r="R1700" s="158">
        <v>43.335099999999997</v>
      </c>
      <c r="S1700" s="1"/>
      <c r="T1700" s="23">
        <v>1.0516000000000001</v>
      </c>
      <c r="V1700" s="20">
        <v>41.206899999999997</v>
      </c>
      <c r="X1700" s="20">
        <v>9.4946999999999999</v>
      </c>
      <c r="AA1700" s="25">
        <v>22454</v>
      </c>
      <c r="AB1700" s="9"/>
      <c r="AC1700" s="25">
        <v>271018</v>
      </c>
      <c r="AD1700" s="9"/>
      <c r="AE1700" s="27">
        <v>6577</v>
      </c>
      <c r="AF1700" s="9"/>
      <c r="AG1700" s="26">
        <v>6254</v>
      </c>
      <c r="AI1700" s="26">
        <v>28544</v>
      </c>
      <c r="AK1700" s="26">
        <v>85461</v>
      </c>
      <c r="AM1700" s="2" t="str">
        <f t="shared" si="26"/>
        <v>No</v>
      </c>
    </row>
    <row r="1701" spans="1:39">
      <c r="A1701" s="6" t="s">
        <v>6171</v>
      </c>
      <c r="B1701" s="6" t="s">
        <v>664</v>
      </c>
      <c r="C1701" s="4" t="s">
        <v>61</v>
      </c>
      <c r="D1701" s="213">
        <v>7003</v>
      </c>
      <c r="E1701" s="210">
        <v>70003</v>
      </c>
      <c r="F1701" s="17" t="s">
        <v>272</v>
      </c>
      <c r="G1701" s="36" t="s">
        <v>218</v>
      </c>
      <c r="H1701" s="157">
        <v>273724</v>
      </c>
      <c r="I1701" s="19">
        <v>22</v>
      </c>
      <c r="J1701" s="150" t="s">
        <v>13</v>
      </c>
      <c r="K1701" s="150" t="s">
        <v>12</v>
      </c>
      <c r="L1701" s="9">
        <v>4</v>
      </c>
      <c r="M1701" s="9"/>
      <c r="N1701" s="21">
        <v>1.5517000000000001</v>
      </c>
      <c r="O1701" s="10"/>
      <c r="P1701" s="39">
        <v>2.9000000000000001E-2</v>
      </c>
      <c r="Q1701" s="7"/>
      <c r="R1701" s="158">
        <v>104.6528</v>
      </c>
      <c r="S1701" s="1"/>
      <c r="T1701" s="23">
        <v>1.9552</v>
      </c>
      <c r="V1701" s="20">
        <v>53.526499999999999</v>
      </c>
      <c r="X1701" s="20">
        <v>9.1394000000000002</v>
      </c>
      <c r="AA1701" s="25">
        <v>32203</v>
      </c>
      <c r="AB1701" s="9"/>
      <c r="AC1701" s="25">
        <v>1110890</v>
      </c>
      <c r="AD1701" s="9"/>
      <c r="AE1701" s="27">
        <v>20754</v>
      </c>
      <c r="AF1701" s="9"/>
      <c r="AG1701" s="26">
        <v>10615</v>
      </c>
      <c r="AI1701" s="26">
        <v>121549</v>
      </c>
      <c r="AK1701" s="26">
        <v>152314</v>
      </c>
      <c r="AM1701" s="2" t="str">
        <f t="shared" si="26"/>
        <v>No</v>
      </c>
    </row>
    <row r="1702" spans="1:39">
      <c r="A1702" s="6" t="s">
        <v>3529</v>
      </c>
      <c r="B1702" s="6" t="s">
        <v>5783</v>
      </c>
      <c r="C1702" s="4" t="s">
        <v>73</v>
      </c>
      <c r="D1702" s="213" t="s">
        <v>3530</v>
      </c>
      <c r="E1702" s="210" t="s">
        <v>3531</v>
      </c>
      <c r="F1702" s="17" t="s">
        <v>272</v>
      </c>
      <c r="G1702" s="36" t="s">
        <v>400</v>
      </c>
      <c r="H1702" s="157">
        <v>0</v>
      </c>
      <c r="I1702" s="19">
        <v>22</v>
      </c>
      <c r="J1702" s="150" t="s">
        <v>14</v>
      </c>
      <c r="K1702" s="150" t="s">
        <v>12</v>
      </c>
      <c r="L1702" s="9">
        <v>3</v>
      </c>
      <c r="M1702" s="9"/>
      <c r="N1702" s="21">
        <v>1.8019000000000001</v>
      </c>
      <c r="O1702" s="10"/>
      <c r="P1702" s="39">
        <v>9.06E-2</v>
      </c>
      <c r="Q1702" s="7"/>
      <c r="R1702" s="158">
        <v>23.9236</v>
      </c>
      <c r="S1702" s="1"/>
      <c r="T1702" s="23">
        <v>1.2030000000000001</v>
      </c>
      <c r="V1702" s="20">
        <v>19.886399999999998</v>
      </c>
      <c r="X1702" s="20">
        <v>0</v>
      </c>
      <c r="AA1702" s="25">
        <v>13368</v>
      </c>
      <c r="AB1702" s="9"/>
      <c r="AC1702" s="25">
        <v>147537</v>
      </c>
      <c r="AD1702" s="9"/>
      <c r="AE1702" s="27">
        <v>7419</v>
      </c>
      <c r="AF1702" s="9"/>
      <c r="AG1702" s="26">
        <v>6167</v>
      </c>
      <c r="AI1702" s="26">
        <v>0</v>
      </c>
      <c r="AK1702" s="26">
        <v>54578</v>
      </c>
      <c r="AM1702" s="2" t="str">
        <f t="shared" si="26"/>
        <v>No</v>
      </c>
    </row>
    <row r="1703" spans="1:39">
      <c r="A1703" s="6" t="s">
        <v>1352</v>
      </c>
      <c r="B1703" s="6" t="s">
        <v>1353</v>
      </c>
      <c r="C1703" s="4" t="s">
        <v>17</v>
      </c>
      <c r="D1703" s="213">
        <v>4103</v>
      </c>
      <c r="E1703" s="210">
        <v>40103</v>
      </c>
      <c r="F1703" s="17" t="s">
        <v>344</v>
      </c>
      <c r="G1703" s="36" t="s">
        <v>220</v>
      </c>
      <c r="H1703" s="157">
        <v>68781</v>
      </c>
      <c r="I1703" s="19">
        <v>22</v>
      </c>
      <c r="J1703" s="150" t="s">
        <v>13</v>
      </c>
      <c r="K1703" s="150" t="s">
        <v>15</v>
      </c>
      <c r="L1703" s="9">
        <v>3</v>
      </c>
      <c r="M1703" s="9"/>
      <c r="N1703" s="21">
        <v>0</v>
      </c>
      <c r="O1703" s="10"/>
      <c r="P1703" s="39">
        <v>0</v>
      </c>
      <c r="Q1703" s="7"/>
      <c r="R1703" s="158">
        <v>36.011499999999998</v>
      </c>
      <c r="S1703" s="1"/>
      <c r="T1703" s="23">
        <v>1.1538999999999999</v>
      </c>
      <c r="V1703" s="20">
        <v>31.208600000000001</v>
      </c>
      <c r="X1703" s="20">
        <v>0</v>
      </c>
      <c r="AA1703" s="25">
        <v>0</v>
      </c>
      <c r="AB1703" s="9"/>
      <c r="AC1703" s="25">
        <v>1034503</v>
      </c>
      <c r="AD1703" s="9"/>
      <c r="AE1703" s="27">
        <v>33148</v>
      </c>
      <c r="AF1703" s="9"/>
      <c r="AG1703" s="26">
        <v>28727</v>
      </c>
      <c r="AI1703" s="26">
        <v>0</v>
      </c>
      <c r="AK1703" s="26">
        <v>576320</v>
      </c>
      <c r="AM1703" s="2" t="str">
        <f t="shared" si="26"/>
        <v>No</v>
      </c>
    </row>
    <row r="1704" spans="1:39">
      <c r="A1704" s="6" t="s">
        <v>352</v>
      </c>
      <c r="B1704" s="6" t="s">
        <v>353</v>
      </c>
      <c r="C1704" s="4" t="s">
        <v>109</v>
      </c>
      <c r="D1704" s="213">
        <v>64</v>
      </c>
      <c r="E1704" s="210">
        <v>64</v>
      </c>
      <c r="F1704" s="17" t="s">
        <v>275</v>
      </c>
      <c r="G1704" s="36" t="s">
        <v>220</v>
      </c>
      <c r="H1704" s="157">
        <v>55805</v>
      </c>
      <c r="I1704" s="19">
        <v>22</v>
      </c>
      <c r="J1704" s="150" t="s">
        <v>16</v>
      </c>
      <c r="K1704" s="150" t="s">
        <v>12</v>
      </c>
      <c r="L1704" s="9">
        <v>3</v>
      </c>
      <c r="M1704" s="9"/>
      <c r="N1704" s="21">
        <v>4.0396000000000001</v>
      </c>
      <c r="O1704" s="10"/>
      <c r="P1704" s="39">
        <v>0.20610000000000001</v>
      </c>
      <c r="Q1704" s="7"/>
      <c r="R1704" s="158">
        <v>100.11239999999999</v>
      </c>
      <c r="S1704" s="1"/>
      <c r="T1704" s="23">
        <v>5.1082999999999998</v>
      </c>
      <c r="V1704" s="20">
        <v>19.597899999999999</v>
      </c>
      <c r="X1704" s="20">
        <v>0</v>
      </c>
      <c r="AA1704" s="25">
        <v>30479</v>
      </c>
      <c r="AB1704" s="9"/>
      <c r="AC1704" s="25">
        <v>147866</v>
      </c>
      <c r="AD1704" s="9"/>
      <c r="AE1704" s="27">
        <v>7545</v>
      </c>
      <c r="AF1704" s="9"/>
      <c r="AG1704" s="26">
        <v>1477</v>
      </c>
      <c r="AI1704" s="26">
        <v>0</v>
      </c>
      <c r="AK1704" s="26">
        <v>63320</v>
      </c>
      <c r="AM1704" s="2" t="str">
        <f t="shared" si="26"/>
        <v>No</v>
      </c>
    </row>
    <row r="1705" spans="1:39">
      <c r="A1705" s="6" t="s">
        <v>5535</v>
      </c>
      <c r="B1705" s="6" t="s">
        <v>5536</v>
      </c>
      <c r="C1705" s="4" t="s">
        <v>33</v>
      </c>
      <c r="D1705" s="213"/>
      <c r="E1705" s="210" t="s">
        <v>5537</v>
      </c>
      <c r="F1705" s="17" t="s">
        <v>272</v>
      </c>
      <c r="G1705" s="36" t="s">
        <v>400</v>
      </c>
      <c r="H1705" s="157">
        <v>0</v>
      </c>
      <c r="I1705" s="19">
        <v>22</v>
      </c>
      <c r="J1705" s="150" t="s">
        <v>13</v>
      </c>
      <c r="K1705" s="150" t="s">
        <v>15</v>
      </c>
      <c r="L1705" s="9">
        <v>3</v>
      </c>
      <c r="M1705" s="9"/>
      <c r="N1705" s="21">
        <v>0</v>
      </c>
      <c r="O1705" s="10"/>
      <c r="P1705" s="39">
        <v>0</v>
      </c>
      <c r="Q1705" s="7"/>
      <c r="R1705" s="158">
        <v>58.368600000000001</v>
      </c>
      <c r="S1705" s="1"/>
      <c r="T1705" s="23">
        <v>5.3434999999999997</v>
      </c>
      <c r="V1705" s="20">
        <v>10.9232</v>
      </c>
      <c r="X1705" s="20">
        <v>0</v>
      </c>
      <c r="AA1705" s="25">
        <v>0</v>
      </c>
      <c r="AB1705" s="9"/>
      <c r="AC1705" s="25">
        <v>200321</v>
      </c>
      <c r="AD1705" s="9"/>
      <c r="AE1705" s="27">
        <v>18339</v>
      </c>
      <c r="AF1705" s="9"/>
      <c r="AG1705" s="26">
        <v>3432</v>
      </c>
      <c r="AI1705" s="26">
        <v>0</v>
      </c>
      <c r="AK1705" s="26">
        <v>26389</v>
      </c>
      <c r="AM1705" s="2" t="str">
        <f t="shared" si="26"/>
        <v>No</v>
      </c>
    </row>
    <row r="1706" spans="1:39">
      <c r="A1706" s="6" t="s">
        <v>1511</v>
      </c>
      <c r="B1706" s="6" t="s">
        <v>884</v>
      </c>
      <c r="C1706" s="4" t="s">
        <v>17</v>
      </c>
      <c r="D1706" s="213" t="s">
        <v>1512</v>
      </c>
      <c r="E1706" s="210" t="s">
        <v>1513</v>
      </c>
      <c r="F1706" s="17" t="s">
        <v>344</v>
      </c>
      <c r="G1706" s="36" t="s">
        <v>400</v>
      </c>
      <c r="H1706" s="157">
        <v>0</v>
      </c>
      <c r="I1706" s="19">
        <v>22</v>
      </c>
      <c r="J1706" s="150" t="s">
        <v>13</v>
      </c>
      <c r="K1706" s="150" t="s">
        <v>12</v>
      </c>
      <c r="L1706" s="9">
        <v>22</v>
      </c>
      <c r="M1706" s="9"/>
      <c r="N1706" s="21">
        <v>1.1429</v>
      </c>
      <c r="O1706" s="10"/>
      <c r="P1706" s="39">
        <v>0.1</v>
      </c>
      <c r="Q1706" s="7"/>
      <c r="R1706" s="158">
        <v>49.803899999999999</v>
      </c>
      <c r="S1706" s="1"/>
      <c r="T1706" s="23">
        <v>4.3578000000000001</v>
      </c>
      <c r="V1706" s="20">
        <v>11.428699999999999</v>
      </c>
      <c r="X1706" s="20">
        <v>0</v>
      </c>
      <c r="AA1706" s="25">
        <v>81290</v>
      </c>
      <c r="AB1706" s="9"/>
      <c r="AC1706" s="25">
        <v>812900</v>
      </c>
      <c r="AD1706" s="9"/>
      <c r="AE1706" s="27">
        <v>71128</v>
      </c>
      <c r="AF1706" s="9"/>
      <c r="AG1706" s="26">
        <v>16322</v>
      </c>
      <c r="AI1706" s="26">
        <v>0</v>
      </c>
      <c r="AK1706" s="26">
        <v>250441</v>
      </c>
      <c r="AM1706" s="2" t="str">
        <f t="shared" si="26"/>
        <v>No</v>
      </c>
    </row>
    <row r="1707" spans="1:39">
      <c r="A1707" s="6" t="s">
        <v>6172</v>
      </c>
      <c r="B1707" s="6" t="s">
        <v>879</v>
      </c>
      <c r="C1707" s="4" t="s">
        <v>68</v>
      </c>
      <c r="D1707" s="213">
        <v>2195</v>
      </c>
      <c r="E1707" s="210">
        <v>20195</v>
      </c>
      <c r="F1707" s="17" t="s">
        <v>272</v>
      </c>
      <c r="G1707" s="36" t="s">
        <v>220</v>
      </c>
      <c r="H1707" s="157">
        <v>5441567</v>
      </c>
      <c r="I1707" s="19">
        <v>22</v>
      </c>
      <c r="J1707" s="150" t="s">
        <v>13</v>
      </c>
      <c r="K1707" s="150" t="s">
        <v>12</v>
      </c>
      <c r="L1707" s="9">
        <v>22</v>
      </c>
      <c r="M1707" s="9"/>
      <c r="N1707" s="21">
        <v>0</v>
      </c>
      <c r="O1707" s="10"/>
      <c r="P1707" s="39">
        <v>0</v>
      </c>
      <c r="Q1707" s="7"/>
      <c r="R1707" s="158">
        <v>172.1439</v>
      </c>
      <c r="S1707" s="1"/>
      <c r="T1707" s="23">
        <v>2.1943999999999999</v>
      </c>
      <c r="V1707" s="20">
        <v>78.447900000000004</v>
      </c>
      <c r="X1707" s="20">
        <v>0</v>
      </c>
      <c r="AA1707" s="25">
        <v>0</v>
      </c>
      <c r="AB1707" s="9"/>
      <c r="AC1707" s="25">
        <v>1982065</v>
      </c>
      <c r="AD1707" s="9"/>
      <c r="AE1707" s="27">
        <v>25266</v>
      </c>
      <c r="AF1707" s="9"/>
      <c r="AG1707" s="26">
        <v>11514</v>
      </c>
      <c r="AI1707" s="26">
        <v>0</v>
      </c>
      <c r="AK1707" s="26">
        <v>191126</v>
      </c>
      <c r="AM1707" s="2" t="str">
        <f t="shared" si="26"/>
        <v>No</v>
      </c>
    </row>
    <row r="1708" spans="1:39">
      <c r="A1708" s="6" t="s">
        <v>4674</v>
      </c>
      <c r="B1708" s="6" t="s">
        <v>4675</v>
      </c>
      <c r="C1708" s="4" t="s">
        <v>101</v>
      </c>
      <c r="D1708" s="213" t="s">
        <v>4676</v>
      </c>
      <c r="E1708" s="210" t="s">
        <v>4677</v>
      </c>
      <c r="F1708" s="17" t="s">
        <v>405</v>
      </c>
      <c r="G1708" s="36" t="s">
        <v>400</v>
      </c>
      <c r="H1708" s="157">
        <v>0</v>
      </c>
      <c r="I1708" s="19">
        <v>22</v>
      </c>
      <c r="J1708" s="150" t="s">
        <v>13</v>
      </c>
      <c r="K1708" s="150" t="s">
        <v>12</v>
      </c>
      <c r="L1708" s="9">
        <v>22</v>
      </c>
      <c r="M1708" s="9"/>
      <c r="N1708" s="21">
        <v>1.3481000000000001</v>
      </c>
      <c r="O1708" s="10"/>
      <c r="P1708" s="39">
        <v>0.1454</v>
      </c>
      <c r="Q1708" s="7"/>
      <c r="R1708" s="158">
        <v>40.492100000000001</v>
      </c>
      <c r="S1708" s="1"/>
      <c r="T1708" s="23">
        <v>4.3673999999999999</v>
      </c>
      <c r="V1708" s="20">
        <v>9.2713999999999999</v>
      </c>
      <c r="X1708" s="20">
        <v>0</v>
      </c>
      <c r="AA1708" s="25">
        <v>199793</v>
      </c>
      <c r="AB1708" s="9"/>
      <c r="AC1708" s="25">
        <v>1374099</v>
      </c>
      <c r="AD1708" s="9"/>
      <c r="AE1708" s="27">
        <v>148208</v>
      </c>
      <c r="AF1708" s="9"/>
      <c r="AG1708" s="26">
        <v>33935</v>
      </c>
      <c r="AI1708" s="26">
        <v>0</v>
      </c>
      <c r="AK1708" s="26">
        <v>474554</v>
      </c>
      <c r="AM1708" s="2" t="str">
        <f t="shared" si="26"/>
        <v>No</v>
      </c>
    </row>
    <row r="1709" spans="1:39">
      <c r="A1709" s="6" t="s">
        <v>6173</v>
      </c>
      <c r="B1709" s="6" t="s">
        <v>2418</v>
      </c>
      <c r="C1709" s="4" t="s">
        <v>57</v>
      </c>
      <c r="D1709" s="213">
        <v>5208</v>
      </c>
      <c r="E1709" s="210">
        <v>50208</v>
      </c>
      <c r="F1709" s="17" t="s">
        <v>272</v>
      </c>
      <c r="G1709" s="36" t="s">
        <v>220</v>
      </c>
      <c r="H1709" s="157">
        <v>59014</v>
      </c>
      <c r="I1709" s="19">
        <v>22</v>
      </c>
      <c r="J1709" s="150" t="s">
        <v>13</v>
      </c>
      <c r="K1709" s="150" t="s">
        <v>12</v>
      </c>
      <c r="L1709" s="9">
        <v>22</v>
      </c>
      <c r="M1709" s="9"/>
      <c r="N1709" s="21">
        <v>0.5726</v>
      </c>
      <c r="O1709" s="10"/>
      <c r="P1709" s="39">
        <v>1.7299999999999999E-2</v>
      </c>
      <c r="Q1709" s="7"/>
      <c r="R1709" s="158">
        <v>54.760199999999998</v>
      </c>
      <c r="S1709" s="1"/>
      <c r="T1709" s="23">
        <v>1.6571</v>
      </c>
      <c r="V1709" s="20">
        <v>33.046700000000001</v>
      </c>
      <c r="X1709" s="20">
        <v>0</v>
      </c>
      <c r="AA1709" s="25">
        <v>44351</v>
      </c>
      <c r="AB1709" s="9"/>
      <c r="AC1709" s="25">
        <v>2559767</v>
      </c>
      <c r="AD1709" s="9"/>
      <c r="AE1709" s="27">
        <v>77459</v>
      </c>
      <c r="AF1709" s="9"/>
      <c r="AG1709" s="26">
        <v>46745</v>
      </c>
      <c r="AI1709" s="26">
        <v>0</v>
      </c>
      <c r="AK1709" s="26">
        <v>1075725</v>
      </c>
      <c r="AM1709" s="2" t="str">
        <f t="shared" si="26"/>
        <v>No</v>
      </c>
    </row>
    <row r="1710" spans="1:39">
      <c r="A1710" s="6" t="s">
        <v>725</v>
      </c>
      <c r="B1710" s="6" t="s">
        <v>726</v>
      </c>
      <c r="C1710" s="4" t="s">
        <v>67</v>
      </c>
      <c r="D1710" s="213">
        <v>1133</v>
      </c>
      <c r="E1710" s="210">
        <v>10133</v>
      </c>
      <c r="F1710" s="17" t="s">
        <v>715</v>
      </c>
      <c r="G1710" s="36" t="s">
        <v>220</v>
      </c>
      <c r="H1710" s="157">
        <v>4181019</v>
      </c>
      <c r="I1710" s="19">
        <v>22</v>
      </c>
      <c r="J1710" s="150" t="s">
        <v>24</v>
      </c>
      <c r="K1710" s="150" t="s">
        <v>12</v>
      </c>
      <c r="L1710" s="9">
        <v>22</v>
      </c>
      <c r="M1710" s="9"/>
      <c r="N1710" s="21">
        <v>11.054500000000001</v>
      </c>
      <c r="O1710" s="10"/>
      <c r="P1710" s="39">
        <v>0.90139999999999998</v>
      </c>
      <c r="Q1710" s="7"/>
      <c r="R1710" s="158">
        <v>208.22229999999999</v>
      </c>
      <c r="S1710" s="1"/>
      <c r="T1710" s="23">
        <v>16.978200000000001</v>
      </c>
      <c r="V1710" s="20">
        <v>12.264099999999999</v>
      </c>
      <c r="X1710" s="20">
        <v>0</v>
      </c>
      <c r="AA1710" s="25">
        <v>6736983</v>
      </c>
      <c r="AB1710" s="9"/>
      <c r="AC1710" s="25">
        <v>7474139</v>
      </c>
      <c r="AD1710" s="9"/>
      <c r="AE1710" s="27">
        <v>609434</v>
      </c>
      <c r="AF1710" s="9"/>
      <c r="AG1710" s="26">
        <v>35895</v>
      </c>
      <c r="AI1710" s="26">
        <v>0</v>
      </c>
      <c r="AK1710" s="26">
        <v>1245240</v>
      </c>
      <c r="AM1710" s="2" t="str">
        <f t="shared" si="26"/>
        <v>No</v>
      </c>
    </row>
    <row r="1711" spans="1:39">
      <c r="A1711" s="6" t="s">
        <v>2724</v>
      </c>
      <c r="B1711" s="6" t="s">
        <v>5786</v>
      </c>
      <c r="C1711" s="4" t="s">
        <v>57</v>
      </c>
      <c r="D1711" s="213" t="s">
        <v>2725</v>
      </c>
      <c r="E1711" s="210" t="s">
        <v>2726</v>
      </c>
      <c r="F1711" s="17" t="s">
        <v>275</v>
      </c>
      <c r="G1711" s="36" t="s">
        <v>400</v>
      </c>
      <c r="H1711" s="157">
        <v>0</v>
      </c>
      <c r="I1711" s="19">
        <v>22</v>
      </c>
      <c r="J1711" s="150" t="s">
        <v>13</v>
      </c>
      <c r="K1711" s="150" t="s">
        <v>12</v>
      </c>
      <c r="L1711" s="9">
        <v>22</v>
      </c>
      <c r="M1711" s="9"/>
      <c r="N1711" s="21">
        <v>1.8010999999999999</v>
      </c>
      <c r="O1711" s="10"/>
      <c r="P1711" s="39">
        <v>7.8600000000000003E-2</v>
      </c>
      <c r="Q1711" s="7"/>
      <c r="R1711" s="158">
        <v>68.959699999999998</v>
      </c>
      <c r="S1711" s="1"/>
      <c r="T1711" s="23">
        <v>3.0078999999999998</v>
      </c>
      <c r="V1711" s="20">
        <v>22.926500000000001</v>
      </c>
      <c r="X1711" s="20">
        <v>0</v>
      </c>
      <c r="AA1711" s="25">
        <v>159150</v>
      </c>
      <c r="AB1711" s="9"/>
      <c r="AC1711" s="25">
        <v>2025828</v>
      </c>
      <c r="AD1711" s="9"/>
      <c r="AE1711" s="27">
        <v>88362</v>
      </c>
      <c r="AF1711" s="9"/>
      <c r="AG1711" s="26">
        <v>29377</v>
      </c>
      <c r="AI1711" s="26">
        <v>0</v>
      </c>
      <c r="AK1711" s="26">
        <v>567167</v>
      </c>
      <c r="AM1711" s="2" t="str">
        <f t="shared" si="26"/>
        <v>No</v>
      </c>
    </row>
    <row r="1712" spans="1:39">
      <c r="A1712" s="6" t="s">
        <v>4407</v>
      </c>
      <c r="B1712" s="6" t="s">
        <v>6174</v>
      </c>
      <c r="C1712" s="4" t="s">
        <v>33</v>
      </c>
      <c r="D1712" s="213" t="s">
        <v>4408</v>
      </c>
      <c r="E1712" s="210" t="s">
        <v>4409</v>
      </c>
      <c r="F1712" s="17" t="s">
        <v>272</v>
      </c>
      <c r="G1712" s="36" t="s">
        <v>400</v>
      </c>
      <c r="H1712" s="157">
        <v>0</v>
      </c>
      <c r="I1712" s="19">
        <v>22</v>
      </c>
      <c r="J1712" s="150" t="s">
        <v>14</v>
      </c>
      <c r="K1712" s="150" t="s">
        <v>12</v>
      </c>
      <c r="L1712" s="9">
        <v>22</v>
      </c>
      <c r="M1712" s="9"/>
      <c r="N1712" s="21">
        <v>1.7568999999999999</v>
      </c>
      <c r="O1712" s="10"/>
      <c r="P1712" s="39">
        <v>0.18429999999999999</v>
      </c>
      <c r="Q1712" s="7"/>
      <c r="R1712" s="158">
        <v>118.46429999999999</v>
      </c>
      <c r="S1712" s="1"/>
      <c r="T1712" s="23">
        <v>12.4298</v>
      </c>
      <c r="V1712" s="20">
        <v>9.5305999999999997</v>
      </c>
      <c r="X1712" s="20">
        <v>0</v>
      </c>
      <c r="AA1712" s="25">
        <v>1860359</v>
      </c>
      <c r="AB1712" s="9"/>
      <c r="AC1712" s="25">
        <v>10091853</v>
      </c>
      <c r="AD1712" s="9"/>
      <c r="AE1712" s="27">
        <v>1058885</v>
      </c>
      <c r="AF1712" s="9"/>
      <c r="AG1712" s="26">
        <v>85189</v>
      </c>
      <c r="AI1712" s="26">
        <v>0</v>
      </c>
      <c r="AK1712" s="26">
        <v>1984302</v>
      </c>
      <c r="AM1712" s="2" t="str">
        <f t="shared" si="26"/>
        <v>No</v>
      </c>
    </row>
    <row r="1713" spans="1:39">
      <c r="A1713" s="6" t="s">
        <v>1559</v>
      </c>
      <c r="B1713" s="6" t="s">
        <v>1560</v>
      </c>
      <c r="C1713" s="4" t="s">
        <v>39</v>
      </c>
      <c r="D1713" s="213" t="s">
        <v>1561</v>
      </c>
      <c r="E1713" s="210" t="s">
        <v>1562</v>
      </c>
      <c r="F1713" s="17" t="s">
        <v>272</v>
      </c>
      <c r="G1713" s="36" t="s">
        <v>400</v>
      </c>
      <c r="H1713" s="157">
        <v>0</v>
      </c>
      <c r="I1713" s="19">
        <v>22</v>
      </c>
      <c r="J1713" s="150" t="s">
        <v>13</v>
      </c>
      <c r="K1713" s="150" t="s">
        <v>15</v>
      </c>
      <c r="L1713" s="9">
        <v>20</v>
      </c>
      <c r="M1713" s="9"/>
      <c r="N1713" s="21">
        <v>0.61309999999999998</v>
      </c>
      <c r="O1713" s="10"/>
      <c r="P1713" s="39">
        <v>2.46E-2</v>
      </c>
      <c r="Q1713" s="7"/>
      <c r="R1713" s="158">
        <v>51.910699999999999</v>
      </c>
      <c r="S1713" s="1"/>
      <c r="T1713" s="23">
        <v>2.0813000000000001</v>
      </c>
      <c r="V1713" s="20">
        <v>24.941600000000001</v>
      </c>
      <c r="X1713" s="20">
        <v>0</v>
      </c>
      <c r="AA1713" s="25">
        <v>34506</v>
      </c>
      <c r="AB1713" s="9"/>
      <c r="AC1713" s="25">
        <v>1403664</v>
      </c>
      <c r="AD1713" s="9"/>
      <c r="AE1713" s="27">
        <v>56278</v>
      </c>
      <c r="AF1713" s="9"/>
      <c r="AG1713" s="26">
        <v>27040</v>
      </c>
      <c r="AI1713" s="26">
        <v>0</v>
      </c>
      <c r="AK1713" s="26">
        <v>335791</v>
      </c>
      <c r="AM1713" s="2" t="str">
        <f t="shared" si="26"/>
        <v>No</v>
      </c>
    </row>
    <row r="1714" spans="1:39">
      <c r="A1714" s="6" t="s">
        <v>6175</v>
      </c>
      <c r="B1714" s="6" t="s">
        <v>1108</v>
      </c>
      <c r="C1714" s="4" t="s">
        <v>64</v>
      </c>
      <c r="D1714" s="213">
        <v>4217</v>
      </c>
      <c r="E1714" s="210">
        <v>40217</v>
      </c>
      <c r="F1714" s="17" t="s">
        <v>272</v>
      </c>
      <c r="G1714" s="36" t="s">
        <v>220</v>
      </c>
      <c r="H1714" s="157">
        <v>214881</v>
      </c>
      <c r="I1714" s="19">
        <v>22</v>
      </c>
      <c r="J1714" s="150" t="s">
        <v>13</v>
      </c>
      <c r="K1714" s="150" t="s">
        <v>15</v>
      </c>
      <c r="L1714" s="9">
        <v>20</v>
      </c>
      <c r="M1714" s="9"/>
      <c r="N1714" s="21">
        <v>0.33450000000000002</v>
      </c>
      <c r="O1714" s="10"/>
      <c r="P1714" s="39">
        <v>2.3699999999999999E-2</v>
      </c>
      <c r="Q1714" s="7"/>
      <c r="R1714" s="158">
        <v>25.0303</v>
      </c>
      <c r="S1714" s="1"/>
      <c r="T1714" s="23">
        <v>1.7721</v>
      </c>
      <c r="V1714" s="20">
        <v>14.125</v>
      </c>
      <c r="X1714" s="20">
        <v>0</v>
      </c>
      <c r="AA1714" s="25">
        <v>25775</v>
      </c>
      <c r="AB1714" s="9"/>
      <c r="AC1714" s="25">
        <v>1088344</v>
      </c>
      <c r="AD1714" s="9"/>
      <c r="AE1714" s="27">
        <v>77051</v>
      </c>
      <c r="AF1714" s="9"/>
      <c r="AG1714" s="26">
        <v>43481</v>
      </c>
      <c r="AI1714" s="26">
        <v>0</v>
      </c>
      <c r="AK1714" s="26">
        <v>659011</v>
      </c>
      <c r="AM1714" s="2" t="str">
        <f t="shared" si="26"/>
        <v>No</v>
      </c>
    </row>
    <row r="1715" spans="1:39">
      <c r="A1715" s="6" t="s">
        <v>2618</v>
      </c>
      <c r="B1715" s="6" t="s">
        <v>2619</v>
      </c>
      <c r="C1715" s="4" t="s">
        <v>46</v>
      </c>
      <c r="D1715" s="213" t="s">
        <v>2620</v>
      </c>
      <c r="E1715" s="210" t="s">
        <v>2621</v>
      </c>
      <c r="F1715" s="17" t="s">
        <v>405</v>
      </c>
      <c r="G1715" s="36" t="s">
        <v>400</v>
      </c>
      <c r="H1715" s="157">
        <v>0</v>
      </c>
      <c r="I1715" s="19">
        <v>22</v>
      </c>
      <c r="J1715" s="150" t="s">
        <v>13</v>
      </c>
      <c r="K1715" s="150" t="s">
        <v>12</v>
      </c>
      <c r="L1715" s="9">
        <v>20</v>
      </c>
      <c r="M1715" s="9"/>
      <c r="N1715" s="21">
        <v>0.93769999999999998</v>
      </c>
      <c r="O1715" s="10"/>
      <c r="P1715" s="39">
        <v>4.1099999999999998E-2</v>
      </c>
      <c r="Q1715" s="7"/>
      <c r="R1715" s="158">
        <v>41.868600000000001</v>
      </c>
      <c r="S1715" s="1"/>
      <c r="T1715" s="23">
        <v>1.8348</v>
      </c>
      <c r="V1715" s="20">
        <v>22.819199999999999</v>
      </c>
      <c r="X1715" s="20">
        <v>0</v>
      </c>
      <c r="AA1715" s="25">
        <v>65749</v>
      </c>
      <c r="AB1715" s="9"/>
      <c r="AC1715" s="25">
        <v>1599968</v>
      </c>
      <c r="AD1715" s="9"/>
      <c r="AE1715" s="27">
        <v>70115</v>
      </c>
      <c r="AF1715" s="9"/>
      <c r="AG1715" s="26">
        <v>38214</v>
      </c>
      <c r="AI1715" s="26">
        <v>0</v>
      </c>
      <c r="AK1715" s="26">
        <v>700210</v>
      </c>
      <c r="AM1715" s="2" t="str">
        <f t="shared" si="26"/>
        <v>No</v>
      </c>
    </row>
    <row r="1716" spans="1:39">
      <c r="A1716" s="6" t="s">
        <v>1559</v>
      </c>
      <c r="B1716" s="6" t="s">
        <v>1560</v>
      </c>
      <c r="C1716" s="4" t="s">
        <v>39</v>
      </c>
      <c r="D1716" s="213" t="s">
        <v>1561</v>
      </c>
      <c r="E1716" s="210" t="s">
        <v>1562</v>
      </c>
      <c r="F1716" s="17" t="s">
        <v>272</v>
      </c>
      <c r="G1716" s="36" t="s">
        <v>400</v>
      </c>
      <c r="H1716" s="157">
        <v>0</v>
      </c>
      <c r="I1716" s="19">
        <v>22</v>
      </c>
      <c r="J1716" s="150" t="s">
        <v>14</v>
      </c>
      <c r="K1716" s="150" t="s">
        <v>15</v>
      </c>
      <c r="L1716" s="9">
        <v>2</v>
      </c>
      <c r="M1716" s="9"/>
      <c r="N1716" s="21">
        <v>0</v>
      </c>
      <c r="O1716" s="10"/>
      <c r="P1716" s="39">
        <v>0</v>
      </c>
      <c r="Q1716" s="7"/>
      <c r="R1716" s="158">
        <v>24.0579</v>
      </c>
      <c r="S1716" s="1"/>
      <c r="T1716" s="23">
        <v>2.5280999999999998</v>
      </c>
      <c r="V1716" s="20">
        <v>9.5162999999999993</v>
      </c>
      <c r="X1716" s="20">
        <v>0</v>
      </c>
      <c r="AA1716" s="25">
        <v>0</v>
      </c>
      <c r="AB1716" s="9"/>
      <c r="AC1716" s="25">
        <v>125101</v>
      </c>
      <c r="AD1716" s="9"/>
      <c r="AE1716" s="27">
        <v>13146</v>
      </c>
      <c r="AF1716" s="9"/>
      <c r="AG1716" s="26">
        <v>5200</v>
      </c>
      <c r="AI1716" s="26">
        <v>0</v>
      </c>
      <c r="AK1716" s="26">
        <v>21842</v>
      </c>
      <c r="AM1716" s="2" t="str">
        <f t="shared" si="26"/>
        <v>No</v>
      </c>
    </row>
    <row r="1717" spans="1:39">
      <c r="A1717" s="6" t="s">
        <v>6175</v>
      </c>
      <c r="B1717" s="6" t="s">
        <v>1108</v>
      </c>
      <c r="C1717" s="4" t="s">
        <v>64</v>
      </c>
      <c r="D1717" s="213">
        <v>4217</v>
      </c>
      <c r="E1717" s="210">
        <v>40217</v>
      </c>
      <c r="F1717" s="17" t="s">
        <v>272</v>
      </c>
      <c r="G1717" s="36" t="s">
        <v>220</v>
      </c>
      <c r="H1717" s="157">
        <v>214881</v>
      </c>
      <c r="I1717" s="19">
        <v>22</v>
      </c>
      <c r="J1717" s="150" t="s">
        <v>14</v>
      </c>
      <c r="K1717" s="150" t="s">
        <v>15</v>
      </c>
      <c r="L1717" s="9">
        <v>2</v>
      </c>
      <c r="M1717" s="9"/>
      <c r="N1717" s="21">
        <v>0.75260000000000005</v>
      </c>
      <c r="O1717" s="10"/>
      <c r="P1717" s="39">
        <v>7.9500000000000001E-2</v>
      </c>
      <c r="Q1717" s="7"/>
      <c r="R1717" s="158">
        <v>27.581600000000002</v>
      </c>
      <c r="S1717" s="1"/>
      <c r="T1717" s="23">
        <v>2.9146000000000001</v>
      </c>
      <c r="V1717" s="20">
        <v>9.4632000000000005</v>
      </c>
      <c r="X1717" s="20">
        <v>0</v>
      </c>
      <c r="AA1717" s="25">
        <v>11816</v>
      </c>
      <c r="AB1717" s="9"/>
      <c r="AC1717" s="25">
        <v>148582</v>
      </c>
      <c r="AD1717" s="9"/>
      <c r="AE1717" s="27">
        <v>15701</v>
      </c>
      <c r="AF1717" s="9"/>
      <c r="AG1717" s="26">
        <v>5387</v>
      </c>
      <c r="AI1717" s="26">
        <v>0</v>
      </c>
      <c r="AK1717" s="26">
        <v>87942</v>
      </c>
      <c r="AM1717" s="2" t="str">
        <f t="shared" si="26"/>
        <v>No</v>
      </c>
    </row>
    <row r="1718" spans="1:39">
      <c r="A1718" s="6" t="s">
        <v>2618</v>
      </c>
      <c r="B1718" s="6" t="s">
        <v>2619</v>
      </c>
      <c r="C1718" s="4" t="s">
        <v>46</v>
      </c>
      <c r="D1718" s="213" t="s">
        <v>2620</v>
      </c>
      <c r="E1718" s="210" t="s">
        <v>2621</v>
      </c>
      <c r="F1718" s="17" t="s">
        <v>405</v>
      </c>
      <c r="G1718" s="36" t="s">
        <v>400</v>
      </c>
      <c r="H1718" s="157">
        <v>0</v>
      </c>
      <c r="I1718" s="19">
        <v>22</v>
      </c>
      <c r="J1718" s="150" t="s">
        <v>14</v>
      </c>
      <c r="K1718" s="150" t="s">
        <v>12</v>
      </c>
      <c r="L1718" s="9">
        <v>2</v>
      </c>
      <c r="M1718" s="9"/>
      <c r="N1718" s="21">
        <v>0.90359999999999996</v>
      </c>
      <c r="O1718" s="10"/>
      <c r="P1718" s="39">
        <v>7.9799999999999996E-2</v>
      </c>
      <c r="Q1718" s="7"/>
      <c r="R1718" s="158">
        <v>31.746200000000002</v>
      </c>
      <c r="S1718" s="1"/>
      <c r="T1718" s="23">
        <v>2.8041999999999998</v>
      </c>
      <c r="V1718" s="20">
        <v>11.321099999999999</v>
      </c>
      <c r="X1718" s="20">
        <v>0</v>
      </c>
      <c r="AA1718" s="25">
        <v>10933</v>
      </c>
      <c r="AB1718" s="9"/>
      <c r="AC1718" s="25">
        <v>136985</v>
      </c>
      <c r="AD1718" s="9"/>
      <c r="AE1718" s="27">
        <v>12100</v>
      </c>
      <c r="AF1718" s="9"/>
      <c r="AG1718" s="26">
        <v>4315</v>
      </c>
      <c r="AI1718" s="26">
        <v>0</v>
      </c>
      <c r="AK1718" s="26">
        <v>57895</v>
      </c>
      <c r="AM1718" s="2" t="str">
        <f t="shared" si="26"/>
        <v>No</v>
      </c>
    </row>
    <row r="1719" spans="1:39">
      <c r="A1719" s="6" t="s">
        <v>3529</v>
      </c>
      <c r="B1719" s="6" t="s">
        <v>5783</v>
      </c>
      <c r="C1719" s="4" t="s">
        <v>73</v>
      </c>
      <c r="D1719" s="213" t="s">
        <v>3530</v>
      </c>
      <c r="E1719" s="210" t="s">
        <v>3531</v>
      </c>
      <c r="F1719" s="17" t="s">
        <v>272</v>
      </c>
      <c r="G1719" s="36" t="s">
        <v>400</v>
      </c>
      <c r="H1719" s="157">
        <v>0</v>
      </c>
      <c r="I1719" s="19">
        <v>22</v>
      </c>
      <c r="J1719" s="150" t="s">
        <v>13</v>
      </c>
      <c r="K1719" s="150" t="s">
        <v>12</v>
      </c>
      <c r="L1719" s="9">
        <v>19</v>
      </c>
      <c r="M1719" s="9"/>
      <c r="N1719" s="21">
        <v>1.41</v>
      </c>
      <c r="O1719" s="10"/>
      <c r="P1719" s="39">
        <v>9.06E-2</v>
      </c>
      <c r="Q1719" s="7"/>
      <c r="R1719" s="158">
        <v>33.2913</v>
      </c>
      <c r="S1719" s="1"/>
      <c r="T1719" s="23">
        <v>2.1392000000000002</v>
      </c>
      <c r="V1719" s="20">
        <v>15.5627</v>
      </c>
      <c r="X1719" s="20">
        <v>0</v>
      </c>
      <c r="AA1719" s="25">
        <v>48092</v>
      </c>
      <c r="AB1719" s="9"/>
      <c r="AC1719" s="25">
        <v>530796</v>
      </c>
      <c r="AD1719" s="9"/>
      <c r="AE1719" s="27">
        <v>34107</v>
      </c>
      <c r="AF1719" s="9"/>
      <c r="AG1719" s="26">
        <v>15944</v>
      </c>
      <c r="AI1719" s="26">
        <v>0</v>
      </c>
      <c r="AK1719" s="26">
        <v>152099</v>
      </c>
      <c r="AM1719" s="2" t="str">
        <f t="shared" si="26"/>
        <v>No</v>
      </c>
    </row>
    <row r="1720" spans="1:39">
      <c r="A1720" s="6" t="s">
        <v>6171</v>
      </c>
      <c r="B1720" s="6" t="s">
        <v>664</v>
      </c>
      <c r="C1720" s="4" t="s">
        <v>61</v>
      </c>
      <c r="D1720" s="213">
        <v>7003</v>
      </c>
      <c r="E1720" s="210">
        <v>70003</v>
      </c>
      <c r="F1720" s="17" t="s">
        <v>272</v>
      </c>
      <c r="G1720" s="36" t="s">
        <v>218</v>
      </c>
      <c r="H1720" s="157">
        <v>273724</v>
      </c>
      <c r="I1720" s="19">
        <v>22</v>
      </c>
      <c r="J1720" s="150" t="s">
        <v>14</v>
      </c>
      <c r="K1720" s="150" t="s">
        <v>12</v>
      </c>
      <c r="L1720" s="9">
        <v>18</v>
      </c>
      <c r="M1720" s="9"/>
      <c r="N1720" s="21">
        <v>0.69369999999999998</v>
      </c>
      <c r="O1720" s="10"/>
      <c r="P1720" s="39">
        <v>0.1095</v>
      </c>
      <c r="Q1720" s="7"/>
      <c r="R1720" s="158">
        <v>109.99679999999999</v>
      </c>
      <c r="S1720" s="1"/>
      <c r="T1720" s="23">
        <v>17.365600000000001</v>
      </c>
      <c r="V1720" s="20">
        <v>6.3342000000000001</v>
      </c>
      <c r="X1720" s="20">
        <v>1.3922000000000001</v>
      </c>
      <c r="AA1720" s="25">
        <v>880653</v>
      </c>
      <c r="AB1720" s="9"/>
      <c r="AC1720" s="25">
        <v>8041424</v>
      </c>
      <c r="AD1720" s="9"/>
      <c r="AE1720" s="27">
        <v>1269526</v>
      </c>
      <c r="AF1720" s="9"/>
      <c r="AG1720" s="26">
        <v>73106</v>
      </c>
      <c r="AI1720" s="26">
        <v>5776181</v>
      </c>
      <c r="AK1720" s="26">
        <v>1075183</v>
      </c>
      <c r="AM1720" s="2" t="str">
        <f t="shared" si="26"/>
        <v>No</v>
      </c>
    </row>
    <row r="1721" spans="1:39">
      <c r="A1721" s="6" t="s">
        <v>5535</v>
      </c>
      <c r="B1721" s="6" t="s">
        <v>5536</v>
      </c>
      <c r="C1721" s="4" t="s">
        <v>33</v>
      </c>
      <c r="D1721" s="213"/>
      <c r="E1721" s="210" t="s">
        <v>5537</v>
      </c>
      <c r="F1721" s="17" t="s">
        <v>272</v>
      </c>
      <c r="G1721" s="36" t="s">
        <v>400</v>
      </c>
      <c r="H1721" s="157">
        <v>0</v>
      </c>
      <c r="I1721" s="19">
        <v>22</v>
      </c>
      <c r="J1721" s="150" t="s">
        <v>14</v>
      </c>
      <c r="K1721" s="150" t="s">
        <v>15</v>
      </c>
      <c r="L1721" s="9">
        <v>18</v>
      </c>
      <c r="M1721" s="9"/>
      <c r="N1721" s="21">
        <v>0</v>
      </c>
      <c r="O1721" s="10"/>
      <c r="P1721" s="39">
        <v>0</v>
      </c>
      <c r="Q1721" s="7"/>
      <c r="R1721" s="158">
        <v>74.522300000000001</v>
      </c>
      <c r="S1721" s="1"/>
      <c r="T1721" s="23">
        <v>18.714099999999998</v>
      </c>
      <c r="V1721" s="20">
        <v>3.9821</v>
      </c>
      <c r="X1721" s="20">
        <v>0</v>
      </c>
      <c r="AA1721" s="25">
        <v>0</v>
      </c>
      <c r="AB1721" s="9"/>
      <c r="AC1721" s="25">
        <v>1920364</v>
      </c>
      <c r="AD1721" s="9"/>
      <c r="AE1721" s="27">
        <v>482244</v>
      </c>
      <c r="AF1721" s="9"/>
      <c r="AG1721" s="26">
        <v>25769</v>
      </c>
      <c r="AI1721" s="26">
        <v>0</v>
      </c>
      <c r="AK1721" s="26">
        <v>343101</v>
      </c>
      <c r="AM1721" s="2" t="str">
        <f t="shared" si="26"/>
        <v>No</v>
      </c>
    </row>
    <row r="1722" spans="1:39">
      <c r="A1722" s="6" t="s">
        <v>6170</v>
      </c>
      <c r="B1722" s="6" t="s">
        <v>427</v>
      </c>
      <c r="C1722" s="4" t="s">
        <v>34</v>
      </c>
      <c r="D1722" s="213">
        <v>1040</v>
      </c>
      <c r="E1722" s="210">
        <v>10040</v>
      </c>
      <c r="F1722" s="17" t="s">
        <v>275</v>
      </c>
      <c r="G1722" s="36" t="s">
        <v>218</v>
      </c>
      <c r="H1722" s="157">
        <v>209190</v>
      </c>
      <c r="I1722" s="19">
        <v>22</v>
      </c>
      <c r="J1722" s="150" t="s">
        <v>14</v>
      </c>
      <c r="K1722" s="150" t="s">
        <v>12</v>
      </c>
      <c r="L1722" s="9">
        <v>18</v>
      </c>
      <c r="M1722" s="9"/>
      <c r="N1722" s="21">
        <v>1.1500999999999999</v>
      </c>
      <c r="O1722" s="10"/>
      <c r="P1722" s="39">
        <v>0.18629999999999999</v>
      </c>
      <c r="Q1722" s="7"/>
      <c r="R1722" s="158">
        <v>91.260599999999997</v>
      </c>
      <c r="S1722" s="1"/>
      <c r="T1722" s="23">
        <v>14.786199999999999</v>
      </c>
      <c r="V1722" s="20">
        <v>6.1719999999999997</v>
      </c>
      <c r="X1722" s="20">
        <v>1.0443</v>
      </c>
      <c r="AA1722" s="25">
        <v>1094570</v>
      </c>
      <c r="AB1722" s="9"/>
      <c r="AC1722" s="25">
        <v>5873898</v>
      </c>
      <c r="AD1722" s="9"/>
      <c r="AE1722" s="27">
        <v>951700</v>
      </c>
      <c r="AF1722" s="9"/>
      <c r="AG1722" s="26">
        <v>64364</v>
      </c>
      <c r="AI1722" s="26">
        <v>5624547</v>
      </c>
      <c r="AK1722" s="26">
        <v>993557</v>
      </c>
      <c r="AM1722" s="2" t="str">
        <f t="shared" si="26"/>
        <v>No</v>
      </c>
    </row>
    <row r="1723" spans="1:39">
      <c r="A1723" s="6" t="s">
        <v>2960</v>
      </c>
      <c r="B1723" s="6" t="s">
        <v>2961</v>
      </c>
      <c r="C1723" s="4" t="s">
        <v>58</v>
      </c>
      <c r="D1723" s="213" t="s">
        <v>2962</v>
      </c>
      <c r="E1723" s="210" t="s">
        <v>2963</v>
      </c>
      <c r="F1723" s="17" t="s">
        <v>275</v>
      </c>
      <c r="G1723" s="36" t="s">
        <v>400</v>
      </c>
      <c r="H1723" s="157">
        <v>0</v>
      </c>
      <c r="I1723" s="19">
        <v>22</v>
      </c>
      <c r="J1723" s="150" t="s">
        <v>13</v>
      </c>
      <c r="K1723" s="150" t="s">
        <v>12</v>
      </c>
      <c r="L1723" s="9">
        <v>18</v>
      </c>
      <c r="M1723" s="9"/>
      <c r="N1723" s="21">
        <v>0.86109999999999998</v>
      </c>
      <c r="O1723" s="10"/>
      <c r="P1723" s="39">
        <v>6.5100000000000005E-2</v>
      </c>
      <c r="Q1723" s="7"/>
      <c r="R1723" s="158">
        <v>51.435899999999997</v>
      </c>
      <c r="S1723" s="1"/>
      <c r="T1723" s="23">
        <v>3.8889999999999998</v>
      </c>
      <c r="V1723" s="20">
        <v>13.225899999999999</v>
      </c>
      <c r="X1723" s="20">
        <v>0</v>
      </c>
      <c r="AA1723" s="25">
        <v>49396</v>
      </c>
      <c r="AB1723" s="9"/>
      <c r="AC1723" s="25">
        <v>758731</v>
      </c>
      <c r="AD1723" s="9"/>
      <c r="AE1723" s="27">
        <v>57367</v>
      </c>
      <c r="AF1723" s="9"/>
      <c r="AG1723" s="26">
        <v>14751</v>
      </c>
      <c r="AI1723" s="26">
        <v>0</v>
      </c>
      <c r="AK1723" s="26">
        <v>160642</v>
      </c>
      <c r="AM1723" s="2" t="str">
        <f t="shared" si="26"/>
        <v>No</v>
      </c>
    </row>
    <row r="1724" spans="1:39">
      <c r="A1724" s="6" t="s">
        <v>4350</v>
      </c>
      <c r="B1724" s="6" t="s">
        <v>3083</v>
      </c>
      <c r="C1724" s="4" t="s">
        <v>104</v>
      </c>
      <c r="D1724" s="213">
        <v>8028</v>
      </c>
      <c r="E1724" s="210">
        <v>80028</v>
      </c>
      <c r="F1724" s="17" t="s">
        <v>275</v>
      </c>
      <c r="G1724" s="36" t="s">
        <v>218</v>
      </c>
      <c r="H1724" s="157">
        <v>94983</v>
      </c>
      <c r="I1724" s="19">
        <v>22</v>
      </c>
      <c r="J1724" s="150" t="s">
        <v>14</v>
      </c>
      <c r="K1724" s="150" t="s">
        <v>12</v>
      </c>
      <c r="L1724" s="9">
        <v>17</v>
      </c>
      <c r="M1724" s="9"/>
      <c r="N1724" s="21">
        <v>0</v>
      </c>
      <c r="O1724" s="10"/>
      <c r="P1724" s="39">
        <v>0</v>
      </c>
      <c r="Q1724" s="7"/>
      <c r="R1724" s="158">
        <v>85.782200000000003</v>
      </c>
      <c r="S1724" s="1"/>
      <c r="T1724" s="23">
        <v>28.354399999999998</v>
      </c>
      <c r="V1724" s="20">
        <v>3.0253999999999999</v>
      </c>
      <c r="X1724" s="20">
        <v>0.9385</v>
      </c>
      <c r="AA1724" s="25">
        <v>0</v>
      </c>
      <c r="AB1724" s="9"/>
      <c r="AC1724" s="25">
        <v>4559493</v>
      </c>
      <c r="AD1724" s="9"/>
      <c r="AE1724" s="27">
        <v>1507093</v>
      </c>
      <c r="AF1724" s="9"/>
      <c r="AG1724" s="26">
        <v>53152</v>
      </c>
      <c r="AI1724" s="26">
        <v>4858236</v>
      </c>
      <c r="AK1724" s="26">
        <v>819159</v>
      </c>
      <c r="AM1724" s="2" t="str">
        <f t="shared" si="26"/>
        <v>No</v>
      </c>
    </row>
    <row r="1725" spans="1:39">
      <c r="A1725" s="6" t="s">
        <v>3026</v>
      </c>
      <c r="B1725" s="6" t="s">
        <v>3027</v>
      </c>
      <c r="C1725" s="4" t="s">
        <v>82</v>
      </c>
      <c r="D1725" s="213" t="s">
        <v>3028</v>
      </c>
      <c r="E1725" s="210" t="s">
        <v>3029</v>
      </c>
      <c r="F1725" s="17" t="s">
        <v>275</v>
      </c>
      <c r="G1725" s="36" t="s">
        <v>400</v>
      </c>
      <c r="H1725" s="157">
        <v>0</v>
      </c>
      <c r="I1725" s="19">
        <v>22</v>
      </c>
      <c r="J1725" s="150" t="s">
        <v>13</v>
      </c>
      <c r="K1725" s="150" t="s">
        <v>12</v>
      </c>
      <c r="L1725" s="9">
        <v>17</v>
      </c>
      <c r="M1725" s="9"/>
      <c r="N1725" s="21">
        <v>0.95120000000000005</v>
      </c>
      <c r="O1725" s="10"/>
      <c r="P1725" s="39">
        <v>1.46E-2</v>
      </c>
      <c r="Q1725" s="7"/>
      <c r="R1725" s="158">
        <v>221.89879999999999</v>
      </c>
      <c r="S1725" s="1"/>
      <c r="T1725" s="23">
        <v>3.4125000000000001</v>
      </c>
      <c r="V1725" s="20">
        <v>65.025999999999996</v>
      </c>
      <c r="X1725" s="20">
        <v>0</v>
      </c>
      <c r="AA1725" s="25">
        <v>36524</v>
      </c>
      <c r="AB1725" s="9"/>
      <c r="AC1725" s="25">
        <v>2496805</v>
      </c>
      <c r="AD1725" s="9"/>
      <c r="AE1725" s="27">
        <v>38397</v>
      </c>
      <c r="AF1725" s="9"/>
      <c r="AG1725" s="26">
        <v>11252</v>
      </c>
      <c r="AI1725" s="26">
        <v>0</v>
      </c>
      <c r="AK1725" s="26">
        <v>259143</v>
      </c>
      <c r="AM1725" s="2" t="str">
        <f t="shared" si="26"/>
        <v>No</v>
      </c>
    </row>
    <row r="1726" spans="1:39">
      <c r="A1726" s="6" t="s">
        <v>1319</v>
      </c>
      <c r="B1726" s="6" t="s">
        <v>1320</v>
      </c>
      <c r="C1726" s="4" t="s">
        <v>100</v>
      </c>
      <c r="D1726" s="213">
        <v>4053</v>
      </c>
      <c r="E1726" s="210">
        <v>40053</v>
      </c>
      <c r="F1726" s="17" t="s">
        <v>275</v>
      </c>
      <c r="G1726" s="36" t="s">
        <v>218</v>
      </c>
      <c r="H1726" s="157">
        <v>400492</v>
      </c>
      <c r="I1726" s="19">
        <v>22</v>
      </c>
      <c r="J1726" s="150" t="s">
        <v>14</v>
      </c>
      <c r="K1726" s="150" t="s">
        <v>12</v>
      </c>
      <c r="L1726" s="9">
        <v>17</v>
      </c>
      <c r="M1726" s="9"/>
      <c r="N1726" s="21">
        <v>0.91059999999999997</v>
      </c>
      <c r="O1726" s="10"/>
      <c r="P1726" s="39">
        <v>0.1489</v>
      </c>
      <c r="Q1726" s="7"/>
      <c r="R1726" s="158">
        <v>90.378200000000007</v>
      </c>
      <c r="S1726" s="1"/>
      <c r="T1726" s="23">
        <v>14.7744</v>
      </c>
      <c r="V1726" s="20">
        <v>6.1172000000000004</v>
      </c>
      <c r="X1726" s="20">
        <v>1.2064999999999999</v>
      </c>
      <c r="Y1726" s="2" t="s">
        <v>128</v>
      </c>
      <c r="AA1726" s="25">
        <v>769805</v>
      </c>
      <c r="AB1726" s="9"/>
      <c r="AC1726" s="25">
        <v>5171530</v>
      </c>
      <c r="AD1726" s="9"/>
      <c r="AE1726" s="27">
        <v>845407</v>
      </c>
      <c r="AF1726" s="9"/>
      <c r="AG1726" s="26">
        <v>57221</v>
      </c>
      <c r="AI1726" s="26">
        <v>4286357</v>
      </c>
      <c r="AJ1726" s="2" t="s">
        <v>128</v>
      </c>
      <c r="AK1726" s="26">
        <v>846184</v>
      </c>
      <c r="AM1726" s="2" t="str">
        <f t="shared" si="26"/>
        <v>Yes</v>
      </c>
    </row>
    <row r="1727" spans="1:39">
      <c r="A1727" s="6" t="s">
        <v>6169</v>
      </c>
      <c r="B1727" s="6" t="s">
        <v>2417</v>
      </c>
      <c r="C1727" s="4" t="s">
        <v>58</v>
      </c>
      <c r="D1727" s="213">
        <v>5205</v>
      </c>
      <c r="E1727" s="210">
        <v>50205</v>
      </c>
      <c r="F1727" s="17" t="s">
        <v>272</v>
      </c>
      <c r="G1727" s="36" t="s">
        <v>220</v>
      </c>
      <c r="H1727" s="157">
        <v>57584</v>
      </c>
      <c r="I1727" s="19">
        <v>22</v>
      </c>
      <c r="J1727" s="150" t="s">
        <v>14</v>
      </c>
      <c r="K1727" s="150" t="s">
        <v>12</v>
      </c>
      <c r="L1727" s="9">
        <v>16</v>
      </c>
      <c r="M1727" s="9"/>
      <c r="N1727" s="21">
        <v>0.75649999999999995</v>
      </c>
      <c r="O1727" s="10"/>
      <c r="P1727" s="39">
        <v>0.21779999999999999</v>
      </c>
      <c r="Q1727" s="7"/>
      <c r="R1727" s="158">
        <v>91.078000000000003</v>
      </c>
      <c r="S1727" s="1"/>
      <c r="T1727" s="23">
        <v>26.226199999999999</v>
      </c>
      <c r="V1727" s="20">
        <v>3.4727999999999999</v>
      </c>
      <c r="X1727" s="20">
        <v>0</v>
      </c>
      <c r="AA1727" s="25">
        <v>505573</v>
      </c>
      <c r="AB1727" s="9"/>
      <c r="AC1727" s="25">
        <v>2321032</v>
      </c>
      <c r="AD1727" s="9"/>
      <c r="AE1727" s="27">
        <v>668349</v>
      </c>
      <c r="AF1727" s="9"/>
      <c r="AG1727" s="26">
        <v>25484</v>
      </c>
      <c r="AI1727" s="26">
        <v>0</v>
      </c>
      <c r="AK1727" s="26">
        <v>319693</v>
      </c>
      <c r="AM1727" s="2" t="str">
        <f t="shared" si="26"/>
        <v>No</v>
      </c>
    </row>
    <row r="1728" spans="1:39">
      <c r="A1728" s="6" t="s">
        <v>6167</v>
      </c>
      <c r="B1728" s="6" t="s">
        <v>3276</v>
      </c>
      <c r="C1728" s="4" t="s">
        <v>85</v>
      </c>
      <c r="D1728" s="213">
        <v>6094</v>
      </c>
      <c r="E1728" s="210">
        <v>60094</v>
      </c>
      <c r="F1728" s="17" t="s">
        <v>272</v>
      </c>
      <c r="G1728" s="36" t="s">
        <v>220</v>
      </c>
      <c r="H1728" s="157">
        <v>94457</v>
      </c>
      <c r="I1728" s="19">
        <v>22</v>
      </c>
      <c r="J1728" s="150" t="s">
        <v>14</v>
      </c>
      <c r="K1728" s="150" t="s">
        <v>12</v>
      </c>
      <c r="L1728" s="9">
        <v>15</v>
      </c>
      <c r="M1728" s="9"/>
      <c r="N1728" s="21">
        <v>0.88829999999999998</v>
      </c>
      <c r="O1728" s="10"/>
      <c r="P1728" s="39">
        <v>0.12970000000000001</v>
      </c>
      <c r="Q1728" s="7"/>
      <c r="R1728" s="158">
        <v>65.327100000000002</v>
      </c>
      <c r="S1728" s="1"/>
      <c r="T1728" s="23">
        <v>9.5410000000000004</v>
      </c>
      <c r="V1728" s="20">
        <v>6.8470000000000004</v>
      </c>
      <c r="X1728" s="20">
        <v>0</v>
      </c>
      <c r="AA1728" s="25">
        <v>308004</v>
      </c>
      <c r="AB1728" s="9"/>
      <c r="AC1728" s="25">
        <v>2374182</v>
      </c>
      <c r="AD1728" s="9"/>
      <c r="AE1728" s="27">
        <v>346748</v>
      </c>
      <c r="AF1728" s="9"/>
      <c r="AG1728" s="26">
        <v>36343</v>
      </c>
      <c r="AI1728" s="26">
        <v>0</v>
      </c>
      <c r="AK1728" s="26">
        <v>527443</v>
      </c>
      <c r="AM1728" s="2" t="str">
        <f t="shared" si="26"/>
        <v>No</v>
      </c>
    </row>
    <row r="1729" spans="1:39">
      <c r="A1729" s="6" t="s">
        <v>6168</v>
      </c>
      <c r="B1729" s="6" t="s">
        <v>2316</v>
      </c>
      <c r="C1729" s="4" t="s">
        <v>57</v>
      </c>
      <c r="D1729" s="213">
        <v>5037</v>
      </c>
      <c r="E1729" s="210">
        <v>50037</v>
      </c>
      <c r="F1729" s="17" t="s">
        <v>272</v>
      </c>
      <c r="G1729" s="36" t="s">
        <v>220</v>
      </c>
      <c r="H1729" s="157">
        <v>161280</v>
      </c>
      <c r="I1729" s="19">
        <v>22</v>
      </c>
      <c r="J1729" s="150" t="s">
        <v>14</v>
      </c>
      <c r="K1729" s="150" t="s">
        <v>12</v>
      </c>
      <c r="L1729" s="9">
        <v>15</v>
      </c>
      <c r="M1729" s="9"/>
      <c r="N1729" s="21">
        <v>0.69899999999999995</v>
      </c>
      <c r="O1729" s="10"/>
      <c r="P1729" s="39">
        <v>8.8700000000000001E-2</v>
      </c>
      <c r="Q1729" s="7"/>
      <c r="R1729" s="158">
        <v>84.600899999999996</v>
      </c>
      <c r="S1729" s="1"/>
      <c r="T1729" s="23">
        <v>10.7402</v>
      </c>
      <c r="V1729" s="20">
        <v>7.8771000000000004</v>
      </c>
      <c r="X1729" s="20">
        <v>0</v>
      </c>
      <c r="AA1729" s="25">
        <v>324987</v>
      </c>
      <c r="AB1729" s="9"/>
      <c r="AC1729" s="25">
        <v>3662543</v>
      </c>
      <c r="AD1729" s="9"/>
      <c r="AE1729" s="27">
        <v>464963</v>
      </c>
      <c r="AF1729" s="9"/>
      <c r="AG1729" s="26">
        <v>43292</v>
      </c>
      <c r="AI1729" s="26">
        <v>0</v>
      </c>
      <c r="AK1729" s="26">
        <v>631800</v>
      </c>
      <c r="AM1729" s="2" t="str">
        <f t="shared" si="26"/>
        <v>No</v>
      </c>
    </row>
    <row r="1730" spans="1:39">
      <c r="A1730" s="6" t="s">
        <v>1350</v>
      </c>
      <c r="B1730" s="6" t="s">
        <v>1351</v>
      </c>
      <c r="C1730" s="4" t="s">
        <v>100</v>
      </c>
      <c r="D1730" s="213">
        <v>4102</v>
      </c>
      <c r="E1730" s="210">
        <v>40102</v>
      </c>
      <c r="F1730" s="17" t="s">
        <v>275</v>
      </c>
      <c r="G1730" s="36" t="s">
        <v>220</v>
      </c>
      <c r="H1730" s="157">
        <v>215304</v>
      </c>
      <c r="I1730" s="19">
        <v>22</v>
      </c>
      <c r="J1730" s="150" t="s">
        <v>14</v>
      </c>
      <c r="K1730" s="150" t="s">
        <v>12</v>
      </c>
      <c r="L1730" s="9">
        <v>14</v>
      </c>
      <c r="M1730" s="9"/>
      <c r="N1730" s="21">
        <v>0.82540000000000002</v>
      </c>
      <c r="O1730" s="10"/>
      <c r="P1730" s="39">
        <v>8.7599999999999997E-2</v>
      </c>
      <c r="Q1730" s="7"/>
      <c r="R1730" s="158">
        <v>115.1992</v>
      </c>
      <c r="S1730" s="1"/>
      <c r="T1730" s="23">
        <v>12.2209</v>
      </c>
      <c r="V1730" s="20">
        <v>9.4263999999999992</v>
      </c>
      <c r="X1730" s="20">
        <v>0</v>
      </c>
      <c r="AA1730" s="25">
        <v>420637</v>
      </c>
      <c r="AB1730" s="9"/>
      <c r="AC1730" s="25">
        <v>4803578</v>
      </c>
      <c r="AD1730" s="9"/>
      <c r="AE1730" s="27">
        <v>509586</v>
      </c>
      <c r="AF1730" s="9"/>
      <c r="AG1730" s="26">
        <v>41698</v>
      </c>
      <c r="AI1730" s="26">
        <v>0</v>
      </c>
      <c r="AK1730" s="26">
        <v>907703</v>
      </c>
      <c r="AM1730" s="2" t="str">
        <f t="shared" ref="AM1730:AM1793" si="27">IF(AL1730&amp;AJ1730&amp;AH1730&amp;AF1730&amp;AD1730&amp;AB1730&amp;Y1730&amp;W1730&amp;U1730&amp;S1730&amp;S1730&amp;Q1730&amp;O1730&lt;&gt;"","Yes","No")</f>
        <v>No</v>
      </c>
    </row>
    <row r="1731" spans="1:39">
      <c r="A1731" s="6" t="s">
        <v>6166</v>
      </c>
      <c r="B1731" s="6" t="s">
        <v>828</v>
      </c>
      <c r="C1731" s="4" t="s">
        <v>75</v>
      </c>
      <c r="D1731" s="213">
        <v>2071</v>
      </c>
      <c r="E1731" s="210">
        <v>20071</v>
      </c>
      <c r="F1731" s="17" t="s">
        <v>272</v>
      </c>
      <c r="G1731" s="36" t="s">
        <v>218</v>
      </c>
      <c r="H1731" s="157">
        <v>18351295</v>
      </c>
      <c r="I1731" s="19">
        <v>22</v>
      </c>
      <c r="J1731" s="150" t="s">
        <v>13</v>
      </c>
      <c r="K1731" s="150" t="s">
        <v>12</v>
      </c>
      <c r="L1731" s="9">
        <v>14</v>
      </c>
      <c r="M1731" s="9"/>
      <c r="N1731" s="21">
        <v>2.6737000000000002</v>
      </c>
      <c r="O1731" s="10"/>
      <c r="P1731" s="39">
        <v>5.5300000000000002E-2</v>
      </c>
      <c r="Q1731" s="7"/>
      <c r="R1731" s="158">
        <v>115.0607</v>
      </c>
      <c r="S1731" s="1"/>
      <c r="T1731" s="23">
        <v>2.3782999999999999</v>
      </c>
      <c r="V1731" s="20">
        <v>48.38</v>
      </c>
      <c r="X1731" s="20">
        <v>7.4259000000000004</v>
      </c>
      <c r="AA1731" s="25">
        <v>129470</v>
      </c>
      <c r="AB1731" s="9"/>
      <c r="AC1731" s="25">
        <v>2342751</v>
      </c>
      <c r="AD1731" s="9"/>
      <c r="AE1731" s="27">
        <v>48424</v>
      </c>
      <c r="AF1731" s="9"/>
      <c r="AG1731" s="26">
        <v>20361</v>
      </c>
      <c r="AI1731" s="26">
        <v>315485</v>
      </c>
      <c r="AK1731" s="26">
        <v>253255</v>
      </c>
      <c r="AM1731" s="2" t="str">
        <f t="shared" si="27"/>
        <v>No</v>
      </c>
    </row>
    <row r="1732" spans="1:39">
      <c r="A1732" s="6" t="s">
        <v>696</v>
      </c>
      <c r="B1732" s="6" t="s">
        <v>409</v>
      </c>
      <c r="C1732" s="4" t="s">
        <v>67</v>
      </c>
      <c r="D1732" s="213">
        <v>1086</v>
      </c>
      <c r="E1732" s="210">
        <v>10086</v>
      </c>
      <c r="F1732" s="17" t="s">
        <v>275</v>
      </c>
      <c r="G1732" s="36" t="s">
        <v>218</v>
      </c>
      <c r="H1732" s="157">
        <v>88087</v>
      </c>
      <c r="I1732" s="19">
        <v>22</v>
      </c>
      <c r="J1732" s="150" t="s">
        <v>14</v>
      </c>
      <c r="K1732" s="150" t="s">
        <v>12</v>
      </c>
      <c r="L1732" s="9">
        <v>14</v>
      </c>
      <c r="M1732" s="9"/>
      <c r="N1732" s="21">
        <v>1.7163999999999999</v>
      </c>
      <c r="O1732" s="10"/>
      <c r="P1732" s="39">
        <v>0.17749999999999999</v>
      </c>
      <c r="Q1732" s="7"/>
      <c r="R1732" s="158">
        <v>95.411600000000007</v>
      </c>
      <c r="S1732" s="1"/>
      <c r="T1732" s="23">
        <v>9.8696999999999999</v>
      </c>
      <c r="V1732" s="20">
        <v>9.6670999999999996</v>
      </c>
      <c r="X1732" s="20">
        <v>1.1642999999999999</v>
      </c>
      <c r="AA1732" s="25">
        <v>690079</v>
      </c>
      <c r="AB1732" s="9"/>
      <c r="AC1732" s="25">
        <v>3886686</v>
      </c>
      <c r="AD1732" s="9"/>
      <c r="AE1732" s="27">
        <v>402053</v>
      </c>
      <c r="AF1732" s="9"/>
      <c r="AG1732" s="26">
        <v>40736</v>
      </c>
      <c r="AI1732" s="26">
        <v>3338308</v>
      </c>
      <c r="AK1732" s="26">
        <v>627311</v>
      </c>
      <c r="AM1732" s="2" t="str">
        <f t="shared" si="27"/>
        <v>No</v>
      </c>
    </row>
    <row r="1733" spans="1:39">
      <c r="A1733" s="6" t="s">
        <v>3829</v>
      </c>
      <c r="B1733" s="6" t="s">
        <v>3830</v>
      </c>
      <c r="C1733" s="4" t="s">
        <v>48</v>
      </c>
      <c r="D1733" s="213" t="s">
        <v>3831</v>
      </c>
      <c r="E1733" s="210" t="s">
        <v>3832</v>
      </c>
      <c r="F1733" s="17" t="s">
        <v>405</v>
      </c>
      <c r="G1733" s="36" t="s">
        <v>400</v>
      </c>
      <c r="H1733" s="157">
        <v>0</v>
      </c>
      <c r="I1733" s="19">
        <v>22</v>
      </c>
      <c r="J1733" s="150" t="s">
        <v>13</v>
      </c>
      <c r="K1733" s="150" t="s">
        <v>12</v>
      </c>
      <c r="L1733" s="9">
        <v>13</v>
      </c>
      <c r="M1733" s="9"/>
      <c r="N1733" s="21">
        <v>5.8700000000000002E-2</v>
      </c>
      <c r="O1733" s="10"/>
      <c r="P1733" s="39">
        <v>3.2000000000000002E-3</v>
      </c>
      <c r="Q1733" s="7"/>
      <c r="R1733" s="158">
        <v>34.844299999999997</v>
      </c>
      <c r="S1733" s="1"/>
      <c r="T1733" s="23">
        <v>1.9172</v>
      </c>
      <c r="V1733" s="20">
        <v>18.174600000000002</v>
      </c>
      <c r="X1733" s="20">
        <v>0</v>
      </c>
      <c r="AA1733" s="25">
        <v>997</v>
      </c>
      <c r="AB1733" s="9"/>
      <c r="AC1733" s="25">
        <v>308895</v>
      </c>
      <c r="AD1733" s="9"/>
      <c r="AE1733" s="27">
        <v>16996</v>
      </c>
      <c r="AF1733" s="9"/>
      <c r="AG1733" s="26">
        <v>8865</v>
      </c>
      <c r="AI1733" s="26">
        <v>0</v>
      </c>
      <c r="AK1733" s="26">
        <v>109222</v>
      </c>
      <c r="AM1733" s="2" t="str">
        <f t="shared" si="27"/>
        <v>No</v>
      </c>
    </row>
    <row r="1734" spans="1:39">
      <c r="A1734" s="6" t="s">
        <v>1352</v>
      </c>
      <c r="B1734" s="6" t="s">
        <v>1353</v>
      </c>
      <c r="C1734" s="4" t="s">
        <v>17</v>
      </c>
      <c r="D1734" s="213">
        <v>4103</v>
      </c>
      <c r="E1734" s="210">
        <v>40103</v>
      </c>
      <c r="F1734" s="17" t="s">
        <v>344</v>
      </c>
      <c r="G1734" s="36" t="s">
        <v>220</v>
      </c>
      <c r="H1734" s="157">
        <v>68781</v>
      </c>
      <c r="I1734" s="19">
        <v>22</v>
      </c>
      <c r="J1734" s="150" t="s">
        <v>13</v>
      </c>
      <c r="K1734" s="150" t="s">
        <v>12</v>
      </c>
      <c r="L1734" s="9">
        <v>12</v>
      </c>
      <c r="M1734" s="9"/>
      <c r="N1734" s="21">
        <v>0.97430000000000005</v>
      </c>
      <c r="O1734" s="10"/>
      <c r="P1734" s="39">
        <v>7.5700000000000003E-2</v>
      </c>
      <c r="Q1734" s="7"/>
      <c r="R1734" s="158">
        <v>41.972200000000001</v>
      </c>
      <c r="S1734" s="1"/>
      <c r="T1734" s="23">
        <v>3.2595999999999998</v>
      </c>
      <c r="V1734" s="20">
        <v>12.8764</v>
      </c>
      <c r="X1734" s="20">
        <v>0</v>
      </c>
      <c r="AA1734" s="25">
        <v>67892</v>
      </c>
      <c r="AB1734" s="9"/>
      <c r="AC1734" s="25">
        <v>897282</v>
      </c>
      <c r="AD1734" s="9"/>
      <c r="AE1734" s="27">
        <v>69684</v>
      </c>
      <c r="AF1734" s="9"/>
      <c r="AG1734" s="26">
        <v>21378</v>
      </c>
      <c r="AI1734" s="26">
        <v>0</v>
      </c>
      <c r="AK1734" s="26">
        <v>269887</v>
      </c>
      <c r="AM1734" s="2" t="str">
        <f t="shared" si="27"/>
        <v>No</v>
      </c>
    </row>
    <row r="1735" spans="1:39">
      <c r="A1735" s="6" t="s">
        <v>3747</v>
      </c>
      <c r="B1735" s="6" t="s">
        <v>3748</v>
      </c>
      <c r="C1735" s="4" t="s">
        <v>44</v>
      </c>
      <c r="D1735" s="213" t="s">
        <v>3749</v>
      </c>
      <c r="E1735" s="210" t="s">
        <v>3750</v>
      </c>
      <c r="F1735" s="17" t="s">
        <v>275</v>
      </c>
      <c r="G1735" s="36" t="s">
        <v>400</v>
      </c>
      <c r="H1735" s="157">
        <v>0</v>
      </c>
      <c r="I1735" s="19">
        <v>22</v>
      </c>
      <c r="J1735" s="150" t="s">
        <v>14</v>
      </c>
      <c r="K1735" s="150" t="s">
        <v>12</v>
      </c>
      <c r="L1735" s="9">
        <v>11</v>
      </c>
      <c r="M1735" s="9"/>
      <c r="N1735" s="21">
        <v>0.60799999999999998</v>
      </c>
      <c r="O1735" s="10"/>
      <c r="P1735" s="39">
        <v>0.1406</v>
      </c>
      <c r="Q1735" s="7"/>
      <c r="R1735" s="158">
        <v>43.069499999999998</v>
      </c>
      <c r="S1735" s="1"/>
      <c r="T1735" s="23">
        <v>9.9596</v>
      </c>
      <c r="V1735" s="20">
        <v>4.3243999999999998</v>
      </c>
      <c r="X1735" s="20">
        <v>0</v>
      </c>
      <c r="AA1735" s="25">
        <v>72133</v>
      </c>
      <c r="AB1735" s="9"/>
      <c r="AC1735" s="25">
        <v>513044</v>
      </c>
      <c r="AD1735" s="9"/>
      <c r="AE1735" s="27">
        <v>118639</v>
      </c>
      <c r="AF1735" s="9"/>
      <c r="AG1735" s="26">
        <v>11912</v>
      </c>
      <c r="AI1735" s="26">
        <v>0</v>
      </c>
      <c r="AK1735" s="26">
        <v>140726</v>
      </c>
      <c r="AM1735" s="2" t="str">
        <f t="shared" si="27"/>
        <v>No</v>
      </c>
    </row>
    <row r="1736" spans="1:39">
      <c r="A1736" s="6" t="s">
        <v>352</v>
      </c>
      <c r="B1736" s="6" t="s">
        <v>353</v>
      </c>
      <c r="C1736" s="4" t="s">
        <v>109</v>
      </c>
      <c r="D1736" s="213">
        <v>64</v>
      </c>
      <c r="E1736" s="210">
        <v>64</v>
      </c>
      <c r="F1736" s="17" t="s">
        <v>275</v>
      </c>
      <c r="G1736" s="36" t="s">
        <v>220</v>
      </c>
      <c r="H1736" s="157">
        <v>55805</v>
      </c>
      <c r="I1736" s="19">
        <v>22</v>
      </c>
      <c r="J1736" s="150" t="s">
        <v>14</v>
      </c>
      <c r="K1736" s="150" t="s">
        <v>12</v>
      </c>
      <c r="L1736" s="9">
        <v>11</v>
      </c>
      <c r="M1736" s="9"/>
      <c r="N1736" s="21">
        <v>0.22059999999999999</v>
      </c>
      <c r="O1736" s="10"/>
      <c r="P1736" s="39">
        <v>4.1799999999999997E-2</v>
      </c>
      <c r="Q1736" s="7"/>
      <c r="R1736" s="158">
        <v>127.0592</v>
      </c>
      <c r="S1736" s="1"/>
      <c r="T1736" s="23">
        <v>24.069600000000001</v>
      </c>
      <c r="V1736" s="20">
        <v>5.2788000000000004</v>
      </c>
      <c r="X1736" s="20">
        <v>0</v>
      </c>
      <c r="AA1736" s="25">
        <v>149279</v>
      </c>
      <c r="AB1736" s="9"/>
      <c r="AC1736" s="25">
        <v>3572650</v>
      </c>
      <c r="AD1736" s="9"/>
      <c r="AE1736" s="27">
        <v>676789</v>
      </c>
      <c r="AF1736" s="9"/>
      <c r="AG1736" s="26">
        <v>28118</v>
      </c>
      <c r="AI1736" s="26">
        <v>0</v>
      </c>
      <c r="AK1736" s="26">
        <v>344498</v>
      </c>
      <c r="AM1736" s="2" t="str">
        <f t="shared" si="27"/>
        <v>No</v>
      </c>
    </row>
    <row r="1737" spans="1:39">
      <c r="A1737" s="6" t="s">
        <v>3747</v>
      </c>
      <c r="B1737" s="6" t="s">
        <v>3748</v>
      </c>
      <c r="C1737" s="4" t="s">
        <v>44</v>
      </c>
      <c r="D1737" s="213" t="s">
        <v>3749</v>
      </c>
      <c r="E1737" s="210" t="s">
        <v>3750</v>
      </c>
      <c r="F1737" s="17" t="s">
        <v>275</v>
      </c>
      <c r="G1737" s="36" t="s">
        <v>400</v>
      </c>
      <c r="H1737" s="157">
        <v>0</v>
      </c>
      <c r="I1737" s="19">
        <v>22</v>
      </c>
      <c r="J1737" s="150" t="s">
        <v>13</v>
      </c>
      <c r="K1737" s="150" t="s">
        <v>12</v>
      </c>
      <c r="L1737" s="9">
        <v>11</v>
      </c>
      <c r="M1737" s="9"/>
      <c r="N1737" s="21">
        <v>1.4028</v>
      </c>
      <c r="O1737" s="10"/>
      <c r="P1737" s="39">
        <v>0.1045</v>
      </c>
      <c r="Q1737" s="7"/>
      <c r="R1737" s="158">
        <v>50.922899999999998</v>
      </c>
      <c r="S1737" s="1"/>
      <c r="T1737" s="23">
        <v>3.7930000000000001</v>
      </c>
      <c r="V1737" s="20">
        <v>13.4254</v>
      </c>
      <c r="X1737" s="20">
        <v>0</v>
      </c>
      <c r="AA1737" s="25">
        <v>52702</v>
      </c>
      <c r="AB1737" s="9"/>
      <c r="AC1737" s="25">
        <v>504391</v>
      </c>
      <c r="AD1737" s="9"/>
      <c r="AE1737" s="27">
        <v>37570</v>
      </c>
      <c r="AF1737" s="9"/>
      <c r="AG1737" s="26">
        <v>9905</v>
      </c>
      <c r="AI1737" s="26">
        <v>0</v>
      </c>
      <c r="AK1737" s="26">
        <v>125869</v>
      </c>
      <c r="AM1737" s="2" t="str">
        <f t="shared" si="27"/>
        <v>No</v>
      </c>
    </row>
    <row r="1738" spans="1:39">
      <c r="A1738" s="6" t="s">
        <v>5535</v>
      </c>
      <c r="B1738" s="6" t="s">
        <v>5536</v>
      </c>
      <c r="C1738" s="4" t="s">
        <v>33</v>
      </c>
      <c r="D1738" s="213"/>
      <c r="E1738" s="210" t="s">
        <v>5537</v>
      </c>
      <c r="F1738" s="17" t="s">
        <v>272</v>
      </c>
      <c r="G1738" s="36" t="s">
        <v>400</v>
      </c>
      <c r="H1738" s="157">
        <v>0</v>
      </c>
      <c r="I1738" s="19">
        <v>22</v>
      </c>
      <c r="J1738" s="150" t="s">
        <v>24</v>
      </c>
      <c r="K1738" s="150" t="s">
        <v>15</v>
      </c>
      <c r="L1738" s="9">
        <v>1</v>
      </c>
      <c r="M1738" s="9"/>
      <c r="N1738" s="21">
        <v>0</v>
      </c>
      <c r="O1738" s="10"/>
      <c r="P1738" s="39">
        <v>0</v>
      </c>
      <c r="Q1738" s="7"/>
      <c r="R1738" s="158">
        <v>58.7791</v>
      </c>
      <c r="S1738" s="1"/>
      <c r="T1738" s="23">
        <v>14.8506</v>
      </c>
      <c r="V1738" s="20">
        <v>3.9580000000000002</v>
      </c>
      <c r="X1738" s="20">
        <v>0</v>
      </c>
      <c r="AA1738" s="25">
        <v>0</v>
      </c>
      <c r="AB1738" s="9"/>
      <c r="AC1738" s="25">
        <v>90461</v>
      </c>
      <c r="AD1738" s="9"/>
      <c r="AE1738" s="27">
        <v>22855</v>
      </c>
      <c r="AF1738" s="9"/>
      <c r="AG1738" s="26">
        <v>1539</v>
      </c>
      <c r="AI1738" s="26">
        <v>0</v>
      </c>
      <c r="AK1738" s="26">
        <v>39984</v>
      </c>
      <c r="AM1738" s="2" t="str">
        <f t="shared" si="27"/>
        <v>No</v>
      </c>
    </row>
    <row r="1739" spans="1:39">
      <c r="A1739" s="6" t="s">
        <v>459</v>
      </c>
      <c r="B1739" s="6" t="s">
        <v>460</v>
      </c>
      <c r="C1739" s="4" t="s">
        <v>86</v>
      </c>
      <c r="D1739" s="213" t="s">
        <v>461</v>
      </c>
      <c r="E1739" s="210" t="s">
        <v>462</v>
      </c>
      <c r="F1739" s="17" t="s">
        <v>272</v>
      </c>
      <c r="G1739" s="36" t="s">
        <v>400</v>
      </c>
      <c r="H1739" s="157">
        <v>0</v>
      </c>
      <c r="I1739" s="19">
        <v>21</v>
      </c>
      <c r="J1739" s="150" t="s">
        <v>24</v>
      </c>
      <c r="K1739" s="150" t="s">
        <v>15</v>
      </c>
      <c r="L1739" s="9">
        <v>9</v>
      </c>
      <c r="M1739" s="9"/>
      <c r="N1739" s="21">
        <v>1.0972</v>
      </c>
      <c r="O1739" s="10"/>
      <c r="P1739" s="39">
        <v>0.1303</v>
      </c>
      <c r="Q1739" s="7"/>
      <c r="R1739" s="158">
        <v>81.242999999999995</v>
      </c>
      <c r="S1739" s="1"/>
      <c r="T1739" s="23">
        <v>9.6518999999999995</v>
      </c>
      <c r="V1739" s="20">
        <v>8.4172999999999991</v>
      </c>
      <c r="X1739" s="20">
        <v>0</v>
      </c>
      <c r="AA1739" s="25">
        <v>170245</v>
      </c>
      <c r="AB1739" s="9"/>
      <c r="AC1739" s="25">
        <v>1306063</v>
      </c>
      <c r="AD1739" s="9"/>
      <c r="AE1739" s="27">
        <v>155164</v>
      </c>
      <c r="AF1739" s="9"/>
      <c r="AG1739" s="26">
        <v>16076</v>
      </c>
      <c r="AI1739" s="26">
        <v>0</v>
      </c>
      <c r="AK1739" s="26">
        <v>459105</v>
      </c>
      <c r="AM1739" s="2" t="str">
        <f t="shared" si="27"/>
        <v>No</v>
      </c>
    </row>
    <row r="1740" spans="1:39">
      <c r="A1740" s="6" t="s">
        <v>4336</v>
      </c>
      <c r="B1740" s="6" t="s">
        <v>4337</v>
      </c>
      <c r="C1740" s="4" t="s">
        <v>63</v>
      </c>
      <c r="D1740" s="213">
        <v>8012</v>
      </c>
      <c r="E1740" s="210">
        <v>80012</v>
      </c>
      <c r="F1740" s="17" t="s">
        <v>275</v>
      </c>
      <c r="G1740" s="36" t="s">
        <v>218</v>
      </c>
      <c r="H1740" s="157">
        <v>65207</v>
      </c>
      <c r="I1740" s="19">
        <v>21</v>
      </c>
      <c r="J1740" s="150" t="s">
        <v>13</v>
      </c>
      <c r="K1740" s="150" t="s">
        <v>12</v>
      </c>
      <c r="L1740" s="9">
        <v>8</v>
      </c>
      <c r="M1740" s="9"/>
      <c r="N1740" s="21">
        <v>1.8560000000000001</v>
      </c>
      <c r="O1740" s="10"/>
      <c r="P1740" s="39">
        <v>0.105</v>
      </c>
      <c r="Q1740" s="7"/>
      <c r="R1740" s="158">
        <v>44.661099999999998</v>
      </c>
      <c r="S1740" s="1"/>
      <c r="T1740" s="23">
        <v>2.5268999999999999</v>
      </c>
      <c r="V1740" s="20">
        <v>17.674199999999999</v>
      </c>
      <c r="X1740" s="20">
        <v>5.5427</v>
      </c>
      <c r="AA1740" s="25">
        <v>72249</v>
      </c>
      <c r="AB1740" s="9"/>
      <c r="AC1740" s="25">
        <v>688004</v>
      </c>
      <c r="AD1740" s="9"/>
      <c r="AE1740" s="27">
        <v>38927</v>
      </c>
      <c r="AF1740" s="9"/>
      <c r="AG1740" s="26">
        <v>15405</v>
      </c>
      <c r="AI1740" s="26">
        <v>124127</v>
      </c>
      <c r="AK1740" s="26">
        <v>181946</v>
      </c>
      <c r="AM1740" s="2" t="str">
        <f t="shared" si="27"/>
        <v>No</v>
      </c>
    </row>
    <row r="1741" spans="1:39">
      <c r="A1741" s="6" t="s">
        <v>642</v>
      </c>
      <c r="B1741" s="6" t="s">
        <v>625</v>
      </c>
      <c r="C1741" s="4" t="s">
        <v>10</v>
      </c>
      <c r="D1741" s="213" t="s">
        <v>643</v>
      </c>
      <c r="E1741" s="210" t="s">
        <v>644</v>
      </c>
      <c r="F1741" s="17" t="s">
        <v>272</v>
      </c>
      <c r="G1741" s="36" t="s">
        <v>400</v>
      </c>
      <c r="H1741" s="157">
        <v>0</v>
      </c>
      <c r="I1741" s="19">
        <v>21</v>
      </c>
      <c r="J1741" s="150" t="s">
        <v>13</v>
      </c>
      <c r="K1741" s="150" t="s">
        <v>15</v>
      </c>
      <c r="L1741" s="9">
        <v>8</v>
      </c>
      <c r="M1741" s="9"/>
      <c r="N1741" s="21">
        <v>0</v>
      </c>
      <c r="O1741" s="10"/>
      <c r="P1741" s="39">
        <v>0</v>
      </c>
      <c r="Q1741" s="7"/>
      <c r="R1741" s="158">
        <v>55.129600000000003</v>
      </c>
      <c r="S1741" s="1"/>
      <c r="T1741" s="23">
        <v>1.6911</v>
      </c>
      <c r="V1741" s="20">
        <v>32.600499999999997</v>
      </c>
      <c r="X1741" s="20">
        <v>0</v>
      </c>
      <c r="AA1741" s="25">
        <v>0</v>
      </c>
      <c r="AB1741" s="9"/>
      <c r="AC1741" s="25">
        <v>1054463</v>
      </c>
      <c r="AD1741" s="9"/>
      <c r="AE1741" s="27">
        <v>32345</v>
      </c>
      <c r="AF1741" s="9"/>
      <c r="AG1741" s="26">
        <v>19127</v>
      </c>
      <c r="AI1741" s="26">
        <v>0</v>
      </c>
      <c r="AK1741" s="26">
        <v>260552</v>
      </c>
      <c r="AM1741" s="2" t="str">
        <f t="shared" si="27"/>
        <v>No</v>
      </c>
    </row>
    <row r="1742" spans="1:39">
      <c r="A1742" s="6" t="s">
        <v>6176</v>
      </c>
      <c r="B1742" s="6" t="s">
        <v>4334</v>
      </c>
      <c r="C1742" s="4" t="s">
        <v>33</v>
      </c>
      <c r="D1742" s="213">
        <v>8010</v>
      </c>
      <c r="E1742" s="210">
        <v>80010</v>
      </c>
      <c r="F1742" s="17" t="s">
        <v>272</v>
      </c>
      <c r="G1742" s="36" t="s">
        <v>220</v>
      </c>
      <c r="H1742" s="157">
        <v>117825</v>
      </c>
      <c r="I1742" s="19">
        <v>21</v>
      </c>
      <c r="J1742" s="150" t="s">
        <v>13</v>
      </c>
      <c r="K1742" s="150" t="s">
        <v>12</v>
      </c>
      <c r="L1742" s="9">
        <v>7</v>
      </c>
      <c r="M1742" s="9"/>
      <c r="N1742" s="21">
        <v>1.9238</v>
      </c>
      <c r="O1742" s="10"/>
      <c r="P1742" s="39">
        <v>4.99E-2</v>
      </c>
      <c r="Q1742" s="7"/>
      <c r="R1742" s="158">
        <v>71.083600000000004</v>
      </c>
      <c r="S1742" s="1"/>
      <c r="T1742" s="23">
        <v>1.8433999999999999</v>
      </c>
      <c r="V1742" s="20">
        <v>38.561500000000002</v>
      </c>
      <c r="X1742" s="20">
        <v>0</v>
      </c>
      <c r="AA1742" s="25">
        <v>44517</v>
      </c>
      <c r="AB1742" s="9"/>
      <c r="AC1742" s="25">
        <v>892313</v>
      </c>
      <c r="AD1742" s="9"/>
      <c r="AE1742" s="27">
        <v>23140</v>
      </c>
      <c r="AF1742" s="9"/>
      <c r="AG1742" s="26">
        <v>12553</v>
      </c>
      <c r="AI1742" s="26">
        <v>0</v>
      </c>
      <c r="AK1742" s="26">
        <v>136859</v>
      </c>
      <c r="AM1742" s="2" t="str">
        <f t="shared" si="27"/>
        <v>No</v>
      </c>
    </row>
    <row r="1743" spans="1:39">
      <c r="A1743" s="6" t="s">
        <v>459</v>
      </c>
      <c r="B1743" s="6" t="s">
        <v>460</v>
      </c>
      <c r="C1743" s="4" t="s">
        <v>86</v>
      </c>
      <c r="D1743" s="213" t="s">
        <v>461</v>
      </c>
      <c r="E1743" s="210" t="s">
        <v>462</v>
      </c>
      <c r="F1743" s="17" t="s">
        <v>272</v>
      </c>
      <c r="G1743" s="36" t="s">
        <v>400</v>
      </c>
      <c r="H1743" s="157">
        <v>0</v>
      </c>
      <c r="I1743" s="19">
        <v>21</v>
      </c>
      <c r="J1743" s="150" t="s">
        <v>13</v>
      </c>
      <c r="K1743" s="150" t="s">
        <v>15</v>
      </c>
      <c r="L1743" s="9">
        <v>7</v>
      </c>
      <c r="M1743" s="9"/>
      <c r="N1743" s="21">
        <v>1.5647</v>
      </c>
      <c r="O1743" s="10"/>
      <c r="P1743" s="39">
        <v>0.1303</v>
      </c>
      <c r="Q1743" s="7"/>
      <c r="R1743" s="158">
        <v>34.531999999999996</v>
      </c>
      <c r="S1743" s="1"/>
      <c r="T1743" s="23">
        <v>2.8763000000000001</v>
      </c>
      <c r="V1743" s="20">
        <v>12.0055</v>
      </c>
      <c r="X1743" s="20">
        <v>0</v>
      </c>
      <c r="AA1743" s="25">
        <v>55944</v>
      </c>
      <c r="AB1743" s="9"/>
      <c r="AC1743" s="25">
        <v>429233</v>
      </c>
      <c r="AD1743" s="9"/>
      <c r="AE1743" s="27">
        <v>35753</v>
      </c>
      <c r="AF1743" s="9"/>
      <c r="AG1743" s="26">
        <v>12430</v>
      </c>
      <c r="AI1743" s="26">
        <v>0</v>
      </c>
      <c r="AK1743" s="26">
        <v>144311</v>
      </c>
      <c r="AM1743" s="2" t="str">
        <f t="shared" si="27"/>
        <v>No</v>
      </c>
    </row>
    <row r="1744" spans="1:39">
      <c r="A1744" s="6" t="s">
        <v>1200</v>
      </c>
      <c r="B1744" s="6" t="s">
        <v>1201</v>
      </c>
      <c r="C1744" s="4" t="s">
        <v>116</v>
      </c>
      <c r="D1744" s="213" t="s">
        <v>1202</v>
      </c>
      <c r="E1744" s="210" t="s">
        <v>1203</v>
      </c>
      <c r="F1744" s="17" t="s">
        <v>275</v>
      </c>
      <c r="G1744" s="36" t="s">
        <v>400</v>
      </c>
      <c r="H1744" s="157">
        <v>0</v>
      </c>
      <c r="I1744" s="19">
        <v>21</v>
      </c>
      <c r="J1744" s="150" t="s">
        <v>13</v>
      </c>
      <c r="K1744" s="150" t="s">
        <v>12</v>
      </c>
      <c r="L1744" s="9">
        <v>7</v>
      </c>
      <c r="M1744" s="9"/>
      <c r="N1744" s="21">
        <v>0.42770000000000002</v>
      </c>
      <c r="O1744" s="10"/>
      <c r="P1744" s="39">
        <v>2.6800000000000001E-2</v>
      </c>
      <c r="Q1744" s="7"/>
      <c r="R1744" s="158">
        <v>53.822600000000001</v>
      </c>
      <c r="S1744" s="1"/>
      <c r="T1744" s="23">
        <v>3.3740999999999999</v>
      </c>
      <c r="V1744" s="20">
        <v>15.951700000000001</v>
      </c>
      <c r="X1744" s="20">
        <v>0</v>
      </c>
      <c r="AA1744" s="25">
        <v>9994</v>
      </c>
      <c r="AB1744" s="9"/>
      <c r="AC1744" s="25">
        <v>372775</v>
      </c>
      <c r="AD1744" s="9"/>
      <c r="AE1744" s="27">
        <v>23369</v>
      </c>
      <c r="AF1744" s="9"/>
      <c r="AG1744" s="26">
        <v>6926</v>
      </c>
      <c r="AI1744" s="26">
        <v>0</v>
      </c>
      <c r="AK1744" s="26">
        <v>151017</v>
      </c>
      <c r="AM1744" s="2" t="str">
        <f t="shared" si="27"/>
        <v>No</v>
      </c>
    </row>
    <row r="1745" spans="1:39">
      <c r="A1745" s="6" t="s">
        <v>6177</v>
      </c>
      <c r="B1745" s="6" t="s">
        <v>2333</v>
      </c>
      <c r="C1745" s="4" t="s">
        <v>52</v>
      </c>
      <c r="D1745" s="213">
        <v>6038</v>
      </c>
      <c r="E1745" s="210">
        <v>60038</v>
      </c>
      <c r="F1745" s="17" t="s">
        <v>272</v>
      </c>
      <c r="G1745" s="36" t="s">
        <v>218</v>
      </c>
      <c r="H1745" s="157">
        <v>252720</v>
      </c>
      <c r="I1745" s="19">
        <v>21</v>
      </c>
      <c r="J1745" s="150" t="s">
        <v>13</v>
      </c>
      <c r="K1745" s="150" t="s">
        <v>15</v>
      </c>
      <c r="L1745" s="9">
        <v>6</v>
      </c>
      <c r="M1745" s="9"/>
      <c r="N1745" s="21">
        <v>1.3636999999999999</v>
      </c>
      <c r="O1745" s="10"/>
      <c r="P1745" s="39">
        <v>7.4099999999999999E-2</v>
      </c>
      <c r="Q1745" s="7"/>
      <c r="R1745" s="158">
        <v>28.4406</v>
      </c>
      <c r="S1745" s="1"/>
      <c r="T1745" s="23">
        <v>1.5455000000000001</v>
      </c>
      <c r="V1745" s="20">
        <v>18.402000000000001</v>
      </c>
      <c r="X1745" s="20">
        <v>1.7905</v>
      </c>
      <c r="AA1745" s="25">
        <v>54402</v>
      </c>
      <c r="AB1745" s="9"/>
      <c r="AC1745" s="25">
        <v>734110</v>
      </c>
      <c r="AD1745" s="9"/>
      <c r="AE1745" s="27">
        <v>39893</v>
      </c>
      <c r="AF1745" s="9"/>
      <c r="AG1745" s="26">
        <v>25812</v>
      </c>
      <c r="AI1745" s="26">
        <v>410008</v>
      </c>
      <c r="AK1745" s="26">
        <v>251896</v>
      </c>
      <c r="AM1745" s="2" t="str">
        <f t="shared" si="27"/>
        <v>No</v>
      </c>
    </row>
    <row r="1746" spans="1:39">
      <c r="A1746" s="6" t="s">
        <v>6178</v>
      </c>
      <c r="B1746" s="6" t="s">
        <v>2066</v>
      </c>
      <c r="C1746" s="4" t="s">
        <v>64</v>
      </c>
      <c r="D1746" s="213"/>
      <c r="E1746" s="210" t="s">
        <v>2201</v>
      </c>
      <c r="F1746" s="17" t="s">
        <v>272</v>
      </c>
      <c r="G1746" s="36" t="s">
        <v>400</v>
      </c>
      <c r="H1746" s="157">
        <v>0</v>
      </c>
      <c r="I1746" s="19">
        <v>21</v>
      </c>
      <c r="J1746" s="150" t="s">
        <v>14</v>
      </c>
      <c r="K1746" s="150" t="s">
        <v>12</v>
      </c>
      <c r="L1746" s="9">
        <v>6</v>
      </c>
      <c r="M1746" s="9"/>
      <c r="N1746" s="21">
        <v>0.64319999999999999</v>
      </c>
      <c r="O1746" s="10"/>
      <c r="P1746" s="39">
        <v>4.9399999999999999E-2</v>
      </c>
      <c r="Q1746" s="7"/>
      <c r="R1746" s="158">
        <v>88.391900000000007</v>
      </c>
      <c r="S1746" s="1"/>
      <c r="T1746" s="23">
        <v>6.7897999999999996</v>
      </c>
      <c r="V1746" s="20">
        <v>13.0184</v>
      </c>
      <c r="X1746" s="20">
        <v>0</v>
      </c>
      <c r="AA1746" s="25">
        <v>51535</v>
      </c>
      <c r="AB1746" s="9"/>
      <c r="AC1746" s="25">
        <v>1043113</v>
      </c>
      <c r="AD1746" s="9"/>
      <c r="AE1746" s="27">
        <v>80126</v>
      </c>
      <c r="AF1746" s="9"/>
      <c r="AG1746" s="26">
        <v>11801</v>
      </c>
      <c r="AI1746" s="26">
        <v>0</v>
      </c>
      <c r="AK1746" s="26">
        <v>176955</v>
      </c>
      <c r="AM1746" s="2" t="str">
        <f t="shared" si="27"/>
        <v>No</v>
      </c>
    </row>
    <row r="1747" spans="1:39">
      <c r="A1747" s="6" t="s">
        <v>2022</v>
      </c>
      <c r="B1747" s="6" t="s">
        <v>2023</v>
      </c>
      <c r="C1747" s="4" t="s">
        <v>64</v>
      </c>
      <c r="D1747" s="213" t="s">
        <v>2024</v>
      </c>
      <c r="E1747" s="210" t="s">
        <v>2025</v>
      </c>
      <c r="F1747" s="17" t="s">
        <v>272</v>
      </c>
      <c r="G1747" s="36" t="s">
        <v>400</v>
      </c>
      <c r="H1747" s="157">
        <v>0</v>
      </c>
      <c r="I1747" s="19">
        <v>21</v>
      </c>
      <c r="J1747" s="150" t="s">
        <v>14</v>
      </c>
      <c r="K1747" s="150" t="s">
        <v>12</v>
      </c>
      <c r="L1747" s="9">
        <v>6</v>
      </c>
      <c r="M1747" s="9"/>
      <c r="N1747" s="21">
        <v>0.54710000000000003</v>
      </c>
      <c r="O1747" s="10"/>
      <c r="P1747" s="39">
        <v>4.0099999999999997E-2</v>
      </c>
      <c r="Q1747" s="7"/>
      <c r="R1747" s="158">
        <v>38.938099999999999</v>
      </c>
      <c r="S1747" s="1"/>
      <c r="T1747" s="23">
        <v>2.8527</v>
      </c>
      <c r="V1747" s="20">
        <v>13.6494</v>
      </c>
      <c r="X1747" s="20">
        <v>0</v>
      </c>
      <c r="AA1747" s="25">
        <v>18270</v>
      </c>
      <c r="AB1747" s="9"/>
      <c r="AC1747" s="25">
        <v>455848</v>
      </c>
      <c r="AD1747" s="9"/>
      <c r="AE1747" s="27">
        <v>33397</v>
      </c>
      <c r="AF1747" s="9"/>
      <c r="AG1747" s="26">
        <v>11707</v>
      </c>
      <c r="AI1747" s="26">
        <v>0</v>
      </c>
      <c r="AK1747" s="26">
        <v>210581</v>
      </c>
      <c r="AM1747" s="2" t="str">
        <f t="shared" si="27"/>
        <v>No</v>
      </c>
    </row>
    <row r="1748" spans="1:39">
      <c r="A1748" s="6" t="s">
        <v>730</v>
      </c>
      <c r="B1748" s="6" t="s">
        <v>724</v>
      </c>
      <c r="C1748" s="4" t="s">
        <v>34</v>
      </c>
      <c r="D1748" s="213" t="s">
        <v>731</v>
      </c>
      <c r="E1748" s="210" t="s">
        <v>732</v>
      </c>
      <c r="F1748" s="17" t="s">
        <v>272</v>
      </c>
      <c r="G1748" s="36" t="s">
        <v>400</v>
      </c>
      <c r="H1748" s="157">
        <v>0</v>
      </c>
      <c r="I1748" s="19">
        <v>21</v>
      </c>
      <c r="J1748" s="150" t="s">
        <v>14</v>
      </c>
      <c r="K1748" s="150" t="s">
        <v>12</v>
      </c>
      <c r="L1748" s="9">
        <v>6</v>
      </c>
      <c r="M1748" s="9"/>
      <c r="N1748" s="21">
        <v>0.90780000000000005</v>
      </c>
      <c r="O1748" s="10"/>
      <c r="P1748" s="39">
        <v>9.2999999999999999E-2</v>
      </c>
      <c r="Q1748" s="7"/>
      <c r="R1748" s="158">
        <v>59.790199999999999</v>
      </c>
      <c r="S1748" s="1"/>
      <c r="T1748" s="23">
        <v>6.1249000000000002</v>
      </c>
      <c r="V1748" s="20">
        <v>9.7617999999999991</v>
      </c>
      <c r="X1748" s="20">
        <v>0</v>
      </c>
      <c r="AA1748" s="25">
        <v>46463</v>
      </c>
      <c r="AB1748" s="9"/>
      <c r="AC1748" s="25">
        <v>499607</v>
      </c>
      <c r="AD1748" s="9"/>
      <c r="AE1748" s="27">
        <v>51180</v>
      </c>
      <c r="AF1748" s="9"/>
      <c r="AG1748" s="26">
        <v>8356</v>
      </c>
      <c r="AI1748" s="26">
        <v>0</v>
      </c>
      <c r="AK1748" s="26">
        <v>96631</v>
      </c>
      <c r="AM1748" s="2" t="str">
        <f t="shared" si="27"/>
        <v>No</v>
      </c>
    </row>
    <row r="1749" spans="1:39">
      <c r="A1749" s="6" t="s">
        <v>6179</v>
      </c>
      <c r="B1749" s="6" t="s">
        <v>2349</v>
      </c>
      <c r="C1749" s="4" t="s">
        <v>113</v>
      </c>
      <c r="D1749" s="213">
        <v>5088</v>
      </c>
      <c r="E1749" s="210">
        <v>50088</v>
      </c>
      <c r="F1749" s="17" t="s">
        <v>272</v>
      </c>
      <c r="G1749" s="36" t="s">
        <v>220</v>
      </c>
      <c r="H1749" s="157">
        <v>71313</v>
      </c>
      <c r="I1749" s="19">
        <v>21</v>
      </c>
      <c r="J1749" s="150" t="s">
        <v>13</v>
      </c>
      <c r="K1749" s="150" t="s">
        <v>12</v>
      </c>
      <c r="L1749" s="9">
        <v>6</v>
      </c>
      <c r="M1749" s="9"/>
      <c r="N1749" s="21">
        <v>6.9196999999999997</v>
      </c>
      <c r="O1749" s="10"/>
      <c r="P1749" s="39">
        <v>0.27910000000000001</v>
      </c>
      <c r="Q1749" s="7"/>
      <c r="R1749" s="158">
        <v>67.328000000000003</v>
      </c>
      <c r="S1749" s="1"/>
      <c r="T1749" s="23">
        <v>2.7159</v>
      </c>
      <c r="V1749" s="20">
        <v>24.79</v>
      </c>
      <c r="X1749" s="20">
        <v>0</v>
      </c>
      <c r="AA1749" s="25">
        <v>239824</v>
      </c>
      <c r="AB1749" s="9"/>
      <c r="AC1749" s="25">
        <v>859173</v>
      </c>
      <c r="AD1749" s="9"/>
      <c r="AE1749" s="27">
        <v>34658</v>
      </c>
      <c r="AF1749" s="9"/>
      <c r="AG1749" s="26">
        <v>12761</v>
      </c>
      <c r="AI1749" s="26">
        <v>0</v>
      </c>
      <c r="AK1749" s="26">
        <v>163145</v>
      </c>
      <c r="AM1749" s="2" t="str">
        <f t="shared" si="27"/>
        <v>No</v>
      </c>
    </row>
    <row r="1750" spans="1:39">
      <c r="A1750" s="6" t="s">
        <v>431</v>
      </c>
      <c r="B1750" s="6" t="s">
        <v>432</v>
      </c>
      <c r="C1750" s="4" t="s">
        <v>86</v>
      </c>
      <c r="D1750" s="213" t="s">
        <v>433</v>
      </c>
      <c r="E1750" s="210" t="s">
        <v>434</v>
      </c>
      <c r="F1750" s="17" t="s">
        <v>272</v>
      </c>
      <c r="G1750" s="36" t="s">
        <v>400</v>
      </c>
      <c r="H1750" s="157">
        <v>0</v>
      </c>
      <c r="I1750" s="19">
        <v>21</v>
      </c>
      <c r="J1750" s="150" t="s">
        <v>14</v>
      </c>
      <c r="K1750" s="150" t="s">
        <v>12</v>
      </c>
      <c r="L1750" s="9">
        <v>5</v>
      </c>
      <c r="M1750" s="9"/>
      <c r="N1750" s="21">
        <v>1.141</v>
      </c>
      <c r="O1750" s="10"/>
      <c r="P1750" s="39">
        <v>0.1032</v>
      </c>
      <c r="Q1750" s="7"/>
      <c r="R1750" s="158">
        <v>67.357900000000001</v>
      </c>
      <c r="S1750" s="1"/>
      <c r="T1750" s="23">
        <v>6.0932000000000004</v>
      </c>
      <c r="V1750" s="20">
        <v>11.054600000000001</v>
      </c>
      <c r="X1750" s="20">
        <v>0</v>
      </c>
      <c r="AA1750" s="25">
        <v>120317</v>
      </c>
      <c r="AB1750" s="9"/>
      <c r="AC1750" s="25">
        <v>1165695</v>
      </c>
      <c r="AD1750" s="9"/>
      <c r="AE1750" s="27">
        <v>105449</v>
      </c>
      <c r="AF1750" s="9"/>
      <c r="AG1750" s="26">
        <v>17306</v>
      </c>
      <c r="AI1750" s="26">
        <v>0</v>
      </c>
      <c r="AK1750" s="26">
        <v>417209</v>
      </c>
      <c r="AM1750" s="2" t="str">
        <f t="shared" si="27"/>
        <v>No</v>
      </c>
    </row>
    <row r="1751" spans="1:39">
      <c r="A1751" s="6" t="s">
        <v>4873</v>
      </c>
      <c r="B1751" s="6" t="s">
        <v>4874</v>
      </c>
      <c r="C1751" s="4" t="s">
        <v>22</v>
      </c>
      <c r="D1751" s="213">
        <v>9200</v>
      </c>
      <c r="E1751" s="210">
        <v>90200</v>
      </c>
      <c r="F1751" s="17" t="s">
        <v>275</v>
      </c>
      <c r="G1751" s="36" t="s">
        <v>218</v>
      </c>
      <c r="H1751" s="157">
        <v>87941</v>
      </c>
      <c r="I1751" s="19">
        <v>21</v>
      </c>
      <c r="J1751" s="150" t="s">
        <v>13</v>
      </c>
      <c r="K1751" s="150" t="s">
        <v>15</v>
      </c>
      <c r="L1751" s="9">
        <v>5</v>
      </c>
      <c r="M1751" s="9"/>
      <c r="N1751" s="21">
        <v>2.4788999999999999</v>
      </c>
      <c r="O1751" s="10"/>
      <c r="P1751" s="39">
        <v>0.10929999999999999</v>
      </c>
      <c r="Q1751" s="7"/>
      <c r="R1751" s="158">
        <v>75.055800000000005</v>
      </c>
      <c r="S1751" s="1"/>
      <c r="T1751" s="23">
        <v>3.3079999999999998</v>
      </c>
      <c r="V1751" s="20">
        <v>22.689</v>
      </c>
      <c r="X1751" s="20">
        <v>5.8094000000000001</v>
      </c>
      <c r="AA1751" s="25">
        <v>35433</v>
      </c>
      <c r="AB1751" s="9"/>
      <c r="AC1751" s="25">
        <v>324316</v>
      </c>
      <c r="AD1751" s="9"/>
      <c r="AE1751" s="27">
        <v>14294</v>
      </c>
      <c r="AF1751" s="9"/>
      <c r="AG1751" s="26">
        <v>4321</v>
      </c>
      <c r="AI1751" s="26">
        <v>55826</v>
      </c>
      <c r="AK1751" s="26">
        <v>60011</v>
      </c>
      <c r="AM1751" s="2" t="str">
        <f t="shared" si="27"/>
        <v>No</v>
      </c>
    </row>
    <row r="1752" spans="1:39">
      <c r="A1752" s="6" t="s">
        <v>459</v>
      </c>
      <c r="B1752" s="6" t="s">
        <v>460</v>
      </c>
      <c r="C1752" s="4" t="s">
        <v>86</v>
      </c>
      <c r="D1752" s="213" t="s">
        <v>461</v>
      </c>
      <c r="E1752" s="210" t="s">
        <v>462</v>
      </c>
      <c r="F1752" s="17" t="s">
        <v>272</v>
      </c>
      <c r="G1752" s="36" t="s">
        <v>400</v>
      </c>
      <c r="H1752" s="157">
        <v>0</v>
      </c>
      <c r="I1752" s="19">
        <v>21</v>
      </c>
      <c r="J1752" s="150" t="s">
        <v>14</v>
      </c>
      <c r="K1752" s="150" t="s">
        <v>15</v>
      </c>
      <c r="L1752" s="9">
        <v>5</v>
      </c>
      <c r="M1752" s="9"/>
      <c r="N1752" s="21">
        <v>0.43049999999999999</v>
      </c>
      <c r="O1752" s="10"/>
      <c r="P1752" s="39">
        <v>0.1303</v>
      </c>
      <c r="Q1752" s="7"/>
      <c r="R1752" s="158">
        <v>36.49</v>
      </c>
      <c r="S1752" s="1"/>
      <c r="T1752" s="23">
        <v>11.046799999999999</v>
      </c>
      <c r="V1752" s="20">
        <v>3.3031999999999999</v>
      </c>
      <c r="X1752" s="20">
        <v>0</v>
      </c>
      <c r="AA1752" s="25">
        <v>38798</v>
      </c>
      <c r="AB1752" s="9"/>
      <c r="AC1752" s="25">
        <v>297722</v>
      </c>
      <c r="AD1752" s="9"/>
      <c r="AE1752" s="27">
        <v>90131</v>
      </c>
      <c r="AF1752" s="9"/>
      <c r="AG1752" s="26">
        <v>8159</v>
      </c>
      <c r="AI1752" s="26">
        <v>0</v>
      </c>
      <c r="AK1752" s="26">
        <v>110096</v>
      </c>
      <c r="AM1752" s="2" t="str">
        <f t="shared" si="27"/>
        <v>No</v>
      </c>
    </row>
    <row r="1753" spans="1:39">
      <c r="A1753" s="6" t="s">
        <v>1377</v>
      </c>
      <c r="B1753" s="6" t="s">
        <v>1378</v>
      </c>
      <c r="C1753" s="4" t="s">
        <v>64</v>
      </c>
      <c r="D1753" s="213">
        <v>4132</v>
      </c>
      <c r="E1753" s="210">
        <v>40132</v>
      </c>
      <c r="F1753" s="17" t="s">
        <v>275</v>
      </c>
      <c r="G1753" s="36" t="s">
        <v>220</v>
      </c>
      <c r="H1753" s="157">
        <v>61054</v>
      </c>
      <c r="I1753" s="19">
        <v>21</v>
      </c>
      <c r="J1753" s="150" t="s">
        <v>14</v>
      </c>
      <c r="K1753" s="150" t="s">
        <v>12</v>
      </c>
      <c r="L1753" s="9">
        <v>5</v>
      </c>
      <c r="M1753" s="9"/>
      <c r="N1753" s="21">
        <v>0.75229999999999997</v>
      </c>
      <c r="O1753" s="10"/>
      <c r="P1753" s="39">
        <v>0.12809999999999999</v>
      </c>
      <c r="Q1753" s="7"/>
      <c r="R1753" s="158">
        <v>62.080300000000001</v>
      </c>
      <c r="S1753" s="1"/>
      <c r="T1753" s="23">
        <v>10.5716</v>
      </c>
      <c r="V1753" s="20">
        <v>5.8723999999999998</v>
      </c>
      <c r="X1753" s="20">
        <v>0</v>
      </c>
      <c r="AA1753" s="25">
        <v>156361</v>
      </c>
      <c r="AB1753" s="9"/>
      <c r="AC1753" s="25">
        <v>1220560</v>
      </c>
      <c r="AD1753" s="9"/>
      <c r="AE1753" s="27">
        <v>207848</v>
      </c>
      <c r="AF1753" s="9"/>
      <c r="AG1753" s="26">
        <v>19661</v>
      </c>
      <c r="AI1753" s="26">
        <v>0</v>
      </c>
      <c r="AK1753" s="26">
        <v>299958</v>
      </c>
      <c r="AM1753" s="2" t="str">
        <f t="shared" si="27"/>
        <v>No</v>
      </c>
    </row>
    <row r="1754" spans="1:39">
      <c r="A1754" s="6" t="s">
        <v>1180</v>
      </c>
      <c r="B1754" s="6" t="s">
        <v>5785</v>
      </c>
      <c r="C1754" s="4" t="s">
        <v>116</v>
      </c>
      <c r="D1754" s="213" t="s">
        <v>1181</v>
      </c>
      <c r="E1754" s="210" t="s">
        <v>1182</v>
      </c>
      <c r="F1754" s="17" t="s">
        <v>275</v>
      </c>
      <c r="G1754" s="36" t="s">
        <v>400</v>
      </c>
      <c r="H1754" s="157">
        <v>0</v>
      </c>
      <c r="I1754" s="19">
        <v>21</v>
      </c>
      <c r="J1754" s="150" t="s">
        <v>13</v>
      </c>
      <c r="K1754" s="150" t="s">
        <v>12</v>
      </c>
      <c r="L1754" s="9">
        <v>5</v>
      </c>
      <c r="M1754" s="9"/>
      <c r="N1754" s="21">
        <v>0.83489999999999998</v>
      </c>
      <c r="O1754" s="10"/>
      <c r="P1754" s="39">
        <v>8.2000000000000007E-3</v>
      </c>
      <c r="Q1754" s="7"/>
      <c r="R1754" s="158">
        <v>57.120699999999999</v>
      </c>
      <c r="S1754" s="1"/>
      <c r="T1754" s="23">
        <v>0.56179999999999997</v>
      </c>
      <c r="V1754" s="20">
        <v>101.6675</v>
      </c>
      <c r="X1754" s="20">
        <v>0</v>
      </c>
      <c r="AA1754" s="25">
        <v>4479</v>
      </c>
      <c r="AB1754" s="9"/>
      <c r="AC1754" s="25">
        <v>545446</v>
      </c>
      <c r="AD1754" s="9"/>
      <c r="AE1754" s="27">
        <v>5365</v>
      </c>
      <c r="AF1754" s="9"/>
      <c r="AG1754" s="26">
        <v>9549</v>
      </c>
      <c r="AI1754" s="26">
        <v>0</v>
      </c>
      <c r="AK1754" s="26">
        <v>89985</v>
      </c>
      <c r="AM1754" s="2" t="str">
        <f t="shared" si="27"/>
        <v>No</v>
      </c>
    </row>
    <row r="1755" spans="1:39">
      <c r="A1755" s="6" t="s">
        <v>2326</v>
      </c>
      <c r="B1755" s="6" t="s">
        <v>2327</v>
      </c>
      <c r="C1755" s="4" t="s">
        <v>46</v>
      </c>
      <c r="D1755" s="213">
        <v>5045</v>
      </c>
      <c r="E1755" s="210">
        <v>50045</v>
      </c>
      <c r="F1755" s="17" t="s">
        <v>272</v>
      </c>
      <c r="G1755" s="36" t="s">
        <v>218</v>
      </c>
      <c r="H1755" s="157">
        <v>8608208</v>
      </c>
      <c r="I1755" s="19">
        <v>21</v>
      </c>
      <c r="J1755" s="150" t="s">
        <v>13</v>
      </c>
      <c r="K1755" s="150" t="s">
        <v>12</v>
      </c>
      <c r="L1755" s="9">
        <v>4</v>
      </c>
      <c r="M1755" s="9"/>
      <c r="N1755" s="21">
        <v>3.2507000000000001</v>
      </c>
      <c r="O1755" s="10"/>
      <c r="P1755" s="39">
        <v>6.9199999999999998E-2</v>
      </c>
      <c r="Q1755" s="7"/>
      <c r="R1755" s="158">
        <v>127.7062</v>
      </c>
      <c r="S1755" s="1"/>
      <c r="T1755" s="23">
        <v>2.718</v>
      </c>
      <c r="V1755" s="20">
        <v>46.985999999999997</v>
      </c>
      <c r="X1755" s="20">
        <v>8.8328000000000007</v>
      </c>
      <c r="AA1755" s="25">
        <v>50123</v>
      </c>
      <c r="AB1755" s="9"/>
      <c r="AC1755" s="25">
        <v>724477</v>
      </c>
      <c r="AD1755" s="9"/>
      <c r="AE1755" s="27">
        <v>15419</v>
      </c>
      <c r="AF1755" s="9"/>
      <c r="AG1755" s="26">
        <v>5673</v>
      </c>
      <c r="AI1755" s="26">
        <v>82021</v>
      </c>
      <c r="AK1755" s="26">
        <v>91476</v>
      </c>
      <c r="AM1755" s="2" t="str">
        <f t="shared" si="27"/>
        <v>No</v>
      </c>
    </row>
    <row r="1756" spans="1:39">
      <c r="A1756" s="6" t="s">
        <v>1409</v>
      </c>
      <c r="B1756" s="6" t="s">
        <v>1410</v>
      </c>
      <c r="C1756" s="4" t="s">
        <v>90</v>
      </c>
      <c r="D1756" s="213">
        <v>4174</v>
      </c>
      <c r="E1756" s="210">
        <v>40174</v>
      </c>
      <c r="F1756" s="17" t="s">
        <v>272</v>
      </c>
      <c r="G1756" s="36" t="s">
        <v>220</v>
      </c>
      <c r="H1756" s="157">
        <v>90899</v>
      </c>
      <c r="I1756" s="19">
        <v>21</v>
      </c>
      <c r="J1756" s="150" t="s">
        <v>13</v>
      </c>
      <c r="K1756" s="150" t="s">
        <v>12</v>
      </c>
      <c r="L1756" s="9">
        <v>4</v>
      </c>
      <c r="M1756" s="9"/>
      <c r="N1756" s="21">
        <v>0</v>
      </c>
      <c r="O1756" s="10"/>
      <c r="P1756" s="39">
        <v>0</v>
      </c>
      <c r="Q1756" s="7"/>
      <c r="R1756" s="158">
        <v>18.869599999999998</v>
      </c>
      <c r="S1756" s="1"/>
      <c r="T1756" s="23">
        <v>1.5853999999999999</v>
      </c>
      <c r="V1756" s="20">
        <v>11.9018</v>
      </c>
      <c r="X1756" s="20">
        <v>0</v>
      </c>
      <c r="AA1756" s="25">
        <v>0</v>
      </c>
      <c r="AB1756" s="9"/>
      <c r="AC1756" s="25">
        <v>95952</v>
      </c>
      <c r="AD1756" s="9"/>
      <c r="AE1756" s="27">
        <v>8062</v>
      </c>
      <c r="AF1756" s="9"/>
      <c r="AG1756" s="26">
        <v>5085</v>
      </c>
      <c r="AI1756" s="26">
        <v>0</v>
      </c>
      <c r="AK1756" s="26">
        <v>48604</v>
      </c>
      <c r="AM1756" s="2" t="str">
        <f t="shared" si="27"/>
        <v>No</v>
      </c>
    </row>
    <row r="1757" spans="1:39">
      <c r="A1757" s="6" t="s">
        <v>431</v>
      </c>
      <c r="B1757" s="6" t="s">
        <v>432</v>
      </c>
      <c r="C1757" s="4" t="s">
        <v>86</v>
      </c>
      <c r="D1757" s="213" t="s">
        <v>433</v>
      </c>
      <c r="E1757" s="210" t="s">
        <v>434</v>
      </c>
      <c r="F1757" s="17" t="s">
        <v>272</v>
      </c>
      <c r="G1757" s="36" t="s">
        <v>400</v>
      </c>
      <c r="H1757" s="157">
        <v>0</v>
      </c>
      <c r="I1757" s="19">
        <v>21</v>
      </c>
      <c r="J1757" s="150" t="s">
        <v>24</v>
      </c>
      <c r="K1757" s="150" t="s">
        <v>12</v>
      </c>
      <c r="L1757" s="9">
        <v>4</v>
      </c>
      <c r="M1757" s="9"/>
      <c r="N1757" s="21">
        <v>6.3494000000000002</v>
      </c>
      <c r="O1757" s="10"/>
      <c r="P1757" s="39">
        <v>0.23710000000000001</v>
      </c>
      <c r="Q1757" s="7"/>
      <c r="R1757" s="158">
        <v>77.385999999999996</v>
      </c>
      <c r="S1757" s="1"/>
      <c r="T1757" s="23">
        <v>2.8896000000000002</v>
      </c>
      <c r="V1757" s="20">
        <v>26.781199999999998</v>
      </c>
      <c r="X1757" s="20">
        <v>0</v>
      </c>
      <c r="AA1757" s="25">
        <v>135897</v>
      </c>
      <c r="AB1757" s="9"/>
      <c r="AC1757" s="25">
        <v>573198</v>
      </c>
      <c r="AD1757" s="9"/>
      <c r="AE1757" s="27">
        <v>21403</v>
      </c>
      <c r="AF1757" s="9"/>
      <c r="AG1757" s="26">
        <v>7407</v>
      </c>
      <c r="AI1757" s="26">
        <v>0</v>
      </c>
      <c r="AK1757" s="26">
        <v>255864</v>
      </c>
      <c r="AM1757" s="2" t="str">
        <f t="shared" si="27"/>
        <v>No</v>
      </c>
    </row>
    <row r="1758" spans="1:39">
      <c r="A1758" s="6" t="s">
        <v>6180</v>
      </c>
      <c r="B1758" s="6" t="s">
        <v>4425</v>
      </c>
      <c r="C1758" s="4" t="s">
        <v>33</v>
      </c>
      <c r="D1758" s="213" t="s">
        <v>4426</v>
      </c>
      <c r="E1758" s="210" t="s">
        <v>4427</v>
      </c>
      <c r="F1758" s="17" t="s">
        <v>272</v>
      </c>
      <c r="G1758" s="36" t="s">
        <v>400</v>
      </c>
      <c r="H1758" s="157">
        <v>0</v>
      </c>
      <c r="I1758" s="19">
        <v>21</v>
      </c>
      <c r="J1758" s="150" t="s">
        <v>24</v>
      </c>
      <c r="K1758" s="150" t="s">
        <v>12</v>
      </c>
      <c r="L1758" s="9">
        <v>4</v>
      </c>
      <c r="M1758" s="9"/>
      <c r="N1758" s="21">
        <v>3.7244999999999999</v>
      </c>
      <c r="O1758" s="10"/>
      <c r="P1758" s="39">
        <v>0.3735</v>
      </c>
      <c r="Q1758" s="7"/>
      <c r="R1758" s="158">
        <v>80.469099999999997</v>
      </c>
      <c r="S1758" s="1"/>
      <c r="T1758" s="23">
        <v>8.0703999999999994</v>
      </c>
      <c r="V1758" s="20">
        <v>9.9709000000000003</v>
      </c>
      <c r="X1758" s="20">
        <v>0</v>
      </c>
      <c r="AA1758" s="25">
        <v>107128</v>
      </c>
      <c r="AB1758" s="9"/>
      <c r="AC1758" s="25">
        <v>286792</v>
      </c>
      <c r="AD1758" s="9"/>
      <c r="AE1758" s="27">
        <v>28763</v>
      </c>
      <c r="AF1758" s="9"/>
      <c r="AG1758" s="26">
        <v>3564</v>
      </c>
      <c r="AI1758" s="26">
        <v>0</v>
      </c>
      <c r="AK1758" s="26">
        <v>88848</v>
      </c>
      <c r="AM1758" s="2" t="str">
        <f t="shared" si="27"/>
        <v>No</v>
      </c>
    </row>
    <row r="1759" spans="1:39">
      <c r="A1759" s="6" t="s">
        <v>2071</v>
      </c>
      <c r="B1759" s="6" t="s">
        <v>2072</v>
      </c>
      <c r="C1759" s="4" t="s">
        <v>64</v>
      </c>
      <c r="D1759" s="213" t="s">
        <v>2073</v>
      </c>
      <c r="E1759" s="210" t="s">
        <v>2074</v>
      </c>
      <c r="F1759" s="17" t="s">
        <v>405</v>
      </c>
      <c r="G1759" s="36" t="s">
        <v>400</v>
      </c>
      <c r="H1759" s="157">
        <v>0</v>
      </c>
      <c r="I1759" s="19">
        <v>21</v>
      </c>
      <c r="J1759" s="150" t="s">
        <v>14</v>
      </c>
      <c r="K1759" s="150" t="s">
        <v>12</v>
      </c>
      <c r="L1759" s="9">
        <v>3</v>
      </c>
      <c r="M1759" s="9"/>
      <c r="N1759" s="21">
        <v>0.15329999999999999</v>
      </c>
      <c r="O1759" s="10"/>
      <c r="P1759" s="39">
        <v>3.3799999999999997E-2</v>
      </c>
      <c r="Q1759" s="7"/>
      <c r="R1759" s="158">
        <v>16.864599999999999</v>
      </c>
      <c r="S1759" s="1"/>
      <c r="T1759" s="23">
        <v>3.7240000000000002</v>
      </c>
      <c r="V1759" s="20">
        <v>4.5286</v>
      </c>
      <c r="X1759" s="20">
        <v>0</v>
      </c>
      <c r="AA1759" s="25">
        <v>2310</v>
      </c>
      <c r="AB1759" s="9"/>
      <c r="AC1759" s="25">
        <v>68251</v>
      </c>
      <c r="AD1759" s="9"/>
      <c r="AE1759" s="27">
        <v>15071</v>
      </c>
      <c r="AF1759" s="9"/>
      <c r="AG1759" s="26">
        <v>4047</v>
      </c>
      <c r="AI1759" s="26">
        <v>0</v>
      </c>
      <c r="AK1759" s="26">
        <v>130757</v>
      </c>
      <c r="AM1759" s="2" t="str">
        <f t="shared" si="27"/>
        <v>No</v>
      </c>
    </row>
    <row r="1760" spans="1:39">
      <c r="A1760" s="6" t="s">
        <v>6181</v>
      </c>
      <c r="B1760" s="6" t="s">
        <v>6182</v>
      </c>
      <c r="C1760" s="4" t="s">
        <v>113</v>
      </c>
      <c r="D1760" s="213">
        <v>5091</v>
      </c>
      <c r="E1760" s="210">
        <v>50091</v>
      </c>
      <c r="F1760" s="17" t="s">
        <v>272</v>
      </c>
      <c r="G1760" s="36" t="s">
        <v>220</v>
      </c>
      <c r="H1760" s="157">
        <v>74632</v>
      </c>
      <c r="I1760" s="19">
        <v>21</v>
      </c>
      <c r="J1760" s="150" t="s">
        <v>13</v>
      </c>
      <c r="K1760" s="150" t="s">
        <v>12</v>
      </c>
      <c r="L1760" s="9">
        <v>3</v>
      </c>
      <c r="M1760" s="9"/>
      <c r="N1760" s="21">
        <v>2.0081000000000002</v>
      </c>
      <c r="O1760" s="10"/>
      <c r="P1760" s="39">
        <v>4.65E-2</v>
      </c>
      <c r="Q1760" s="7"/>
      <c r="R1760" s="158">
        <v>88.938900000000004</v>
      </c>
      <c r="S1760" s="1"/>
      <c r="T1760" s="23">
        <v>2.0573000000000001</v>
      </c>
      <c r="V1760" s="20">
        <v>43.230699999999999</v>
      </c>
      <c r="X1760" s="20">
        <v>0</v>
      </c>
      <c r="AA1760" s="25">
        <v>7713</v>
      </c>
      <c r="AB1760" s="9"/>
      <c r="AC1760" s="25">
        <v>166049</v>
      </c>
      <c r="AD1760" s="9"/>
      <c r="AE1760" s="27">
        <v>3841</v>
      </c>
      <c r="AF1760" s="9"/>
      <c r="AG1760" s="26">
        <v>1867</v>
      </c>
      <c r="AI1760" s="26">
        <v>0</v>
      </c>
      <c r="AK1760" s="26">
        <v>16974</v>
      </c>
      <c r="AM1760" s="2" t="str">
        <f t="shared" si="27"/>
        <v>No</v>
      </c>
    </row>
    <row r="1761" spans="1:39">
      <c r="A1761" s="6" t="s">
        <v>2409</v>
      </c>
      <c r="B1761" s="6" t="s">
        <v>1148</v>
      </c>
      <c r="C1761" s="4" t="s">
        <v>82</v>
      </c>
      <c r="D1761" s="213">
        <v>5197</v>
      </c>
      <c r="E1761" s="210">
        <v>50197</v>
      </c>
      <c r="F1761" s="17" t="s">
        <v>272</v>
      </c>
      <c r="G1761" s="36" t="s">
        <v>218</v>
      </c>
      <c r="H1761" s="157">
        <v>387550</v>
      </c>
      <c r="I1761" s="19">
        <v>21</v>
      </c>
      <c r="J1761" s="150" t="s">
        <v>13</v>
      </c>
      <c r="K1761" s="150" t="s">
        <v>15</v>
      </c>
      <c r="L1761" s="9">
        <v>21</v>
      </c>
      <c r="M1761" s="9"/>
      <c r="N1761" s="21">
        <v>1.619</v>
      </c>
      <c r="O1761" s="10"/>
      <c r="P1761" s="39">
        <v>4.1799999999999997E-2</v>
      </c>
      <c r="Q1761" s="7"/>
      <c r="R1761" s="158">
        <v>58.471699999999998</v>
      </c>
      <c r="S1761" s="1"/>
      <c r="T1761" s="23">
        <v>1.5088999999999999</v>
      </c>
      <c r="V1761" s="20">
        <v>38.751800000000003</v>
      </c>
      <c r="X1761" s="20">
        <v>3.1000999999999999</v>
      </c>
      <c r="AA1761" s="25">
        <v>94936</v>
      </c>
      <c r="AB1761" s="9"/>
      <c r="AC1761" s="25">
        <v>2272329</v>
      </c>
      <c r="AD1761" s="9"/>
      <c r="AE1761" s="27">
        <v>58638</v>
      </c>
      <c r="AF1761" s="9"/>
      <c r="AG1761" s="26">
        <v>38862</v>
      </c>
      <c r="AI1761" s="26">
        <v>732975</v>
      </c>
      <c r="AK1761" s="26">
        <v>763013</v>
      </c>
      <c r="AM1761" s="2" t="str">
        <f t="shared" si="27"/>
        <v>No</v>
      </c>
    </row>
    <row r="1762" spans="1:39">
      <c r="A1762" s="6" t="s">
        <v>6183</v>
      </c>
      <c r="B1762" s="6" t="s">
        <v>1573</v>
      </c>
      <c r="C1762" s="4" t="s">
        <v>39</v>
      </c>
      <c r="D1762" s="213" t="s">
        <v>1574</v>
      </c>
      <c r="E1762" s="210">
        <v>41068</v>
      </c>
      <c r="F1762" s="17" t="s">
        <v>272</v>
      </c>
      <c r="G1762" s="36" t="s">
        <v>218</v>
      </c>
      <c r="H1762" s="157">
        <v>349064</v>
      </c>
      <c r="I1762" s="19">
        <v>21</v>
      </c>
      <c r="J1762" s="150" t="s">
        <v>13</v>
      </c>
      <c r="K1762" s="150" t="s">
        <v>12</v>
      </c>
      <c r="L1762" s="9">
        <v>21</v>
      </c>
      <c r="M1762" s="9"/>
      <c r="N1762" s="21">
        <v>1.4885999999999999</v>
      </c>
      <c r="O1762" s="10"/>
      <c r="P1762" s="39">
        <v>0.11219999999999999</v>
      </c>
      <c r="Q1762" s="7"/>
      <c r="R1762" s="158">
        <v>41.191800000000001</v>
      </c>
      <c r="S1762" s="1"/>
      <c r="T1762" s="23">
        <v>3.1036999999999999</v>
      </c>
      <c r="V1762" s="20">
        <v>13.272</v>
      </c>
      <c r="X1762" s="20">
        <v>1.0799000000000001</v>
      </c>
      <c r="AA1762" s="25">
        <v>163140</v>
      </c>
      <c r="AB1762" s="9"/>
      <c r="AC1762" s="25">
        <v>1454483</v>
      </c>
      <c r="AD1762" s="9"/>
      <c r="AE1762" s="27">
        <v>109590</v>
      </c>
      <c r="AF1762" s="9"/>
      <c r="AG1762" s="26">
        <v>35310</v>
      </c>
      <c r="AI1762" s="26">
        <v>1346810</v>
      </c>
      <c r="AK1762" s="26">
        <v>580433</v>
      </c>
      <c r="AM1762" s="2" t="str">
        <f t="shared" si="27"/>
        <v>No</v>
      </c>
    </row>
    <row r="1763" spans="1:39">
      <c r="A1763" s="6" t="s">
        <v>6184</v>
      </c>
      <c r="B1763" s="6" t="s">
        <v>1439</v>
      </c>
      <c r="C1763" s="4" t="s">
        <v>100</v>
      </c>
      <c r="D1763" s="213">
        <v>4208</v>
      </c>
      <c r="E1763" s="210">
        <v>40208</v>
      </c>
      <c r="F1763" s="17" t="s">
        <v>272</v>
      </c>
      <c r="G1763" s="36" t="s">
        <v>218</v>
      </c>
      <c r="H1763" s="157">
        <v>400492</v>
      </c>
      <c r="I1763" s="19">
        <v>21</v>
      </c>
      <c r="J1763" s="150" t="s">
        <v>14</v>
      </c>
      <c r="K1763" s="150" t="s">
        <v>12</v>
      </c>
      <c r="L1763" s="9">
        <v>21</v>
      </c>
      <c r="M1763" s="9"/>
      <c r="N1763" s="21">
        <v>0</v>
      </c>
      <c r="O1763" s="10"/>
      <c r="P1763" s="39">
        <v>0</v>
      </c>
      <c r="Q1763" s="7"/>
      <c r="R1763" s="158">
        <v>55.509599999999999</v>
      </c>
      <c r="S1763" s="1"/>
      <c r="T1763" s="23">
        <v>26.041699999999999</v>
      </c>
      <c r="V1763" s="20">
        <v>2.1316000000000002</v>
      </c>
      <c r="X1763" s="20">
        <v>0.83799999999999997</v>
      </c>
      <c r="AA1763" s="25">
        <v>0</v>
      </c>
      <c r="AB1763" s="9"/>
      <c r="AC1763" s="25">
        <v>3417895</v>
      </c>
      <c r="AD1763" s="9"/>
      <c r="AE1763" s="27">
        <v>1603468</v>
      </c>
      <c r="AF1763" s="9"/>
      <c r="AG1763" s="26">
        <v>61573</v>
      </c>
      <c r="AI1763" s="26">
        <v>4078830</v>
      </c>
      <c r="AK1763" s="26">
        <v>736837</v>
      </c>
      <c r="AM1763" s="2" t="str">
        <f t="shared" si="27"/>
        <v>No</v>
      </c>
    </row>
    <row r="1764" spans="1:39">
      <c r="A1764" s="6" t="s">
        <v>1579</v>
      </c>
      <c r="B1764" s="6" t="s">
        <v>1580</v>
      </c>
      <c r="C1764" s="4" t="s">
        <v>39</v>
      </c>
      <c r="D1764" s="213" t="s">
        <v>1581</v>
      </c>
      <c r="E1764" s="210" t="s">
        <v>1582</v>
      </c>
      <c r="F1764" s="17" t="s">
        <v>715</v>
      </c>
      <c r="G1764" s="36" t="s">
        <v>400</v>
      </c>
      <c r="H1764" s="157">
        <v>0</v>
      </c>
      <c r="I1764" s="19">
        <v>21</v>
      </c>
      <c r="J1764" s="150" t="s">
        <v>16</v>
      </c>
      <c r="K1764" s="150" t="s">
        <v>12</v>
      </c>
      <c r="L1764" s="9">
        <v>21</v>
      </c>
      <c r="M1764" s="9"/>
      <c r="N1764" s="21">
        <v>2.5651999999999999</v>
      </c>
      <c r="O1764" s="10"/>
      <c r="P1764" s="39">
        <v>0.72729999999999995</v>
      </c>
      <c r="Q1764" s="7"/>
      <c r="R1764" s="158">
        <v>18.3462</v>
      </c>
      <c r="S1764" s="1"/>
      <c r="T1764" s="23">
        <v>5.2016</v>
      </c>
      <c r="V1764" s="20">
        <v>3.5270000000000001</v>
      </c>
      <c r="X1764" s="20">
        <v>0</v>
      </c>
      <c r="AA1764" s="25">
        <v>154716</v>
      </c>
      <c r="AB1764" s="9"/>
      <c r="AC1764" s="25">
        <v>212724</v>
      </c>
      <c r="AD1764" s="9"/>
      <c r="AE1764" s="27">
        <v>60313</v>
      </c>
      <c r="AF1764" s="9"/>
      <c r="AG1764" s="26">
        <v>11595</v>
      </c>
      <c r="AI1764" s="26">
        <v>0</v>
      </c>
      <c r="AK1764" s="26">
        <v>605629</v>
      </c>
      <c r="AM1764" s="2" t="str">
        <f t="shared" si="27"/>
        <v>No</v>
      </c>
    </row>
    <row r="1765" spans="1:39">
      <c r="A1765" s="6" t="s">
        <v>2141</v>
      </c>
      <c r="B1765" s="6" t="s">
        <v>5797</v>
      </c>
      <c r="C1765" s="4" t="s">
        <v>64</v>
      </c>
      <c r="D1765" s="213" t="s">
        <v>2142</v>
      </c>
      <c r="E1765" s="210" t="s">
        <v>2143</v>
      </c>
      <c r="F1765" s="17" t="s">
        <v>272</v>
      </c>
      <c r="G1765" s="36" t="s">
        <v>400</v>
      </c>
      <c r="H1765" s="157">
        <v>0</v>
      </c>
      <c r="I1765" s="19">
        <v>21</v>
      </c>
      <c r="J1765" s="150" t="s">
        <v>13</v>
      </c>
      <c r="K1765" s="150" t="s">
        <v>12</v>
      </c>
      <c r="L1765" s="9">
        <v>21</v>
      </c>
      <c r="M1765" s="9"/>
      <c r="N1765" s="21">
        <v>0.32290000000000002</v>
      </c>
      <c r="O1765" s="10"/>
      <c r="P1765" s="39">
        <v>1.4E-2</v>
      </c>
      <c r="Q1765" s="7"/>
      <c r="R1765" s="158">
        <v>48.654899999999998</v>
      </c>
      <c r="S1765" s="1"/>
      <c r="T1765" s="23">
        <v>2.1089000000000002</v>
      </c>
      <c r="V1765" s="20">
        <v>23.071100000000001</v>
      </c>
      <c r="X1765" s="20">
        <v>0</v>
      </c>
      <c r="AA1765" s="25">
        <v>20603</v>
      </c>
      <c r="AB1765" s="9"/>
      <c r="AC1765" s="25">
        <v>1472005</v>
      </c>
      <c r="AD1765" s="9"/>
      <c r="AE1765" s="27">
        <v>63803</v>
      </c>
      <c r="AF1765" s="9"/>
      <c r="AG1765" s="26">
        <v>30254</v>
      </c>
      <c r="AI1765" s="26">
        <v>0</v>
      </c>
      <c r="AK1765" s="26">
        <v>858596</v>
      </c>
      <c r="AM1765" s="2" t="str">
        <f t="shared" si="27"/>
        <v>No</v>
      </c>
    </row>
    <row r="1766" spans="1:39">
      <c r="A1766" s="6" t="s">
        <v>713</v>
      </c>
      <c r="B1766" s="6" t="s">
        <v>286</v>
      </c>
      <c r="C1766" s="4" t="s">
        <v>56</v>
      </c>
      <c r="D1766" s="213">
        <v>1115</v>
      </c>
      <c r="E1766" s="210">
        <v>10115</v>
      </c>
      <c r="F1766" s="17" t="s">
        <v>275</v>
      </c>
      <c r="G1766" s="36" t="s">
        <v>218</v>
      </c>
      <c r="H1766" s="157">
        <v>203914</v>
      </c>
      <c r="I1766" s="19">
        <v>21</v>
      </c>
      <c r="J1766" s="150" t="s">
        <v>23</v>
      </c>
      <c r="K1766" s="150" t="s">
        <v>15</v>
      </c>
      <c r="L1766" s="9">
        <v>21</v>
      </c>
      <c r="M1766" s="9"/>
      <c r="N1766" s="21">
        <v>18.987200000000001</v>
      </c>
      <c r="O1766" s="10"/>
      <c r="P1766" s="39">
        <v>0.45179999999999998</v>
      </c>
      <c r="Q1766" s="7"/>
      <c r="R1766" s="158">
        <v>307.89569999999998</v>
      </c>
      <c r="S1766" s="1"/>
      <c r="T1766" s="23">
        <v>7.3266</v>
      </c>
      <c r="V1766" s="20">
        <v>42.0246</v>
      </c>
      <c r="X1766" s="20">
        <v>0.51319999999999999</v>
      </c>
      <c r="AA1766" s="25">
        <v>10462689</v>
      </c>
      <c r="AB1766" s="9"/>
      <c r="AC1766" s="25">
        <v>23157145</v>
      </c>
      <c r="AD1766" s="9"/>
      <c r="AE1766" s="27">
        <v>551038</v>
      </c>
      <c r="AF1766" s="9"/>
      <c r="AG1766" s="26">
        <v>75211</v>
      </c>
      <c r="AI1766" s="26">
        <v>45119331</v>
      </c>
      <c r="AK1766" s="26">
        <v>2340372</v>
      </c>
      <c r="AM1766" s="2" t="str">
        <f t="shared" si="27"/>
        <v>No</v>
      </c>
    </row>
    <row r="1767" spans="1:39">
      <c r="A1767" s="6" t="s">
        <v>6185</v>
      </c>
      <c r="B1767" s="6" t="s">
        <v>1092</v>
      </c>
      <c r="C1767" s="4" t="s">
        <v>105</v>
      </c>
      <c r="D1767" s="213">
        <v>3079</v>
      </c>
      <c r="E1767" s="210">
        <v>30079</v>
      </c>
      <c r="F1767" s="17" t="s">
        <v>272</v>
      </c>
      <c r="G1767" s="36" t="s">
        <v>220</v>
      </c>
      <c r="H1767" s="157">
        <v>141238</v>
      </c>
      <c r="I1767" s="19">
        <v>21</v>
      </c>
      <c r="J1767" s="150" t="s">
        <v>14</v>
      </c>
      <c r="K1767" s="150" t="s">
        <v>12</v>
      </c>
      <c r="L1767" s="9">
        <v>21</v>
      </c>
      <c r="M1767" s="9"/>
      <c r="N1767" s="21">
        <v>1.0266999999999999</v>
      </c>
      <c r="O1767" s="10"/>
      <c r="P1767" s="39">
        <v>8.6599999999999996E-2</v>
      </c>
      <c r="Q1767" s="7"/>
      <c r="R1767" s="158">
        <v>75.003900000000002</v>
      </c>
      <c r="S1767" s="1"/>
      <c r="T1767" s="23">
        <v>6.3258000000000001</v>
      </c>
      <c r="V1767" s="20">
        <v>11.8568</v>
      </c>
      <c r="X1767" s="20">
        <v>0</v>
      </c>
      <c r="AA1767" s="25">
        <v>333462</v>
      </c>
      <c r="AB1767" s="9"/>
      <c r="AC1767" s="25">
        <v>3850850</v>
      </c>
      <c r="AD1767" s="9"/>
      <c r="AE1767" s="27">
        <v>324780</v>
      </c>
      <c r="AF1767" s="9"/>
      <c r="AG1767" s="26">
        <v>51342</v>
      </c>
      <c r="AI1767" s="26">
        <v>0</v>
      </c>
      <c r="AK1767" s="26">
        <v>824087</v>
      </c>
      <c r="AM1767" s="2" t="str">
        <f t="shared" si="27"/>
        <v>No</v>
      </c>
    </row>
    <row r="1768" spans="1:39">
      <c r="A1768" s="6" t="s">
        <v>6186</v>
      </c>
      <c r="B1768" s="6" t="s">
        <v>3714</v>
      </c>
      <c r="C1768" s="4" t="s">
        <v>44</v>
      </c>
      <c r="D1768" s="213">
        <v>7018</v>
      </c>
      <c r="E1768" s="210">
        <v>70018</v>
      </c>
      <c r="F1768" s="17" t="s">
        <v>272</v>
      </c>
      <c r="G1768" s="36" t="s">
        <v>218</v>
      </c>
      <c r="H1768" s="157">
        <v>106621</v>
      </c>
      <c r="I1768" s="19">
        <v>21</v>
      </c>
      <c r="J1768" s="150" t="s">
        <v>14</v>
      </c>
      <c r="K1768" s="150" t="s">
        <v>12</v>
      </c>
      <c r="L1768" s="9">
        <v>21</v>
      </c>
      <c r="M1768" s="9"/>
      <c r="N1768" s="21">
        <v>0.84309999999999996</v>
      </c>
      <c r="O1768" s="10"/>
      <c r="P1768" s="39">
        <v>0.2379</v>
      </c>
      <c r="Q1768" s="7"/>
      <c r="R1768" s="158">
        <v>98.436599999999999</v>
      </c>
      <c r="S1768" s="1"/>
      <c r="T1768" s="23">
        <v>27.773099999999999</v>
      </c>
      <c r="V1768" s="20">
        <v>3.5442999999999998</v>
      </c>
      <c r="X1768" s="20">
        <v>1.6436999999999999</v>
      </c>
      <c r="AA1768" s="25">
        <v>1263310</v>
      </c>
      <c r="AB1768" s="9"/>
      <c r="AC1768" s="25">
        <v>5311048</v>
      </c>
      <c r="AD1768" s="9"/>
      <c r="AE1768" s="27">
        <v>1498468</v>
      </c>
      <c r="AF1768" s="9"/>
      <c r="AG1768" s="26">
        <v>53954</v>
      </c>
      <c r="AI1768" s="26">
        <v>3231165</v>
      </c>
      <c r="AK1768" s="26">
        <v>704185</v>
      </c>
      <c r="AM1768" s="2" t="str">
        <f t="shared" si="27"/>
        <v>No</v>
      </c>
    </row>
    <row r="1769" spans="1:39">
      <c r="A1769" s="6" t="s">
        <v>3375</v>
      </c>
      <c r="B1769" s="6" t="s">
        <v>3376</v>
      </c>
      <c r="C1769" s="4" t="s">
        <v>85</v>
      </c>
      <c r="D1769" s="213" t="s">
        <v>3377</v>
      </c>
      <c r="E1769" s="210">
        <v>66170</v>
      </c>
      <c r="F1769" s="17" t="s">
        <v>132</v>
      </c>
      <c r="G1769" s="36" t="s">
        <v>220</v>
      </c>
      <c r="H1769" s="157">
        <v>0</v>
      </c>
      <c r="I1769" s="19">
        <v>21</v>
      </c>
      <c r="J1769" s="150" t="s">
        <v>13</v>
      </c>
      <c r="K1769" s="150" t="s">
        <v>12</v>
      </c>
      <c r="L1769" s="9">
        <v>20</v>
      </c>
      <c r="M1769" s="9"/>
      <c r="N1769" s="21">
        <v>0</v>
      </c>
      <c r="O1769" s="10"/>
      <c r="P1769" s="39">
        <v>0</v>
      </c>
      <c r="Q1769" s="7"/>
      <c r="R1769" s="158">
        <v>35.906199999999998</v>
      </c>
      <c r="S1769" s="1"/>
      <c r="T1769" s="23">
        <v>2.9521999999999999</v>
      </c>
      <c r="V1769" s="20">
        <v>12.162599999999999</v>
      </c>
      <c r="X1769" s="20">
        <v>0</v>
      </c>
      <c r="AA1769" s="25">
        <v>0</v>
      </c>
      <c r="AB1769" s="9"/>
      <c r="AC1769" s="25">
        <v>744946</v>
      </c>
      <c r="AD1769" s="9"/>
      <c r="AE1769" s="27">
        <v>61249</v>
      </c>
      <c r="AF1769" s="9"/>
      <c r="AG1769" s="26">
        <v>20747</v>
      </c>
      <c r="AI1769" s="26">
        <v>0</v>
      </c>
      <c r="AK1769" s="26">
        <v>377354</v>
      </c>
      <c r="AM1769" s="2" t="str">
        <f t="shared" si="27"/>
        <v>No</v>
      </c>
    </row>
    <row r="1770" spans="1:39">
      <c r="A1770" s="6" t="s">
        <v>6180</v>
      </c>
      <c r="B1770" s="6" t="s">
        <v>4425</v>
      </c>
      <c r="C1770" s="4" t="s">
        <v>33</v>
      </c>
      <c r="D1770" s="213" t="s">
        <v>4426</v>
      </c>
      <c r="E1770" s="210" t="s">
        <v>4427</v>
      </c>
      <c r="F1770" s="17" t="s">
        <v>272</v>
      </c>
      <c r="G1770" s="36" t="s">
        <v>400</v>
      </c>
      <c r="H1770" s="157">
        <v>0</v>
      </c>
      <c r="I1770" s="19">
        <v>21</v>
      </c>
      <c r="J1770" s="150" t="s">
        <v>13</v>
      </c>
      <c r="K1770" s="150" t="s">
        <v>12</v>
      </c>
      <c r="L1770" s="9">
        <v>2</v>
      </c>
      <c r="M1770" s="9"/>
      <c r="N1770" s="21">
        <v>0</v>
      </c>
      <c r="O1770" s="10"/>
      <c r="P1770" s="39">
        <v>0</v>
      </c>
      <c r="Q1770" s="7"/>
      <c r="R1770" s="158">
        <v>81.270499999999998</v>
      </c>
      <c r="S1770" s="1"/>
      <c r="T1770" s="23">
        <v>2.1339000000000001</v>
      </c>
      <c r="V1770" s="20">
        <v>38.085799999999999</v>
      </c>
      <c r="X1770" s="20">
        <v>0</v>
      </c>
      <c r="AA1770" s="25">
        <v>0</v>
      </c>
      <c r="AB1770" s="9"/>
      <c r="AC1770" s="25">
        <v>89235</v>
      </c>
      <c r="AD1770" s="9"/>
      <c r="AE1770" s="27">
        <v>2343</v>
      </c>
      <c r="AF1770" s="9"/>
      <c r="AG1770" s="26">
        <v>1098</v>
      </c>
      <c r="AI1770" s="26">
        <v>0</v>
      </c>
      <c r="AK1770" s="26">
        <v>14789</v>
      </c>
      <c r="AM1770" s="2" t="str">
        <f t="shared" si="27"/>
        <v>No</v>
      </c>
    </row>
    <row r="1771" spans="1:39">
      <c r="A1771" s="6" t="s">
        <v>6187</v>
      </c>
      <c r="B1771" s="6" t="s">
        <v>4858</v>
      </c>
      <c r="C1771" s="4" t="s">
        <v>22</v>
      </c>
      <c r="D1771" s="213">
        <v>9163</v>
      </c>
      <c r="E1771" s="210">
        <v>90163</v>
      </c>
      <c r="F1771" s="17" t="s">
        <v>272</v>
      </c>
      <c r="G1771" s="36" t="s">
        <v>220</v>
      </c>
      <c r="H1771" s="157">
        <v>71772</v>
      </c>
      <c r="I1771" s="19">
        <v>21</v>
      </c>
      <c r="J1771" s="150" t="s">
        <v>14</v>
      </c>
      <c r="K1771" s="150" t="s">
        <v>15</v>
      </c>
      <c r="L1771" s="9">
        <v>2</v>
      </c>
      <c r="M1771" s="9"/>
      <c r="N1771" s="21">
        <v>0.73299999999999998</v>
      </c>
      <c r="O1771" s="10"/>
      <c r="P1771" s="39">
        <v>0.17399999999999999</v>
      </c>
      <c r="Q1771" s="7"/>
      <c r="R1771" s="158">
        <v>60.817100000000003</v>
      </c>
      <c r="S1771" s="1"/>
      <c r="T1771" s="23">
        <v>14.438599999999999</v>
      </c>
      <c r="V1771" s="20">
        <v>4.2121000000000004</v>
      </c>
      <c r="X1771" s="20">
        <v>0</v>
      </c>
      <c r="AA1771" s="25">
        <v>56990</v>
      </c>
      <c r="AB1771" s="9"/>
      <c r="AC1771" s="25">
        <v>327500</v>
      </c>
      <c r="AD1771" s="9"/>
      <c r="AE1771" s="27">
        <v>77752</v>
      </c>
      <c r="AF1771" s="9"/>
      <c r="AG1771" s="26">
        <v>5385</v>
      </c>
      <c r="AI1771" s="26">
        <v>0</v>
      </c>
      <c r="AK1771" s="26">
        <v>54607</v>
      </c>
      <c r="AM1771" s="2" t="str">
        <f t="shared" si="27"/>
        <v>No</v>
      </c>
    </row>
    <row r="1772" spans="1:39">
      <c r="A1772" s="6" t="s">
        <v>425</v>
      </c>
      <c r="B1772" s="6" t="s">
        <v>426</v>
      </c>
      <c r="C1772" s="4" t="s">
        <v>117</v>
      </c>
      <c r="D1772" s="213" t="s">
        <v>4733</v>
      </c>
      <c r="E1772" s="210" t="s">
        <v>4734</v>
      </c>
      <c r="F1772" s="17" t="s">
        <v>275</v>
      </c>
      <c r="G1772" s="36" t="s">
        <v>400</v>
      </c>
      <c r="H1772" s="157">
        <v>0</v>
      </c>
      <c r="I1772" s="19">
        <v>21</v>
      </c>
      <c r="J1772" s="150" t="s">
        <v>13</v>
      </c>
      <c r="K1772" s="150" t="s">
        <v>12</v>
      </c>
      <c r="L1772" s="9">
        <v>2</v>
      </c>
      <c r="M1772" s="9"/>
      <c r="N1772" s="21">
        <v>2.1671999999999998</v>
      </c>
      <c r="O1772" s="10"/>
      <c r="P1772" s="39">
        <v>0.10680000000000001</v>
      </c>
      <c r="Q1772" s="7"/>
      <c r="R1772" s="158">
        <v>16.266999999999999</v>
      </c>
      <c r="S1772" s="1"/>
      <c r="T1772" s="23">
        <v>0.80179999999999996</v>
      </c>
      <c r="V1772" s="20">
        <v>20.288399999999999</v>
      </c>
      <c r="X1772" s="20">
        <v>0</v>
      </c>
      <c r="AA1772" s="25">
        <v>11844</v>
      </c>
      <c r="AB1772" s="9"/>
      <c r="AC1772" s="25">
        <v>110876</v>
      </c>
      <c r="AD1772" s="9"/>
      <c r="AE1772" s="27">
        <v>5465</v>
      </c>
      <c r="AF1772" s="9"/>
      <c r="AG1772" s="26">
        <v>6816</v>
      </c>
      <c r="AI1772" s="26">
        <v>0</v>
      </c>
      <c r="AK1772" s="26">
        <v>22516</v>
      </c>
      <c r="AM1772" s="2" t="str">
        <f t="shared" si="27"/>
        <v>No</v>
      </c>
    </row>
    <row r="1773" spans="1:39">
      <c r="A1773" s="6" t="s">
        <v>1442</v>
      </c>
      <c r="B1773" s="6" t="s">
        <v>1443</v>
      </c>
      <c r="C1773" s="4" t="s">
        <v>64</v>
      </c>
      <c r="D1773" s="213">
        <v>4210</v>
      </c>
      <c r="E1773" s="210">
        <v>40210</v>
      </c>
      <c r="F1773" s="17" t="s">
        <v>272</v>
      </c>
      <c r="G1773" s="36" t="s">
        <v>220</v>
      </c>
      <c r="H1773" s="157">
        <v>50503</v>
      </c>
      <c r="I1773" s="19">
        <v>21</v>
      </c>
      <c r="J1773" s="150" t="s">
        <v>14</v>
      </c>
      <c r="K1773" s="150" t="s">
        <v>12</v>
      </c>
      <c r="L1773" s="9">
        <v>2</v>
      </c>
      <c r="M1773" s="9"/>
      <c r="N1773" s="21">
        <v>0.85580000000000001</v>
      </c>
      <c r="O1773" s="10"/>
      <c r="P1773" s="39">
        <v>0.10539999999999999</v>
      </c>
      <c r="Q1773" s="7"/>
      <c r="R1773" s="158">
        <v>25.291499999999999</v>
      </c>
      <c r="S1773" s="1"/>
      <c r="T1773" s="23">
        <v>3.1139000000000001</v>
      </c>
      <c r="V1773" s="20">
        <v>8.1220999999999997</v>
      </c>
      <c r="X1773" s="20">
        <v>0</v>
      </c>
      <c r="AA1773" s="25">
        <v>11510</v>
      </c>
      <c r="AB1773" s="9"/>
      <c r="AC1773" s="25">
        <v>109234</v>
      </c>
      <c r="AD1773" s="9"/>
      <c r="AE1773" s="27">
        <v>13449</v>
      </c>
      <c r="AF1773" s="9"/>
      <c r="AG1773" s="26">
        <v>4319</v>
      </c>
      <c r="AI1773" s="26">
        <v>0</v>
      </c>
      <c r="AK1773" s="26">
        <v>53078</v>
      </c>
      <c r="AM1773" s="2" t="str">
        <f t="shared" si="27"/>
        <v>No</v>
      </c>
    </row>
    <row r="1774" spans="1:39">
      <c r="A1774" s="6" t="s">
        <v>425</v>
      </c>
      <c r="B1774" s="6" t="s">
        <v>426</v>
      </c>
      <c r="C1774" s="4" t="s">
        <v>117</v>
      </c>
      <c r="D1774" s="213" t="s">
        <v>4733</v>
      </c>
      <c r="E1774" s="210" t="s">
        <v>4734</v>
      </c>
      <c r="F1774" s="17" t="s">
        <v>275</v>
      </c>
      <c r="G1774" s="36" t="s">
        <v>400</v>
      </c>
      <c r="H1774" s="157">
        <v>0</v>
      </c>
      <c r="I1774" s="19">
        <v>21</v>
      </c>
      <c r="J1774" s="150" t="s">
        <v>14</v>
      </c>
      <c r="K1774" s="150" t="s">
        <v>12</v>
      </c>
      <c r="L1774" s="9">
        <v>19</v>
      </c>
      <c r="M1774" s="9"/>
      <c r="N1774" s="21">
        <v>0.36180000000000001</v>
      </c>
      <c r="O1774" s="10"/>
      <c r="P1774" s="39">
        <v>0.10680000000000001</v>
      </c>
      <c r="Q1774" s="7"/>
      <c r="R1774" s="158">
        <v>68.099599999999995</v>
      </c>
      <c r="S1774" s="1"/>
      <c r="T1774" s="23">
        <v>20.104700000000001</v>
      </c>
      <c r="V1774" s="20">
        <v>3.3872</v>
      </c>
      <c r="X1774" s="20">
        <v>0</v>
      </c>
      <c r="AA1774" s="25">
        <v>382942</v>
      </c>
      <c r="AB1774" s="9"/>
      <c r="AC1774" s="25">
        <v>3584967</v>
      </c>
      <c r="AD1774" s="9"/>
      <c r="AE1774" s="27">
        <v>1058371</v>
      </c>
      <c r="AF1774" s="9"/>
      <c r="AG1774" s="26">
        <v>52643</v>
      </c>
      <c r="AI1774" s="26">
        <v>0</v>
      </c>
      <c r="AK1774" s="26">
        <v>853424</v>
      </c>
      <c r="AM1774" s="2" t="str">
        <f t="shared" si="27"/>
        <v>No</v>
      </c>
    </row>
    <row r="1775" spans="1:39">
      <c r="A1775" s="6" t="s">
        <v>6187</v>
      </c>
      <c r="B1775" s="6" t="s">
        <v>4858</v>
      </c>
      <c r="C1775" s="4" t="s">
        <v>22</v>
      </c>
      <c r="D1775" s="213">
        <v>9163</v>
      </c>
      <c r="E1775" s="210">
        <v>90163</v>
      </c>
      <c r="F1775" s="17" t="s">
        <v>272</v>
      </c>
      <c r="G1775" s="36" t="s">
        <v>220</v>
      </c>
      <c r="H1775" s="157">
        <v>71772</v>
      </c>
      <c r="I1775" s="19">
        <v>21</v>
      </c>
      <c r="J1775" s="150" t="s">
        <v>13</v>
      </c>
      <c r="K1775" s="150" t="s">
        <v>15</v>
      </c>
      <c r="L1775" s="9">
        <v>19</v>
      </c>
      <c r="M1775" s="9"/>
      <c r="N1775" s="21">
        <v>1.4305000000000001</v>
      </c>
      <c r="O1775" s="10"/>
      <c r="P1775" s="39">
        <v>7.7600000000000002E-2</v>
      </c>
      <c r="Q1775" s="7"/>
      <c r="R1775" s="158">
        <v>63.410800000000002</v>
      </c>
      <c r="S1775" s="1"/>
      <c r="T1775" s="23">
        <v>3.4386999999999999</v>
      </c>
      <c r="V1775" s="20">
        <v>18.4404</v>
      </c>
      <c r="X1775" s="20">
        <v>0</v>
      </c>
      <c r="AA1775" s="25">
        <v>135093</v>
      </c>
      <c r="AB1775" s="9"/>
      <c r="AC1775" s="25">
        <v>1741513</v>
      </c>
      <c r="AD1775" s="9"/>
      <c r="AE1775" s="27">
        <v>94440</v>
      </c>
      <c r="AF1775" s="9"/>
      <c r="AG1775" s="26">
        <v>27464</v>
      </c>
      <c r="AI1775" s="26">
        <v>0</v>
      </c>
      <c r="AK1775" s="26">
        <v>303078</v>
      </c>
      <c r="AM1775" s="2" t="str">
        <f t="shared" si="27"/>
        <v>No</v>
      </c>
    </row>
    <row r="1776" spans="1:39">
      <c r="A1776" s="6" t="s">
        <v>1442</v>
      </c>
      <c r="B1776" s="6" t="s">
        <v>1443</v>
      </c>
      <c r="C1776" s="4" t="s">
        <v>64</v>
      </c>
      <c r="D1776" s="213">
        <v>4210</v>
      </c>
      <c r="E1776" s="210">
        <v>40210</v>
      </c>
      <c r="F1776" s="17" t="s">
        <v>272</v>
      </c>
      <c r="G1776" s="36" t="s">
        <v>220</v>
      </c>
      <c r="H1776" s="157">
        <v>50503</v>
      </c>
      <c r="I1776" s="19">
        <v>21</v>
      </c>
      <c r="J1776" s="150" t="s">
        <v>13</v>
      </c>
      <c r="K1776" s="150" t="s">
        <v>12</v>
      </c>
      <c r="L1776" s="9">
        <v>19</v>
      </c>
      <c r="M1776" s="9"/>
      <c r="N1776" s="21">
        <v>0.6038</v>
      </c>
      <c r="O1776" s="10"/>
      <c r="P1776" s="39">
        <v>2.87E-2</v>
      </c>
      <c r="Q1776" s="7"/>
      <c r="R1776" s="158">
        <v>30.245100000000001</v>
      </c>
      <c r="S1776" s="1"/>
      <c r="T1776" s="23">
        <v>1.4371</v>
      </c>
      <c r="V1776" s="20">
        <v>21.045400000000001</v>
      </c>
      <c r="X1776" s="20">
        <v>0</v>
      </c>
      <c r="AA1776" s="25">
        <v>30621</v>
      </c>
      <c r="AB1776" s="9"/>
      <c r="AC1776" s="25">
        <v>1067380</v>
      </c>
      <c r="AD1776" s="9"/>
      <c r="AE1776" s="27">
        <v>50718</v>
      </c>
      <c r="AF1776" s="9"/>
      <c r="AG1776" s="26">
        <v>35291</v>
      </c>
      <c r="AI1776" s="26">
        <v>0</v>
      </c>
      <c r="AK1776" s="26">
        <v>541199</v>
      </c>
      <c r="AM1776" s="2" t="str">
        <f t="shared" si="27"/>
        <v>No</v>
      </c>
    </row>
    <row r="1777" spans="1:39">
      <c r="A1777" s="6" t="s">
        <v>6181</v>
      </c>
      <c r="B1777" s="6" t="s">
        <v>6182</v>
      </c>
      <c r="C1777" s="4" t="s">
        <v>113</v>
      </c>
      <c r="D1777" s="213">
        <v>5091</v>
      </c>
      <c r="E1777" s="210">
        <v>50091</v>
      </c>
      <c r="F1777" s="17" t="s">
        <v>272</v>
      </c>
      <c r="G1777" s="36" t="s">
        <v>220</v>
      </c>
      <c r="H1777" s="157">
        <v>74632</v>
      </c>
      <c r="I1777" s="19">
        <v>21</v>
      </c>
      <c r="J1777" s="150" t="s">
        <v>14</v>
      </c>
      <c r="K1777" s="150" t="s">
        <v>12</v>
      </c>
      <c r="L1777" s="9">
        <v>18</v>
      </c>
      <c r="M1777" s="9"/>
      <c r="N1777" s="21">
        <v>0.77869999999999995</v>
      </c>
      <c r="O1777" s="10"/>
      <c r="P1777" s="39">
        <v>0.1303</v>
      </c>
      <c r="Q1777" s="7"/>
      <c r="R1777" s="158">
        <v>113.48220000000001</v>
      </c>
      <c r="S1777" s="1"/>
      <c r="T1777" s="23">
        <v>18.993200000000002</v>
      </c>
      <c r="V1777" s="20">
        <v>5.9748999999999999</v>
      </c>
      <c r="X1777" s="20">
        <v>0</v>
      </c>
      <c r="AA1777" s="25">
        <v>391962</v>
      </c>
      <c r="AB1777" s="9"/>
      <c r="AC1777" s="25">
        <v>3007504</v>
      </c>
      <c r="AD1777" s="9"/>
      <c r="AE1777" s="27">
        <v>503359</v>
      </c>
      <c r="AF1777" s="9"/>
      <c r="AG1777" s="26">
        <v>26502</v>
      </c>
      <c r="AI1777" s="26">
        <v>0</v>
      </c>
      <c r="AK1777" s="26">
        <v>376034</v>
      </c>
      <c r="AM1777" s="2" t="str">
        <f t="shared" si="27"/>
        <v>No</v>
      </c>
    </row>
    <row r="1778" spans="1:39">
      <c r="A1778" s="6" t="s">
        <v>2071</v>
      </c>
      <c r="B1778" s="6" t="s">
        <v>2072</v>
      </c>
      <c r="C1778" s="4" t="s">
        <v>64</v>
      </c>
      <c r="D1778" s="213" t="s">
        <v>2073</v>
      </c>
      <c r="E1778" s="210" t="s">
        <v>2074</v>
      </c>
      <c r="F1778" s="17" t="s">
        <v>405</v>
      </c>
      <c r="G1778" s="36" t="s">
        <v>400</v>
      </c>
      <c r="H1778" s="157">
        <v>0</v>
      </c>
      <c r="I1778" s="19">
        <v>21</v>
      </c>
      <c r="J1778" s="150" t="s">
        <v>13</v>
      </c>
      <c r="K1778" s="150" t="s">
        <v>12</v>
      </c>
      <c r="L1778" s="9">
        <v>18</v>
      </c>
      <c r="M1778" s="9"/>
      <c r="N1778" s="21">
        <v>0.85250000000000004</v>
      </c>
      <c r="O1778" s="10"/>
      <c r="P1778" s="39">
        <v>4.6399999999999997E-2</v>
      </c>
      <c r="Q1778" s="7"/>
      <c r="R1778" s="158">
        <v>31.675599999999999</v>
      </c>
      <c r="S1778" s="1"/>
      <c r="T1778" s="23">
        <v>1.7242</v>
      </c>
      <c r="V1778" s="20">
        <v>18.371600000000001</v>
      </c>
      <c r="X1778" s="20">
        <v>0</v>
      </c>
      <c r="AA1778" s="25">
        <v>69939</v>
      </c>
      <c r="AB1778" s="9"/>
      <c r="AC1778" s="25">
        <v>1507187</v>
      </c>
      <c r="AD1778" s="9"/>
      <c r="AE1778" s="27">
        <v>82039</v>
      </c>
      <c r="AF1778" s="9"/>
      <c r="AG1778" s="26">
        <v>47582</v>
      </c>
      <c r="AI1778" s="26">
        <v>0</v>
      </c>
      <c r="AK1778" s="26">
        <v>982231</v>
      </c>
      <c r="AM1778" s="2" t="str">
        <f t="shared" si="27"/>
        <v>No</v>
      </c>
    </row>
    <row r="1779" spans="1:39">
      <c r="A1779" s="6" t="s">
        <v>2326</v>
      </c>
      <c r="B1779" s="6" t="s">
        <v>2327</v>
      </c>
      <c r="C1779" s="4" t="s">
        <v>46</v>
      </c>
      <c r="D1779" s="213">
        <v>5045</v>
      </c>
      <c r="E1779" s="210">
        <v>50045</v>
      </c>
      <c r="F1779" s="17" t="s">
        <v>272</v>
      </c>
      <c r="G1779" s="36" t="s">
        <v>218</v>
      </c>
      <c r="H1779" s="157">
        <v>8608208</v>
      </c>
      <c r="I1779" s="19">
        <v>21</v>
      </c>
      <c r="J1779" s="150" t="s">
        <v>14</v>
      </c>
      <c r="K1779" s="150" t="s">
        <v>12</v>
      </c>
      <c r="L1779" s="9">
        <v>17</v>
      </c>
      <c r="M1779" s="9"/>
      <c r="N1779" s="21">
        <v>0.85829999999999995</v>
      </c>
      <c r="O1779" s="10"/>
      <c r="P1779" s="39">
        <v>0.12239999999999999</v>
      </c>
      <c r="Q1779" s="7"/>
      <c r="R1779" s="158">
        <v>82.241900000000001</v>
      </c>
      <c r="S1779" s="1"/>
      <c r="T1779" s="23">
        <v>11.729699999999999</v>
      </c>
      <c r="V1779" s="20">
        <v>7.0114000000000001</v>
      </c>
      <c r="X1779" s="20">
        <v>5.5891999999999999</v>
      </c>
      <c r="AA1779" s="25">
        <v>673955</v>
      </c>
      <c r="AB1779" s="9"/>
      <c r="AC1779" s="25">
        <v>5505520</v>
      </c>
      <c r="AD1779" s="9"/>
      <c r="AE1779" s="27">
        <v>785219</v>
      </c>
      <c r="AF1779" s="9"/>
      <c r="AG1779" s="26">
        <v>66943</v>
      </c>
      <c r="AI1779" s="26">
        <v>985028</v>
      </c>
      <c r="AK1779" s="26">
        <v>916221</v>
      </c>
      <c r="AM1779" s="2" t="str">
        <f t="shared" si="27"/>
        <v>No</v>
      </c>
    </row>
    <row r="1780" spans="1:39">
      <c r="A1780" s="6" t="s">
        <v>1409</v>
      </c>
      <c r="B1780" s="6" t="s">
        <v>1410</v>
      </c>
      <c r="C1780" s="4" t="s">
        <v>90</v>
      </c>
      <c r="D1780" s="213">
        <v>4174</v>
      </c>
      <c r="E1780" s="210">
        <v>40174</v>
      </c>
      <c r="F1780" s="17" t="s">
        <v>272</v>
      </c>
      <c r="G1780" s="36" t="s">
        <v>220</v>
      </c>
      <c r="H1780" s="157">
        <v>90899</v>
      </c>
      <c r="I1780" s="19">
        <v>21</v>
      </c>
      <c r="J1780" s="150" t="s">
        <v>14</v>
      </c>
      <c r="K1780" s="150" t="s">
        <v>12</v>
      </c>
      <c r="L1780" s="9">
        <v>17</v>
      </c>
      <c r="M1780" s="9"/>
      <c r="N1780" s="21">
        <v>0.4007</v>
      </c>
      <c r="O1780" s="10"/>
      <c r="P1780" s="39">
        <v>8.3099999999999993E-2</v>
      </c>
      <c r="Q1780" s="7"/>
      <c r="R1780" s="158">
        <v>17.855599999999999</v>
      </c>
      <c r="S1780" s="1"/>
      <c r="T1780" s="23">
        <v>3.7021000000000002</v>
      </c>
      <c r="V1780" s="20">
        <v>4.8231000000000002</v>
      </c>
      <c r="X1780" s="20">
        <v>0</v>
      </c>
      <c r="AA1780" s="25">
        <v>38170</v>
      </c>
      <c r="AB1780" s="9"/>
      <c r="AC1780" s="25">
        <v>459424</v>
      </c>
      <c r="AD1780" s="9"/>
      <c r="AE1780" s="27">
        <v>95255</v>
      </c>
      <c r="AF1780" s="9"/>
      <c r="AG1780" s="26">
        <v>25730</v>
      </c>
      <c r="AI1780" s="26">
        <v>0</v>
      </c>
      <c r="AK1780" s="26">
        <v>219583</v>
      </c>
      <c r="AM1780" s="2" t="str">
        <f t="shared" si="27"/>
        <v>No</v>
      </c>
    </row>
    <row r="1781" spans="1:39">
      <c r="A1781" s="6" t="s">
        <v>1377</v>
      </c>
      <c r="B1781" s="6" t="s">
        <v>1378</v>
      </c>
      <c r="C1781" s="4" t="s">
        <v>64</v>
      </c>
      <c r="D1781" s="213">
        <v>4132</v>
      </c>
      <c r="E1781" s="210">
        <v>40132</v>
      </c>
      <c r="F1781" s="17" t="s">
        <v>275</v>
      </c>
      <c r="G1781" s="36" t="s">
        <v>220</v>
      </c>
      <c r="H1781" s="157">
        <v>61054</v>
      </c>
      <c r="I1781" s="19">
        <v>21</v>
      </c>
      <c r="J1781" s="150" t="s">
        <v>13</v>
      </c>
      <c r="K1781" s="150" t="s">
        <v>12</v>
      </c>
      <c r="L1781" s="9">
        <v>16</v>
      </c>
      <c r="M1781" s="9"/>
      <c r="N1781" s="21">
        <v>13.463800000000001</v>
      </c>
      <c r="O1781" s="10"/>
      <c r="P1781" s="39">
        <v>0.71030000000000004</v>
      </c>
      <c r="Q1781" s="7"/>
      <c r="R1781" s="158">
        <v>38.605600000000003</v>
      </c>
      <c r="S1781" s="1"/>
      <c r="T1781" s="23">
        <v>2.0367000000000002</v>
      </c>
      <c r="V1781" s="20">
        <v>18.954999999999998</v>
      </c>
      <c r="X1781" s="20">
        <v>0</v>
      </c>
      <c r="AA1781" s="25">
        <v>919149</v>
      </c>
      <c r="AB1781" s="9"/>
      <c r="AC1781" s="25">
        <v>1294020</v>
      </c>
      <c r="AD1781" s="9"/>
      <c r="AE1781" s="27">
        <v>68268</v>
      </c>
      <c r="AF1781" s="9"/>
      <c r="AG1781" s="26">
        <v>33519</v>
      </c>
      <c r="AI1781" s="26">
        <v>0</v>
      </c>
      <c r="AK1781" s="26">
        <v>563778</v>
      </c>
      <c r="AM1781" s="2" t="str">
        <f t="shared" si="27"/>
        <v>No</v>
      </c>
    </row>
    <row r="1782" spans="1:39">
      <c r="A1782" s="6" t="s">
        <v>4873</v>
      </c>
      <c r="B1782" s="6" t="s">
        <v>4874</v>
      </c>
      <c r="C1782" s="4" t="s">
        <v>22</v>
      </c>
      <c r="D1782" s="213">
        <v>9200</v>
      </c>
      <c r="E1782" s="210">
        <v>90200</v>
      </c>
      <c r="F1782" s="17" t="s">
        <v>275</v>
      </c>
      <c r="G1782" s="36" t="s">
        <v>218</v>
      </c>
      <c r="H1782" s="157">
        <v>87941</v>
      </c>
      <c r="I1782" s="19">
        <v>21</v>
      </c>
      <c r="J1782" s="150" t="s">
        <v>14</v>
      </c>
      <c r="K1782" s="150" t="s">
        <v>15</v>
      </c>
      <c r="L1782" s="9">
        <v>16</v>
      </c>
      <c r="M1782" s="9"/>
      <c r="N1782" s="21">
        <v>0.8236</v>
      </c>
      <c r="O1782" s="10"/>
      <c r="P1782" s="39">
        <v>0.15970000000000001</v>
      </c>
      <c r="Q1782" s="7"/>
      <c r="R1782" s="158">
        <v>76.105900000000005</v>
      </c>
      <c r="S1782" s="1"/>
      <c r="T1782" s="23">
        <v>14.756399999999999</v>
      </c>
      <c r="V1782" s="20">
        <v>5.1574999999999998</v>
      </c>
      <c r="X1782" s="20">
        <v>0.80889999999999995</v>
      </c>
      <c r="AA1782" s="25">
        <v>580579</v>
      </c>
      <c r="AB1782" s="9"/>
      <c r="AC1782" s="25">
        <v>3635656</v>
      </c>
      <c r="AD1782" s="9"/>
      <c r="AE1782" s="27">
        <v>704929</v>
      </c>
      <c r="AF1782" s="9"/>
      <c r="AG1782" s="26">
        <v>47771</v>
      </c>
      <c r="AI1782" s="26">
        <v>4494587</v>
      </c>
      <c r="AK1782" s="26">
        <v>764241</v>
      </c>
      <c r="AM1782" s="2" t="str">
        <f t="shared" si="27"/>
        <v>No</v>
      </c>
    </row>
    <row r="1783" spans="1:39">
      <c r="A1783" s="6" t="s">
        <v>1180</v>
      </c>
      <c r="B1783" s="6" t="s">
        <v>5785</v>
      </c>
      <c r="C1783" s="4" t="s">
        <v>116</v>
      </c>
      <c r="D1783" s="213" t="s">
        <v>1181</v>
      </c>
      <c r="E1783" s="210" t="s">
        <v>1182</v>
      </c>
      <c r="F1783" s="17" t="s">
        <v>275</v>
      </c>
      <c r="G1783" s="36" t="s">
        <v>400</v>
      </c>
      <c r="H1783" s="157">
        <v>0</v>
      </c>
      <c r="I1783" s="19">
        <v>21</v>
      </c>
      <c r="J1783" s="150" t="s">
        <v>14</v>
      </c>
      <c r="K1783" s="150" t="s">
        <v>12</v>
      </c>
      <c r="L1783" s="9">
        <v>16</v>
      </c>
      <c r="M1783" s="9"/>
      <c r="N1783" s="21">
        <v>0.74470000000000003</v>
      </c>
      <c r="O1783" s="10"/>
      <c r="P1783" s="39">
        <v>9.1300000000000006E-2</v>
      </c>
      <c r="Q1783" s="7"/>
      <c r="R1783" s="158">
        <v>69.681100000000001</v>
      </c>
      <c r="S1783" s="1"/>
      <c r="T1783" s="23">
        <v>8.5452999999999992</v>
      </c>
      <c r="V1783" s="20">
        <v>8.1542999999999992</v>
      </c>
      <c r="X1783" s="20">
        <v>0</v>
      </c>
      <c r="AA1783" s="25">
        <v>199255</v>
      </c>
      <c r="AB1783" s="9"/>
      <c r="AC1783" s="25">
        <v>2181785</v>
      </c>
      <c r="AD1783" s="9"/>
      <c r="AE1783" s="27">
        <v>267563</v>
      </c>
      <c r="AF1783" s="9"/>
      <c r="AG1783" s="26">
        <v>31311</v>
      </c>
      <c r="AI1783" s="26">
        <v>0</v>
      </c>
      <c r="AK1783" s="26">
        <v>543588</v>
      </c>
      <c r="AM1783" s="2" t="str">
        <f t="shared" si="27"/>
        <v>No</v>
      </c>
    </row>
    <row r="1784" spans="1:39">
      <c r="A1784" s="6" t="s">
        <v>6178</v>
      </c>
      <c r="B1784" s="6" t="s">
        <v>2066</v>
      </c>
      <c r="C1784" s="4" t="s">
        <v>64</v>
      </c>
      <c r="D1784" s="213"/>
      <c r="E1784" s="210" t="s">
        <v>2201</v>
      </c>
      <c r="F1784" s="17" t="s">
        <v>272</v>
      </c>
      <c r="G1784" s="36" t="s">
        <v>400</v>
      </c>
      <c r="H1784" s="157">
        <v>0</v>
      </c>
      <c r="I1784" s="19">
        <v>21</v>
      </c>
      <c r="J1784" s="150" t="s">
        <v>13</v>
      </c>
      <c r="K1784" s="150" t="s">
        <v>15</v>
      </c>
      <c r="L1784" s="9">
        <v>15</v>
      </c>
      <c r="M1784" s="9"/>
      <c r="N1784" s="21">
        <v>0.50060000000000004</v>
      </c>
      <c r="O1784" s="10"/>
      <c r="P1784" s="39">
        <v>1.9800000000000002E-2</v>
      </c>
      <c r="Q1784" s="7"/>
      <c r="R1784" s="158">
        <v>45.215000000000003</v>
      </c>
      <c r="S1784" s="1"/>
      <c r="T1784" s="23">
        <v>1.7868999999999999</v>
      </c>
      <c r="V1784" s="20">
        <v>25.304200000000002</v>
      </c>
      <c r="X1784" s="20">
        <v>0</v>
      </c>
      <c r="AA1784" s="25">
        <v>27836</v>
      </c>
      <c r="AB1784" s="9"/>
      <c r="AC1784" s="25">
        <v>1407091</v>
      </c>
      <c r="AD1784" s="9"/>
      <c r="AE1784" s="27">
        <v>55607</v>
      </c>
      <c r="AF1784" s="9"/>
      <c r="AG1784" s="26">
        <v>31120</v>
      </c>
      <c r="AI1784" s="26">
        <v>0</v>
      </c>
      <c r="AK1784" s="26">
        <v>471645</v>
      </c>
      <c r="AM1784" s="2" t="str">
        <f t="shared" si="27"/>
        <v>No</v>
      </c>
    </row>
    <row r="1785" spans="1:39">
      <c r="A1785" s="6" t="s">
        <v>6179</v>
      </c>
      <c r="B1785" s="6" t="s">
        <v>2349</v>
      </c>
      <c r="C1785" s="4" t="s">
        <v>113</v>
      </c>
      <c r="D1785" s="213">
        <v>5088</v>
      </c>
      <c r="E1785" s="210">
        <v>50088</v>
      </c>
      <c r="F1785" s="17" t="s">
        <v>272</v>
      </c>
      <c r="G1785" s="36" t="s">
        <v>220</v>
      </c>
      <c r="H1785" s="157">
        <v>71313</v>
      </c>
      <c r="I1785" s="19">
        <v>21</v>
      </c>
      <c r="J1785" s="150" t="s">
        <v>14</v>
      </c>
      <c r="K1785" s="150" t="s">
        <v>12</v>
      </c>
      <c r="L1785" s="9">
        <v>15</v>
      </c>
      <c r="M1785" s="9"/>
      <c r="N1785" s="21">
        <v>0.67110000000000003</v>
      </c>
      <c r="O1785" s="10"/>
      <c r="P1785" s="39">
        <v>0.1386</v>
      </c>
      <c r="Q1785" s="7"/>
      <c r="R1785" s="158">
        <v>75.187899999999999</v>
      </c>
      <c r="S1785" s="1"/>
      <c r="T1785" s="23">
        <v>15.5322</v>
      </c>
      <c r="V1785" s="20">
        <v>4.8407999999999998</v>
      </c>
      <c r="X1785" s="20">
        <v>0</v>
      </c>
      <c r="AA1785" s="25">
        <v>402459</v>
      </c>
      <c r="AB1785" s="9"/>
      <c r="AC1785" s="25">
        <v>2903080</v>
      </c>
      <c r="AD1785" s="9"/>
      <c r="AE1785" s="27">
        <v>599714</v>
      </c>
      <c r="AF1785" s="9"/>
      <c r="AG1785" s="26">
        <v>38611</v>
      </c>
      <c r="AI1785" s="26">
        <v>0</v>
      </c>
      <c r="AK1785" s="26">
        <v>536426</v>
      </c>
      <c r="AM1785" s="2" t="str">
        <f t="shared" si="27"/>
        <v>No</v>
      </c>
    </row>
    <row r="1786" spans="1:39">
      <c r="A1786" s="6" t="s">
        <v>2022</v>
      </c>
      <c r="B1786" s="6" t="s">
        <v>2023</v>
      </c>
      <c r="C1786" s="4" t="s">
        <v>64</v>
      </c>
      <c r="D1786" s="213" t="s">
        <v>2024</v>
      </c>
      <c r="E1786" s="210" t="s">
        <v>2025</v>
      </c>
      <c r="F1786" s="17" t="s">
        <v>272</v>
      </c>
      <c r="G1786" s="36" t="s">
        <v>400</v>
      </c>
      <c r="H1786" s="157">
        <v>0</v>
      </c>
      <c r="I1786" s="19">
        <v>21</v>
      </c>
      <c r="J1786" s="150" t="s">
        <v>13</v>
      </c>
      <c r="K1786" s="150" t="s">
        <v>12</v>
      </c>
      <c r="L1786" s="9">
        <v>15</v>
      </c>
      <c r="M1786" s="9"/>
      <c r="N1786" s="21">
        <v>3.8399999999999997E-2</v>
      </c>
      <c r="O1786" s="10"/>
      <c r="P1786" s="39">
        <v>1.4E-3</v>
      </c>
      <c r="Q1786" s="7"/>
      <c r="R1786" s="158">
        <v>35.697699999999998</v>
      </c>
      <c r="S1786" s="1"/>
      <c r="T1786" s="23">
        <v>1.3467</v>
      </c>
      <c r="V1786" s="20">
        <v>26.5077</v>
      </c>
      <c r="X1786" s="20">
        <v>0</v>
      </c>
      <c r="AA1786" s="25">
        <v>2288</v>
      </c>
      <c r="AB1786" s="9"/>
      <c r="AC1786" s="25">
        <v>1581159</v>
      </c>
      <c r="AD1786" s="9"/>
      <c r="AE1786" s="27">
        <v>59649</v>
      </c>
      <c r="AF1786" s="9"/>
      <c r="AG1786" s="26">
        <v>44293</v>
      </c>
      <c r="AI1786" s="26">
        <v>0</v>
      </c>
      <c r="AK1786" s="26">
        <v>667907</v>
      </c>
      <c r="AM1786" s="2" t="str">
        <f t="shared" si="27"/>
        <v>No</v>
      </c>
    </row>
    <row r="1787" spans="1:39">
      <c r="A1787" s="6" t="s">
        <v>6180</v>
      </c>
      <c r="B1787" s="6" t="s">
        <v>4425</v>
      </c>
      <c r="C1787" s="4" t="s">
        <v>33</v>
      </c>
      <c r="D1787" s="213" t="s">
        <v>4426</v>
      </c>
      <c r="E1787" s="210" t="s">
        <v>4427</v>
      </c>
      <c r="F1787" s="17" t="s">
        <v>272</v>
      </c>
      <c r="G1787" s="36" t="s">
        <v>400</v>
      </c>
      <c r="H1787" s="157">
        <v>0</v>
      </c>
      <c r="I1787" s="19">
        <v>21</v>
      </c>
      <c r="J1787" s="150" t="s">
        <v>14</v>
      </c>
      <c r="K1787" s="150" t="s">
        <v>12</v>
      </c>
      <c r="L1787" s="9">
        <v>15</v>
      </c>
      <c r="M1787" s="9"/>
      <c r="N1787" s="21">
        <v>0</v>
      </c>
      <c r="O1787" s="10"/>
      <c r="P1787" s="39">
        <v>0</v>
      </c>
      <c r="Q1787" s="7"/>
      <c r="R1787" s="158">
        <v>79.182199999999995</v>
      </c>
      <c r="S1787" s="1"/>
      <c r="T1787" s="23">
        <v>26.1572</v>
      </c>
      <c r="V1787" s="20">
        <v>3.0272000000000001</v>
      </c>
      <c r="X1787" s="20">
        <v>0</v>
      </c>
      <c r="AA1787" s="25">
        <v>0</v>
      </c>
      <c r="AB1787" s="9"/>
      <c r="AC1787" s="25">
        <v>3216459</v>
      </c>
      <c r="AD1787" s="9"/>
      <c r="AE1787" s="27">
        <v>1062531</v>
      </c>
      <c r="AF1787" s="9"/>
      <c r="AG1787" s="26">
        <v>40621</v>
      </c>
      <c r="AI1787" s="26">
        <v>0</v>
      </c>
      <c r="AK1787" s="26">
        <v>533069</v>
      </c>
      <c r="AM1787" s="2" t="str">
        <f t="shared" si="27"/>
        <v>No</v>
      </c>
    </row>
    <row r="1788" spans="1:39">
      <c r="A1788" s="6" t="s">
        <v>730</v>
      </c>
      <c r="B1788" s="6" t="s">
        <v>724</v>
      </c>
      <c r="C1788" s="4" t="s">
        <v>34</v>
      </c>
      <c r="D1788" s="213" t="s">
        <v>731</v>
      </c>
      <c r="E1788" s="210" t="s">
        <v>732</v>
      </c>
      <c r="F1788" s="17" t="s">
        <v>272</v>
      </c>
      <c r="G1788" s="36" t="s">
        <v>400</v>
      </c>
      <c r="H1788" s="157">
        <v>0</v>
      </c>
      <c r="I1788" s="19">
        <v>21</v>
      </c>
      <c r="J1788" s="150" t="s">
        <v>13</v>
      </c>
      <c r="K1788" s="150" t="s">
        <v>12</v>
      </c>
      <c r="L1788" s="9">
        <v>15</v>
      </c>
      <c r="M1788" s="9"/>
      <c r="N1788" s="21">
        <v>2.0228999999999999</v>
      </c>
      <c r="O1788" s="10"/>
      <c r="P1788" s="39">
        <v>6.0299999999999999E-2</v>
      </c>
      <c r="Q1788" s="7"/>
      <c r="R1788" s="158">
        <v>37.392600000000002</v>
      </c>
      <c r="S1788" s="1"/>
      <c r="T1788" s="23">
        <v>1.1145</v>
      </c>
      <c r="V1788" s="20">
        <v>33.549599999999998</v>
      </c>
      <c r="X1788" s="20">
        <v>0</v>
      </c>
      <c r="AA1788" s="25">
        <v>36610</v>
      </c>
      <c r="AB1788" s="9"/>
      <c r="AC1788" s="25">
        <v>607181</v>
      </c>
      <c r="AD1788" s="9"/>
      <c r="AE1788" s="27">
        <v>18098</v>
      </c>
      <c r="AF1788" s="9"/>
      <c r="AG1788" s="26">
        <v>16238</v>
      </c>
      <c r="AI1788" s="26">
        <v>0</v>
      </c>
      <c r="AK1788" s="26">
        <v>254144</v>
      </c>
      <c r="AM1788" s="2" t="str">
        <f t="shared" si="27"/>
        <v>No</v>
      </c>
    </row>
    <row r="1789" spans="1:39">
      <c r="A1789" s="6" t="s">
        <v>6177</v>
      </c>
      <c r="B1789" s="6" t="s">
        <v>2333</v>
      </c>
      <c r="C1789" s="4" t="s">
        <v>52</v>
      </c>
      <c r="D1789" s="213">
        <v>6038</v>
      </c>
      <c r="E1789" s="210">
        <v>60038</v>
      </c>
      <c r="F1789" s="17" t="s">
        <v>272</v>
      </c>
      <c r="G1789" s="36" t="s">
        <v>218</v>
      </c>
      <c r="H1789" s="157">
        <v>252720</v>
      </c>
      <c r="I1789" s="19">
        <v>21</v>
      </c>
      <c r="J1789" s="150" t="s">
        <v>14</v>
      </c>
      <c r="K1789" s="150" t="s">
        <v>12</v>
      </c>
      <c r="L1789" s="9">
        <v>15</v>
      </c>
      <c r="M1789" s="9"/>
      <c r="N1789" s="21">
        <v>0.23899999999999999</v>
      </c>
      <c r="O1789" s="10" t="s">
        <v>128</v>
      </c>
      <c r="P1789" s="39">
        <v>7.4899999999999994E-2</v>
      </c>
      <c r="Q1789" s="7"/>
      <c r="R1789" s="158">
        <v>93.687299999999993</v>
      </c>
      <c r="S1789" s="1"/>
      <c r="T1789" s="23">
        <v>29.3797</v>
      </c>
      <c r="U1789" s="2" t="s">
        <v>128</v>
      </c>
      <c r="V1789" s="20">
        <v>3.1888000000000001</v>
      </c>
      <c r="W1789" s="2" t="s">
        <v>128</v>
      </c>
      <c r="X1789" s="20">
        <v>0.59189999999999998</v>
      </c>
      <c r="Y1789" s="2" t="s">
        <v>128</v>
      </c>
      <c r="AA1789" s="25">
        <v>361069</v>
      </c>
      <c r="AB1789" s="9"/>
      <c r="AC1789" s="25">
        <v>4817775</v>
      </c>
      <c r="AD1789" s="9"/>
      <c r="AE1789" s="27">
        <v>1510821</v>
      </c>
      <c r="AF1789" s="9" t="s">
        <v>128</v>
      </c>
      <c r="AG1789" s="26">
        <v>51424</v>
      </c>
      <c r="AI1789" s="26">
        <v>8139132</v>
      </c>
      <c r="AJ1789" s="2" t="s">
        <v>128</v>
      </c>
      <c r="AK1789" s="26">
        <v>803455</v>
      </c>
      <c r="AM1789" s="2" t="str">
        <f t="shared" si="27"/>
        <v>Yes</v>
      </c>
    </row>
    <row r="1790" spans="1:39">
      <c r="A1790" s="6" t="s">
        <v>1200</v>
      </c>
      <c r="B1790" s="6" t="s">
        <v>1201</v>
      </c>
      <c r="C1790" s="4" t="s">
        <v>116</v>
      </c>
      <c r="D1790" s="213" t="s">
        <v>1202</v>
      </c>
      <c r="E1790" s="210" t="s">
        <v>1203</v>
      </c>
      <c r="F1790" s="17" t="s">
        <v>275</v>
      </c>
      <c r="G1790" s="36" t="s">
        <v>400</v>
      </c>
      <c r="H1790" s="157">
        <v>0</v>
      </c>
      <c r="I1790" s="19">
        <v>21</v>
      </c>
      <c r="J1790" s="150" t="s">
        <v>14</v>
      </c>
      <c r="K1790" s="150" t="s">
        <v>12</v>
      </c>
      <c r="L1790" s="9">
        <v>14</v>
      </c>
      <c r="M1790" s="9"/>
      <c r="N1790" s="21">
        <v>0.74929999999999997</v>
      </c>
      <c r="O1790" s="10"/>
      <c r="P1790" s="39">
        <v>7.2099999999999997E-2</v>
      </c>
      <c r="Q1790" s="7"/>
      <c r="R1790" s="158">
        <v>113.09010000000001</v>
      </c>
      <c r="S1790" s="1"/>
      <c r="T1790" s="23">
        <v>10.884399999999999</v>
      </c>
      <c r="V1790" s="20">
        <v>10.3901</v>
      </c>
      <c r="X1790" s="20">
        <v>0</v>
      </c>
      <c r="AA1790" s="25">
        <v>132449</v>
      </c>
      <c r="AB1790" s="9"/>
      <c r="AC1790" s="25">
        <v>1836470</v>
      </c>
      <c r="AD1790" s="9"/>
      <c r="AE1790" s="27">
        <v>176752</v>
      </c>
      <c r="AF1790" s="9"/>
      <c r="AG1790" s="26">
        <v>16239</v>
      </c>
      <c r="AI1790" s="26">
        <v>0</v>
      </c>
      <c r="AK1790" s="26">
        <v>399894</v>
      </c>
      <c r="AM1790" s="2" t="str">
        <f t="shared" si="27"/>
        <v>No</v>
      </c>
    </row>
    <row r="1791" spans="1:39">
      <c r="A1791" s="6" t="s">
        <v>6176</v>
      </c>
      <c r="B1791" s="6" t="s">
        <v>4334</v>
      </c>
      <c r="C1791" s="4" t="s">
        <v>33</v>
      </c>
      <c r="D1791" s="213">
        <v>8010</v>
      </c>
      <c r="E1791" s="210">
        <v>80010</v>
      </c>
      <c r="F1791" s="17" t="s">
        <v>272</v>
      </c>
      <c r="G1791" s="36" t="s">
        <v>220</v>
      </c>
      <c r="H1791" s="157">
        <v>117825</v>
      </c>
      <c r="I1791" s="19">
        <v>21</v>
      </c>
      <c r="J1791" s="150" t="s">
        <v>14</v>
      </c>
      <c r="K1791" s="150" t="s">
        <v>12</v>
      </c>
      <c r="L1791" s="9">
        <v>14</v>
      </c>
      <c r="M1791" s="9"/>
      <c r="N1791" s="21">
        <v>0.54869999999999997</v>
      </c>
      <c r="O1791" s="10"/>
      <c r="P1791" s="39">
        <v>0.1308</v>
      </c>
      <c r="Q1791" s="7"/>
      <c r="R1791" s="158">
        <v>82.470799999999997</v>
      </c>
      <c r="S1791" s="1"/>
      <c r="T1791" s="23">
        <v>19.666499999999999</v>
      </c>
      <c r="V1791" s="20">
        <v>4.1935000000000002</v>
      </c>
      <c r="X1791" s="20">
        <v>0</v>
      </c>
      <c r="AA1791" s="25">
        <v>449374</v>
      </c>
      <c r="AB1791" s="9"/>
      <c r="AC1791" s="25">
        <v>3434416</v>
      </c>
      <c r="AD1791" s="9"/>
      <c r="AE1791" s="27">
        <v>818992</v>
      </c>
      <c r="AF1791" s="9"/>
      <c r="AG1791" s="26">
        <v>41644</v>
      </c>
      <c r="AI1791" s="26">
        <v>0</v>
      </c>
      <c r="AK1791" s="26">
        <v>546927</v>
      </c>
      <c r="AM1791" s="2" t="str">
        <f t="shared" si="27"/>
        <v>No</v>
      </c>
    </row>
    <row r="1792" spans="1:39">
      <c r="A1792" s="6" t="s">
        <v>4336</v>
      </c>
      <c r="B1792" s="6" t="s">
        <v>4337</v>
      </c>
      <c r="C1792" s="4" t="s">
        <v>63</v>
      </c>
      <c r="D1792" s="213">
        <v>8012</v>
      </c>
      <c r="E1792" s="210">
        <v>80012</v>
      </c>
      <c r="F1792" s="17" t="s">
        <v>275</v>
      </c>
      <c r="G1792" s="36" t="s">
        <v>218</v>
      </c>
      <c r="H1792" s="157">
        <v>65207</v>
      </c>
      <c r="I1792" s="19">
        <v>21</v>
      </c>
      <c r="J1792" s="150" t="s">
        <v>14</v>
      </c>
      <c r="K1792" s="150" t="s">
        <v>12</v>
      </c>
      <c r="L1792" s="9">
        <v>13</v>
      </c>
      <c r="M1792" s="9"/>
      <c r="N1792" s="21">
        <v>0.5202</v>
      </c>
      <c r="O1792" s="10"/>
      <c r="P1792" s="39">
        <v>7.8799999999999995E-2</v>
      </c>
      <c r="Q1792" s="7"/>
      <c r="R1792" s="158">
        <v>81.351900000000001</v>
      </c>
      <c r="S1792" s="1"/>
      <c r="T1792" s="23">
        <v>12.3271</v>
      </c>
      <c r="V1792" s="20">
        <v>6.5994999999999999</v>
      </c>
      <c r="X1792" s="20">
        <v>2.2378</v>
      </c>
      <c r="AA1792" s="25">
        <v>211939</v>
      </c>
      <c r="AB1792" s="9"/>
      <c r="AC1792" s="25">
        <v>2688598</v>
      </c>
      <c r="AD1792" s="9"/>
      <c r="AE1792" s="27">
        <v>407397</v>
      </c>
      <c r="AF1792" s="9"/>
      <c r="AG1792" s="26">
        <v>33049</v>
      </c>
      <c r="AI1792" s="26">
        <v>1201454</v>
      </c>
      <c r="AK1792" s="26">
        <v>426398</v>
      </c>
      <c r="AM1792" s="2" t="str">
        <f t="shared" si="27"/>
        <v>No</v>
      </c>
    </row>
    <row r="1793" spans="1:39">
      <c r="A1793" s="6" t="s">
        <v>642</v>
      </c>
      <c r="B1793" s="6" t="s">
        <v>625</v>
      </c>
      <c r="C1793" s="4" t="s">
        <v>10</v>
      </c>
      <c r="D1793" s="213" t="s">
        <v>643</v>
      </c>
      <c r="E1793" s="210" t="s">
        <v>644</v>
      </c>
      <c r="F1793" s="17" t="s">
        <v>272</v>
      </c>
      <c r="G1793" s="36" t="s">
        <v>400</v>
      </c>
      <c r="H1793" s="157">
        <v>0</v>
      </c>
      <c r="I1793" s="19">
        <v>21</v>
      </c>
      <c r="J1793" s="150" t="s">
        <v>14</v>
      </c>
      <c r="K1793" s="150" t="s">
        <v>12</v>
      </c>
      <c r="L1793" s="9">
        <v>13</v>
      </c>
      <c r="M1793" s="9"/>
      <c r="N1793" s="21">
        <v>0.69030000000000002</v>
      </c>
      <c r="O1793" s="10"/>
      <c r="P1793" s="39">
        <v>0.1305</v>
      </c>
      <c r="Q1793" s="7"/>
      <c r="R1793" s="158">
        <v>135.82509999999999</v>
      </c>
      <c r="S1793" s="1"/>
      <c r="T1793" s="23">
        <v>25.679200000000002</v>
      </c>
      <c r="V1793" s="20">
        <v>5.2892999999999999</v>
      </c>
      <c r="X1793" s="20">
        <v>0</v>
      </c>
      <c r="AA1793" s="25">
        <v>712569</v>
      </c>
      <c r="AB1793" s="9"/>
      <c r="AC1793" s="25">
        <v>5460170</v>
      </c>
      <c r="AD1793" s="9"/>
      <c r="AE1793" s="27">
        <v>1032304</v>
      </c>
      <c r="AF1793" s="9"/>
      <c r="AG1793" s="26">
        <v>40200</v>
      </c>
      <c r="AI1793" s="26">
        <v>0</v>
      </c>
      <c r="AK1793" s="26">
        <v>610540</v>
      </c>
      <c r="AM1793" s="2" t="str">
        <f t="shared" si="27"/>
        <v>No</v>
      </c>
    </row>
    <row r="1794" spans="1:39">
      <c r="A1794" s="6" t="s">
        <v>431</v>
      </c>
      <c r="B1794" s="6" t="s">
        <v>432</v>
      </c>
      <c r="C1794" s="4" t="s">
        <v>86</v>
      </c>
      <c r="D1794" s="213" t="s">
        <v>433</v>
      </c>
      <c r="E1794" s="210" t="s">
        <v>434</v>
      </c>
      <c r="F1794" s="17" t="s">
        <v>272</v>
      </c>
      <c r="G1794" s="36" t="s">
        <v>400</v>
      </c>
      <c r="H1794" s="157">
        <v>0</v>
      </c>
      <c r="I1794" s="19">
        <v>21</v>
      </c>
      <c r="J1794" s="150" t="s">
        <v>13</v>
      </c>
      <c r="K1794" s="150" t="s">
        <v>12</v>
      </c>
      <c r="L1794" s="9">
        <v>12</v>
      </c>
      <c r="M1794" s="9"/>
      <c r="N1794" s="21">
        <v>43.6813</v>
      </c>
      <c r="O1794" s="10"/>
      <c r="P1794" s="39">
        <v>0.59409999999999996</v>
      </c>
      <c r="Q1794" s="7"/>
      <c r="R1794" s="158">
        <v>61.716900000000003</v>
      </c>
      <c r="S1794" s="1"/>
      <c r="T1794" s="23">
        <v>0.83940000000000003</v>
      </c>
      <c r="V1794" s="20">
        <v>73.528800000000004</v>
      </c>
      <c r="X1794" s="20">
        <v>0</v>
      </c>
      <c r="AA1794" s="25">
        <v>542740</v>
      </c>
      <c r="AB1794" s="9"/>
      <c r="AC1794" s="25">
        <v>913595</v>
      </c>
      <c r="AD1794" s="9"/>
      <c r="AE1794" s="27">
        <v>12425</v>
      </c>
      <c r="AF1794" s="9"/>
      <c r="AG1794" s="26">
        <v>14803</v>
      </c>
      <c r="AI1794" s="26">
        <v>0</v>
      </c>
      <c r="AK1794" s="26">
        <v>327517</v>
      </c>
      <c r="AM1794" s="2" t="str">
        <f t="shared" ref="AM1794:AM1857" si="28">IF(AL1794&amp;AJ1794&amp;AH1794&amp;AF1794&amp;AD1794&amp;AB1794&amp;Y1794&amp;W1794&amp;U1794&amp;S1794&amp;S1794&amp;Q1794&amp;O1794&lt;&gt;"","Yes","No")</f>
        <v>No</v>
      </c>
    </row>
    <row r="1795" spans="1:39">
      <c r="A1795" s="6" t="s">
        <v>1461</v>
      </c>
      <c r="B1795" s="6" t="s">
        <v>1462</v>
      </c>
      <c r="C1795" s="4" t="s">
        <v>64</v>
      </c>
      <c r="D1795" s="213" t="s">
        <v>1463</v>
      </c>
      <c r="E1795" s="210">
        <v>44913</v>
      </c>
      <c r="F1795" s="17" t="s">
        <v>132</v>
      </c>
      <c r="G1795" s="36" t="s">
        <v>220</v>
      </c>
      <c r="H1795" s="157">
        <v>0</v>
      </c>
      <c r="I1795" s="19">
        <v>21</v>
      </c>
      <c r="J1795" s="150" t="s">
        <v>14</v>
      </c>
      <c r="K1795" s="150" t="s">
        <v>12</v>
      </c>
      <c r="L1795" s="9">
        <v>11</v>
      </c>
      <c r="M1795" s="9"/>
      <c r="N1795" s="21">
        <v>1.3149999999999999</v>
      </c>
      <c r="O1795" s="10"/>
      <c r="P1795" s="39">
        <v>0.1429</v>
      </c>
      <c r="Q1795" s="7"/>
      <c r="R1795" s="158">
        <v>23.560500000000001</v>
      </c>
      <c r="S1795" s="1"/>
      <c r="T1795" s="23">
        <v>2.5608</v>
      </c>
      <c r="V1795" s="20">
        <v>9.2003000000000004</v>
      </c>
      <c r="X1795" s="20">
        <v>0</v>
      </c>
      <c r="AA1795" s="25">
        <v>96285</v>
      </c>
      <c r="AB1795" s="9"/>
      <c r="AC1795" s="25">
        <v>673664</v>
      </c>
      <c r="AD1795" s="9"/>
      <c r="AE1795" s="27">
        <v>73222</v>
      </c>
      <c r="AF1795" s="9"/>
      <c r="AG1795" s="26">
        <v>28593</v>
      </c>
      <c r="AI1795" s="26">
        <v>0</v>
      </c>
      <c r="AK1795" s="26">
        <v>373897</v>
      </c>
      <c r="AM1795" s="2" t="str">
        <f t="shared" si="28"/>
        <v>No</v>
      </c>
    </row>
    <row r="1796" spans="1:39">
      <c r="A1796" s="6" t="s">
        <v>1137</v>
      </c>
      <c r="B1796" s="6" t="s">
        <v>1138</v>
      </c>
      <c r="C1796" s="4" t="s">
        <v>54</v>
      </c>
      <c r="D1796" s="213" t="s">
        <v>1139</v>
      </c>
      <c r="E1796" s="210" t="s">
        <v>1140</v>
      </c>
      <c r="F1796" s="17" t="s">
        <v>272</v>
      </c>
      <c r="G1796" s="36" t="s">
        <v>400</v>
      </c>
      <c r="H1796" s="157">
        <v>0</v>
      </c>
      <c r="I1796" s="19">
        <v>21</v>
      </c>
      <c r="J1796" s="150" t="s">
        <v>14</v>
      </c>
      <c r="K1796" s="150" t="s">
        <v>12</v>
      </c>
      <c r="L1796" s="9">
        <v>11</v>
      </c>
      <c r="M1796" s="9"/>
      <c r="N1796" s="21">
        <v>0.89770000000000005</v>
      </c>
      <c r="O1796" s="10"/>
      <c r="P1796" s="39">
        <v>3.7699999999999997E-2</v>
      </c>
      <c r="Q1796" s="7"/>
      <c r="R1796" s="158">
        <v>43.855200000000004</v>
      </c>
      <c r="S1796" s="1"/>
      <c r="T1796" s="23">
        <v>1.841</v>
      </c>
      <c r="V1796" s="20">
        <v>23.8218</v>
      </c>
      <c r="X1796" s="20">
        <v>0</v>
      </c>
      <c r="AA1796" s="25">
        <v>39292</v>
      </c>
      <c r="AB1796" s="9"/>
      <c r="AC1796" s="25">
        <v>1042657</v>
      </c>
      <c r="AD1796" s="9"/>
      <c r="AE1796" s="27">
        <v>43769</v>
      </c>
      <c r="AF1796" s="9"/>
      <c r="AG1796" s="26">
        <v>23775</v>
      </c>
      <c r="AI1796" s="26">
        <v>0</v>
      </c>
      <c r="AK1796" s="26">
        <v>409403</v>
      </c>
      <c r="AM1796" s="2" t="str">
        <f t="shared" si="28"/>
        <v>No</v>
      </c>
    </row>
    <row r="1797" spans="1:39">
      <c r="A1797" s="6" t="s">
        <v>6188</v>
      </c>
      <c r="B1797" s="6" t="s">
        <v>426</v>
      </c>
      <c r="C1797" s="4" t="s">
        <v>57</v>
      </c>
      <c r="D1797" s="213">
        <v>5034</v>
      </c>
      <c r="E1797" s="210">
        <v>50034</v>
      </c>
      <c r="F1797" s="17" t="s">
        <v>275</v>
      </c>
      <c r="G1797" s="36" t="s">
        <v>218</v>
      </c>
      <c r="H1797" s="157">
        <v>90057</v>
      </c>
      <c r="I1797" s="19">
        <v>21</v>
      </c>
      <c r="J1797" s="150" t="s">
        <v>14</v>
      </c>
      <c r="K1797" s="150" t="s">
        <v>12</v>
      </c>
      <c r="L1797" s="9">
        <v>11</v>
      </c>
      <c r="M1797" s="9"/>
      <c r="N1797" s="21">
        <v>0.89990000000000003</v>
      </c>
      <c r="O1797" s="10"/>
      <c r="P1797" s="39">
        <v>0.16569999999999999</v>
      </c>
      <c r="Q1797" s="7"/>
      <c r="R1797" s="158">
        <v>100.1818</v>
      </c>
      <c r="S1797" s="1"/>
      <c r="T1797" s="23">
        <v>18.4421</v>
      </c>
      <c r="V1797" s="20">
        <v>5.4321999999999999</v>
      </c>
      <c r="X1797" s="20">
        <v>1.89</v>
      </c>
      <c r="AA1797" s="25">
        <v>429058</v>
      </c>
      <c r="AB1797" s="9"/>
      <c r="AC1797" s="25">
        <v>2590101</v>
      </c>
      <c r="AD1797" s="9"/>
      <c r="AE1797" s="27">
        <v>476803</v>
      </c>
      <c r="AF1797" s="9"/>
      <c r="AG1797" s="26">
        <v>25854</v>
      </c>
      <c r="AI1797" s="26">
        <v>1370450</v>
      </c>
      <c r="AK1797" s="26">
        <v>346282</v>
      </c>
      <c r="AM1797" s="2" t="str">
        <f t="shared" si="28"/>
        <v>No</v>
      </c>
    </row>
    <row r="1798" spans="1:39">
      <c r="A1798" s="6" t="s">
        <v>4330</v>
      </c>
      <c r="B1798" s="6" t="s">
        <v>4331</v>
      </c>
      <c r="C1798" s="4" t="s">
        <v>65</v>
      </c>
      <c r="D1798" s="213">
        <v>8008</v>
      </c>
      <c r="E1798" s="210">
        <v>80008</v>
      </c>
      <c r="F1798" s="17" t="s">
        <v>272</v>
      </c>
      <c r="G1798" s="36" t="s">
        <v>218</v>
      </c>
      <c r="H1798" s="157">
        <v>61270</v>
      </c>
      <c r="I1798" s="19">
        <v>21</v>
      </c>
      <c r="J1798" s="150" t="s">
        <v>13</v>
      </c>
      <c r="K1798" s="150" t="s">
        <v>15</v>
      </c>
      <c r="L1798" s="9">
        <v>11</v>
      </c>
      <c r="M1798" s="9"/>
      <c r="N1798" s="21">
        <v>3.1181000000000001</v>
      </c>
      <c r="O1798" s="10"/>
      <c r="P1798" s="39">
        <v>0.14860000000000001</v>
      </c>
      <c r="Q1798" s="7"/>
      <c r="R1798" s="158">
        <v>48.313099999999999</v>
      </c>
      <c r="S1798" s="1"/>
      <c r="T1798" s="23">
        <v>2.3031999999999999</v>
      </c>
      <c r="V1798" s="20">
        <v>20.976800000000001</v>
      </c>
      <c r="X1798" s="20">
        <v>7.0475000000000003</v>
      </c>
      <c r="AA1798" s="25">
        <v>196113</v>
      </c>
      <c r="AB1798" s="9"/>
      <c r="AC1798" s="25">
        <v>1319334</v>
      </c>
      <c r="AD1798" s="9"/>
      <c r="AE1798" s="27">
        <v>62895</v>
      </c>
      <c r="AF1798" s="9"/>
      <c r="AG1798" s="26">
        <v>27308</v>
      </c>
      <c r="AI1798" s="26">
        <v>187207</v>
      </c>
      <c r="AK1798" s="26">
        <v>239720</v>
      </c>
      <c r="AM1798" s="2" t="str">
        <f t="shared" si="28"/>
        <v>No</v>
      </c>
    </row>
    <row r="1799" spans="1:39">
      <c r="A1799" s="6" t="s">
        <v>1461</v>
      </c>
      <c r="B1799" s="6" t="s">
        <v>1462</v>
      </c>
      <c r="C1799" s="4" t="s">
        <v>64</v>
      </c>
      <c r="D1799" s="213" t="s">
        <v>1463</v>
      </c>
      <c r="E1799" s="210">
        <v>44913</v>
      </c>
      <c r="F1799" s="17" t="s">
        <v>132</v>
      </c>
      <c r="G1799" s="36" t="s">
        <v>220</v>
      </c>
      <c r="H1799" s="157">
        <v>0</v>
      </c>
      <c r="I1799" s="19">
        <v>21</v>
      </c>
      <c r="J1799" s="150" t="s">
        <v>13</v>
      </c>
      <c r="K1799" s="150" t="s">
        <v>12</v>
      </c>
      <c r="L1799" s="9">
        <v>10</v>
      </c>
      <c r="M1799" s="9"/>
      <c r="N1799" s="21">
        <v>13.2934</v>
      </c>
      <c r="O1799" s="10"/>
      <c r="P1799" s="39">
        <v>0.32190000000000002</v>
      </c>
      <c r="Q1799" s="7"/>
      <c r="R1799" s="158">
        <v>28.531300000000002</v>
      </c>
      <c r="S1799" s="1"/>
      <c r="T1799" s="23">
        <v>0.69089999999999996</v>
      </c>
      <c r="V1799" s="20">
        <v>41.293700000000001</v>
      </c>
      <c r="X1799" s="20">
        <v>0</v>
      </c>
      <c r="AA1799" s="25">
        <v>135872</v>
      </c>
      <c r="AB1799" s="9"/>
      <c r="AC1799" s="25">
        <v>422063</v>
      </c>
      <c r="AD1799" s="9"/>
      <c r="AE1799" s="27">
        <v>10221</v>
      </c>
      <c r="AF1799" s="9"/>
      <c r="AG1799" s="26">
        <v>14793</v>
      </c>
      <c r="AI1799" s="26">
        <v>0</v>
      </c>
      <c r="AK1799" s="26">
        <v>151234</v>
      </c>
      <c r="AM1799" s="2" t="str">
        <f t="shared" si="28"/>
        <v>No</v>
      </c>
    </row>
    <row r="1800" spans="1:39">
      <c r="A1800" s="6" t="s">
        <v>4330</v>
      </c>
      <c r="B1800" s="6" t="s">
        <v>4331</v>
      </c>
      <c r="C1800" s="4" t="s">
        <v>65</v>
      </c>
      <c r="D1800" s="213">
        <v>8008</v>
      </c>
      <c r="E1800" s="210">
        <v>80008</v>
      </c>
      <c r="F1800" s="17" t="s">
        <v>272</v>
      </c>
      <c r="G1800" s="36" t="s">
        <v>218</v>
      </c>
      <c r="H1800" s="157">
        <v>61270</v>
      </c>
      <c r="I1800" s="19">
        <v>21</v>
      </c>
      <c r="J1800" s="150" t="s">
        <v>14</v>
      </c>
      <c r="K1800" s="150" t="s">
        <v>12</v>
      </c>
      <c r="L1800" s="9">
        <v>10</v>
      </c>
      <c r="M1800" s="9"/>
      <c r="N1800" s="21">
        <v>0.74170000000000003</v>
      </c>
      <c r="O1800" s="10"/>
      <c r="P1800" s="39">
        <v>8.3500000000000005E-2</v>
      </c>
      <c r="Q1800" s="7"/>
      <c r="R1800" s="158">
        <v>81.870500000000007</v>
      </c>
      <c r="S1800" s="1"/>
      <c r="T1800" s="23">
        <v>9.2218999999999998</v>
      </c>
      <c r="V1800" s="20">
        <v>8.8779000000000003</v>
      </c>
      <c r="X1800" s="20">
        <v>2.0832000000000002</v>
      </c>
      <c r="AA1800" s="25">
        <v>188143</v>
      </c>
      <c r="AB1800" s="9"/>
      <c r="AC1800" s="25">
        <v>2251929</v>
      </c>
      <c r="AD1800" s="9"/>
      <c r="AE1800" s="27">
        <v>253657</v>
      </c>
      <c r="AF1800" s="9"/>
      <c r="AG1800" s="26">
        <v>27506</v>
      </c>
      <c r="AI1800" s="26">
        <v>1080992</v>
      </c>
      <c r="AK1800" s="26">
        <v>370412</v>
      </c>
      <c r="AM1800" s="2" t="str">
        <f t="shared" si="28"/>
        <v>No</v>
      </c>
    </row>
    <row r="1801" spans="1:39">
      <c r="A1801" s="6" t="s">
        <v>1137</v>
      </c>
      <c r="B1801" s="6" t="s">
        <v>1138</v>
      </c>
      <c r="C1801" s="4" t="s">
        <v>54</v>
      </c>
      <c r="D1801" s="213" t="s">
        <v>1139</v>
      </c>
      <c r="E1801" s="210" t="s">
        <v>1140</v>
      </c>
      <c r="F1801" s="17" t="s">
        <v>272</v>
      </c>
      <c r="G1801" s="36" t="s">
        <v>400</v>
      </c>
      <c r="H1801" s="157">
        <v>0</v>
      </c>
      <c r="I1801" s="19">
        <v>21</v>
      </c>
      <c r="J1801" s="150" t="s">
        <v>13</v>
      </c>
      <c r="K1801" s="150" t="s">
        <v>12</v>
      </c>
      <c r="L1801" s="9">
        <v>10</v>
      </c>
      <c r="M1801" s="9"/>
      <c r="N1801" s="21">
        <v>0.59179999999999999</v>
      </c>
      <c r="O1801" s="10"/>
      <c r="P1801" s="39">
        <v>4.3700000000000003E-2</v>
      </c>
      <c r="Q1801" s="7"/>
      <c r="R1801" s="158">
        <v>33.670999999999999</v>
      </c>
      <c r="S1801" s="1"/>
      <c r="T1801" s="23">
        <v>2.488</v>
      </c>
      <c r="V1801" s="20">
        <v>13.5335</v>
      </c>
      <c r="X1801" s="20">
        <v>0</v>
      </c>
      <c r="AA1801" s="25">
        <v>31605</v>
      </c>
      <c r="AB1801" s="9"/>
      <c r="AC1801" s="25">
        <v>722714</v>
      </c>
      <c r="AD1801" s="9"/>
      <c r="AE1801" s="27">
        <v>53402</v>
      </c>
      <c r="AF1801" s="9"/>
      <c r="AG1801" s="26">
        <v>21464</v>
      </c>
      <c r="AI1801" s="26">
        <v>0</v>
      </c>
      <c r="AK1801" s="26">
        <v>284863</v>
      </c>
      <c r="AM1801" s="2" t="str">
        <f t="shared" si="28"/>
        <v>No</v>
      </c>
    </row>
    <row r="1802" spans="1:39">
      <c r="A1802" s="6" t="s">
        <v>6188</v>
      </c>
      <c r="B1802" s="6" t="s">
        <v>426</v>
      </c>
      <c r="C1802" s="4" t="s">
        <v>57</v>
      </c>
      <c r="D1802" s="213">
        <v>5034</v>
      </c>
      <c r="E1802" s="210">
        <v>50034</v>
      </c>
      <c r="F1802" s="17" t="s">
        <v>275</v>
      </c>
      <c r="G1802" s="36" t="s">
        <v>218</v>
      </c>
      <c r="H1802" s="157">
        <v>90057</v>
      </c>
      <c r="I1802" s="19">
        <v>21</v>
      </c>
      <c r="J1802" s="150" t="s">
        <v>13</v>
      </c>
      <c r="K1802" s="150" t="s">
        <v>12</v>
      </c>
      <c r="L1802" s="9">
        <v>10</v>
      </c>
      <c r="M1802" s="9"/>
      <c r="N1802" s="21">
        <v>2.8653</v>
      </c>
      <c r="O1802" s="10"/>
      <c r="P1802" s="39">
        <v>6.2799999999999995E-2</v>
      </c>
      <c r="Q1802" s="7"/>
      <c r="R1802" s="158">
        <v>102.3306</v>
      </c>
      <c r="S1802" s="1"/>
      <c r="T1802" s="23">
        <v>2.242</v>
      </c>
      <c r="V1802" s="20">
        <v>45.643300000000004</v>
      </c>
      <c r="X1802" s="20">
        <v>12.0838</v>
      </c>
      <c r="AA1802" s="25">
        <v>97141</v>
      </c>
      <c r="AB1802" s="9"/>
      <c r="AC1802" s="25">
        <v>1547444</v>
      </c>
      <c r="AD1802" s="9"/>
      <c r="AE1802" s="27">
        <v>33903</v>
      </c>
      <c r="AF1802" s="9"/>
      <c r="AG1802" s="26">
        <v>15122</v>
      </c>
      <c r="AI1802" s="26">
        <v>128059</v>
      </c>
      <c r="AK1802" s="26">
        <v>198253</v>
      </c>
      <c r="AM1802" s="2" t="str">
        <f t="shared" si="28"/>
        <v>No</v>
      </c>
    </row>
    <row r="1803" spans="1:39">
      <c r="A1803" s="6" t="s">
        <v>3375</v>
      </c>
      <c r="B1803" s="6" t="s">
        <v>3376</v>
      </c>
      <c r="C1803" s="4" t="s">
        <v>85</v>
      </c>
      <c r="D1803" s="213" t="s">
        <v>3377</v>
      </c>
      <c r="E1803" s="210">
        <v>66170</v>
      </c>
      <c r="F1803" s="17" t="s">
        <v>132</v>
      </c>
      <c r="G1803" s="36" t="s">
        <v>220</v>
      </c>
      <c r="H1803" s="157">
        <v>0</v>
      </c>
      <c r="I1803" s="19">
        <v>21</v>
      </c>
      <c r="J1803" s="150" t="s">
        <v>14</v>
      </c>
      <c r="K1803" s="150" t="s">
        <v>12</v>
      </c>
      <c r="L1803" s="9">
        <v>1</v>
      </c>
      <c r="M1803" s="9"/>
      <c r="N1803" s="21">
        <v>0</v>
      </c>
      <c r="O1803" s="10"/>
      <c r="P1803" s="39">
        <v>0</v>
      </c>
      <c r="Q1803" s="7"/>
      <c r="R1803" s="158">
        <v>36.413400000000003</v>
      </c>
      <c r="S1803" s="1"/>
      <c r="T1803" s="23">
        <v>2.3481000000000001</v>
      </c>
      <c r="V1803" s="20">
        <v>15.507400000000001</v>
      </c>
      <c r="X1803" s="20">
        <v>0</v>
      </c>
      <c r="AA1803" s="25">
        <v>0</v>
      </c>
      <c r="AB1803" s="9"/>
      <c r="AC1803" s="25">
        <v>69768</v>
      </c>
      <c r="AD1803" s="9"/>
      <c r="AE1803" s="27">
        <v>4499</v>
      </c>
      <c r="AF1803" s="9"/>
      <c r="AG1803" s="26">
        <v>1916</v>
      </c>
      <c r="AI1803" s="26">
        <v>0</v>
      </c>
      <c r="AK1803" s="26">
        <v>19114</v>
      </c>
      <c r="AM1803" s="2" t="str">
        <f t="shared" si="28"/>
        <v>No</v>
      </c>
    </row>
    <row r="1804" spans="1:39">
      <c r="A1804" s="6" t="s">
        <v>1207</v>
      </c>
      <c r="B1804" s="6" t="s">
        <v>5802</v>
      </c>
      <c r="C1804" s="4" t="s">
        <v>116</v>
      </c>
      <c r="D1804" s="213" t="s">
        <v>1208</v>
      </c>
      <c r="E1804" s="210" t="s">
        <v>1209</v>
      </c>
      <c r="F1804" s="17" t="s">
        <v>275</v>
      </c>
      <c r="G1804" s="36" t="s">
        <v>400</v>
      </c>
      <c r="H1804" s="157">
        <v>0</v>
      </c>
      <c r="I1804" s="19">
        <v>20</v>
      </c>
      <c r="J1804" s="150" t="s">
        <v>14</v>
      </c>
      <c r="K1804" s="150" t="s">
        <v>12</v>
      </c>
      <c r="L1804" s="9">
        <v>9</v>
      </c>
      <c r="M1804" s="9"/>
      <c r="N1804" s="21">
        <v>0.4798</v>
      </c>
      <c r="O1804" s="10"/>
      <c r="P1804" s="39">
        <v>4.2200000000000001E-2</v>
      </c>
      <c r="Q1804" s="7"/>
      <c r="R1804" s="158">
        <v>32.294600000000003</v>
      </c>
      <c r="S1804" s="1"/>
      <c r="T1804" s="23">
        <v>2.8420000000000001</v>
      </c>
      <c r="V1804" s="20">
        <v>11.3635</v>
      </c>
      <c r="X1804" s="20">
        <v>0</v>
      </c>
      <c r="AA1804" s="25">
        <v>37126</v>
      </c>
      <c r="AB1804" s="9"/>
      <c r="AC1804" s="25">
        <v>879253</v>
      </c>
      <c r="AD1804" s="9"/>
      <c r="AE1804" s="27">
        <v>77375</v>
      </c>
      <c r="AF1804" s="9"/>
      <c r="AG1804" s="26">
        <v>27226</v>
      </c>
      <c r="AI1804" s="26">
        <v>0</v>
      </c>
      <c r="AK1804" s="26">
        <v>597641</v>
      </c>
      <c r="AM1804" s="2" t="str">
        <f t="shared" si="28"/>
        <v>No</v>
      </c>
    </row>
    <row r="1805" spans="1:39">
      <c r="A1805" s="6" t="s">
        <v>3706</v>
      </c>
      <c r="B1805" s="6" t="s">
        <v>3707</v>
      </c>
      <c r="C1805" s="4" t="s">
        <v>44</v>
      </c>
      <c r="D1805" s="213">
        <v>7011</v>
      </c>
      <c r="E1805" s="210">
        <v>70011</v>
      </c>
      <c r="F1805" s="17" t="s">
        <v>272</v>
      </c>
      <c r="G1805" s="36" t="s">
        <v>220</v>
      </c>
      <c r="H1805" s="157">
        <v>67818</v>
      </c>
      <c r="I1805" s="19">
        <v>20</v>
      </c>
      <c r="J1805" s="150" t="s">
        <v>13</v>
      </c>
      <c r="K1805" s="150" t="s">
        <v>12</v>
      </c>
      <c r="L1805" s="9">
        <v>9</v>
      </c>
      <c r="M1805" s="9"/>
      <c r="N1805" s="21">
        <v>3.2155</v>
      </c>
      <c r="O1805" s="10"/>
      <c r="P1805" s="39">
        <v>0.14729999999999999</v>
      </c>
      <c r="Q1805" s="7"/>
      <c r="R1805" s="158">
        <v>54.989100000000001</v>
      </c>
      <c r="S1805" s="1"/>
      <c r="T1805" s="23">
        <v>2.5194000000000001</v>
      </c>
      <c r="V1805" s="20">
        <v>21.8263</v>
      </c>
      <c r="X1805" s="20">
        <v>0</v>
      </c>
      <c r="AA1805" s="25">
        <v>205042</v>
      </c>
      <c r="AB1805" s="9"/>
      <c r="AC1805" s="25">
        <v>1391775</v>
      </c>
      <c r="AD1805" s="9"/>
      <c r="AE1805" s="27">
        <v>63766</v>
      </c>
      <c r="AF1805" s="9"/>
      <c r="AG1805" s="26">
        <v>25310</v>
      </c>
      <c r="AI1805" s="26">
        <v>0</v>
      </c>
      <c r="AK1805" s="26">
        <v>276371</v>
      </c>
      <c r="AM1805" s="2" t="str">
        <f t="shared" si="28"/>
        <v>No</v>
      </c>
    </row>
    <row r="1806" spans="1:39">
      <c r="A1806" s="6" t="s">
        <v>6189</v>
      </c>
      <c r="B1806" s="6" t="s">
        <v>4339</v>
      </c>
      <c r="C1806" s="4" t="s">
        <v>101</v>
      </c>
      <c r="D1806" s="213">
        <v>8014</v>
      </c>
      <c r="E1806" s="210">
        <v>80014</v>
      </c>
      <c r="F1806" s="17" t="s">
        <v>272</v>
      </c>
      <c r="G1806" s="36" t="s">
        <v>220</v>
      </c>
      <c r="H1806" s="157">
        <v>81251</v>
      </c>
      <c r="I1806" s="19">
        <v>20</v>
      </c>
      <c r="J1806" s="150" t="s">
        <v>14</v>
      </c>
      <c r="K1806" s="150" t="s">
        <v>12</v>
      </c>
      <c r="L1806" s="9">
        <v>9</v>
      </c>
      <c r="M1806" s="9"/>
      <c r="N1806" s="21">
        <v>0.56710000000000005</v>
      </c>
      <c r="O1806" s="10"/>
      <c r="P1806" s="39">
        <v>0.1731</v>
      </c>
      <c r="Q1806" s="7"/>
      <c r="R1806" s="158">
        <v>57.709600000000002</v>
      </c>
      <c r="S1806" s="1"/>
      <c r="T1806" s="23">
        <v>17.615500000000001</v>
      </c>
      <c r="V1806" s="20">
        <v>3.2761</v>
      </c>
      <c r="X1806" s="20">
        <v>0</v>
      </c>
      <c r="AA1806" s="25">
        <v>209652</v>
      </c>
      <c r="AB1806" s="9"/>
      <c r="AC1806" s="25">
        <v>1211152</v>
      </c>
      <c r="AD1806" s="9"/>
      <c r="AE1806" s="27">
        <v>369697</v>
      </c>
      <c r="AF1806" s="9"/>
      <c r="AG1806" s="26">
        <v>20987</v>
      </c>
      <c r="AI1806" s="26">
        <v>0</v>
      </c>
      <c r="AK1806" s="26">
        <v>287944</v>
      </c>
      <c r="AM1806" s="2" t="str">
        <f t="shared" si="28"/>
        <v>No</v>
      </c>
    </row>
    <row r="1807" spans="1:39">
      <c r="A1807" s="6" t="s">
        <v>2988</v>
      </c>
      <c r="B1807" s="6" t="s">
        <v>2989</v>
      </c>
      <c r="C1807" s="4" t="s">
        <v>58</v>
      </c>
      <c r="D1807" s="213" t="s">
        <v>2990</v>
      </c>
      <c r="E1807" s="210" t="s">
        <v>2991</v>
      </c>
      <c r="F1807" s="17" t="s">
        <v>275</v>
      </c>
      <c r="G1807" s="36" t="s">
        <v>400</v>
      </c>
      <c r="H1807" s="157">
        <v>0</v>
      </c>
      <c r="I1807" s="19">
        <v>20</v>
      </c>
      <c r="J1807" s="150" t="s">
        <v>13</v>
      </c>
      <c r="K1807" s="150" t="s">
        <v>12</v>
      </c>
      <c r="L1807" s="9">
        <v>9</v>
      </c>
      <c r="M1807" s="9"/>
      <c r="N1807" s="21">
        <v>0.70489999999999997</v>
      </c>
      <c r="O1807" s="10"/>
      <c r="P1807" s="39">
        <v>6.1400000000000003E-2</v>
      </c>
      <c r="Q1807" s="7"/>
      <c r="R1807" s="158">
        <v>51.914400000000001</v>
      </c>
      <c r="S1807" s="1"/>
      <c r="T1807" s="23">
        <v>4.5228999999999999</v>
      </c>
      <c r="V1807" s="20">
        <v>11.478199999999999</v>
      </c>
      <c r="X1807" s="20">
        <v>0</v>
      </c>
      <c r="AA1807" s="25">
        <v>100961</v>
      </c>
      <c r="AB1807" s="9"/>
      <c r="AC1807" s="25">
        <v>1643974</v>
      </c>
      <c r="AD1807" s="9"/>
      <c r="AE1807" s="27">
        <v>143226</v>
      </c>
      <c r="AF1807" s="9"/>
      <c r="AG1807" s="26">
        <v>31667</v>
      </c>
      <c r="AI1807" s="26">
        <v>0</v>
      </c>
      <c r="AK1807" s="26">
        <v>367389</v>
      </c>
      <c r="AM1807" s="2" t="str">
        <f t="shared" si="28"/>
        <v>No</v>
      </c>
    </row>
    <row r="1808" spans="1:39">
      <c r="A1808" s="6" t="s">
        <v>6190</v>
      </c>
      <c r="B1808" s="6" t="s">
        <v>2307</v>
      </c>
      <c r="C1808" s="4" t="s">
        <v>57</v>
      </c>
      <c r="D1808" s="213">
        <v>5030</v>
      </c>
      <c r="E1808" s="210">
        <v>50030</v>
      </c>
      <c r="F1808" s="17" t="s">
        <v>272</v>
      </c>
      <c r="G1808" s="36" t="s">
        <v>220</v>
      </c>
      <c r="H1808" s="157">
        <v>78393</v>
      </c>
      <c r="I1808" s="19">
        <v>20</v>
      </c>
      <c r="J1808" s="150" t="s">
        <v>13</v>
      </c>
      <c r="K1808" s="150" t="s">
        <v>12</v>
      </c>
      <c r="L1808" s="9">
        <v>7</v>
      </c>
      <c r="M1808" s="9"/>
      <c r="N1808" s="21">
        <v>1.518</v>
      </c>
      <c r="O1808" s="10"/>
      <c r="P1808" s="39">
        <v>3.5700000000000003E-2</v>
      </c>
      <c r="Q1808" s="7"/>
      <c r="R1808" s="158">
        <v>93.777299999999997</v>
      </c>
      <c r="S1808" s="1"/>
      <c r="T1808" s="23">
        <v>2.2081</v>
      </c>
      <c r="V1808" s="20">
        <v>42.469700000000003</v>
      </c>
      <c r="X1808" s="20">
        <v>0</v>
      </c>
      <c r="AA1808" s="25">
        <v>38254</v>
      </c>
      <c r="AB1808" s="9"/>
      <c r="AC1808" s="25">
        <v>1070280</v>
      </c>
      <c r="AD1808" s="9"/>
      <c r="AE1808" s="27">
        <v>25201</v>
      </c>
      <c r="AF1808" s="9"/>
      <c r="AG1808" s="26">
        <v>11413</v>
      </c>
      <c r="AI1808" s="26">
        <v>0</v>
      </c>
      <c r="AK1808" s="26">
        <v>116179</v>
      </c>
      <c r="AM1808" s="2" t="str">
        <f t="shared" si="28"/>
        <v>No</v>
      </c>
    </row>
    <row r="1809" spans="1:39">
      <c r="A1809" s="6" t="s">
        <v>329</v>
      </c>
      <c r="B1809" s="6" t="s">
        <v>330</v>
      </c>
      <c r="C1809" s="4" t="s">
        <v>1</v>
      </c>
      <c r="D1809" s="213">
        <v>42</v>
      </c>
      <c r="E1809" s="210">
        <v>42</v>
      </c>
      <c r="F1809" s="17" t="s">
        <v>275</v>
      </c>
      <c r="G1809" s="36" t="s">
        <v>220</v>
      </c>
      <c r="H1809" s="157">
        <v>90733</v>
      </c>
      <c r="I1809" s="19">
        <v>20</v>
      </c>
      <c r="J1809" s="150" t="s">
        <v>14</v>
      </c>
      <c r="K1809" s="150" t="s">
        <v>12</v>
      </c>
      <c r="L1809" s="9">
        <v>6</v>
      </c>
      <c r="M1809" s="9"/>
      <c r="N1809" s="21">
        <v>0.85460000000000003</v>
      </c>
      <c r="O1809" s="10"/>
      <c r="P1809" s="39">
        <v>4.0300000000000002E-2</v>
      </c>
      <c r="Q1809" s="7"/>
      <c r="R1809" s="158">
        <v>49.340200000000003</v>
      </c>
      <c r="S1809" s="1"/>
      <c r="T1809" s="23">
        <v>2.3279000000000001</v>
      </c>
      <c r="V1809" s="20">
        <v>21.195599999999999</v>
      </c>
      <c r="X1809" s="20">
        <v>0</v>
      </c>
      <c r="AA1809" s="25">
        <v>28441</v>
      </c>
      <c r="AB1809" s="9"/>
      <c r="AC1809" s="25">
        <v>705368</v>
      </c>
      <c r="AD1809" s="9"/>
      <c r="AE1809" s="27">
        <v>33279</v>
      </c>
      <c r="AF1809" s="9"/>
      <c r="AG1809" s="26">
        <v>14296</v>
      </c>
      <c r="AI1809" s="26">
        <v>0</v>
      </c>
      <c r="AK1809" s="26">
        <v>203336</v>
      </c>
      <c r="AM1809" s="2" t="str">
        <f t="shared" si="28"/>
        <v>No</v>
      </c>
    </row>
    <row r="1810" spans="1:39">
      <c r="A1810" s="6" t="s">
        <v>2980</v>
      </c>
      <c r="B1810" s="6" t="s">
        <v>2981</v>
      </c>
      <c r="C1810" s="4" t="s">
        <v>58</v>
      </c>
      <c r="D1810" s="213" t="s">
        <v>2982</v>
      </c>
      <c r="E1810" s="210" t="s">
        <v>2983</v>
      </c>
      <c r="F1810" s="17" t="s">
        <v>275</v>
      </c>
      <c r="G1810" s="36" t="s">
        <v>400</v>
      </c>
      <c r="H1810" s="157">
        <v>0</v>
      </c>
      <c r="I1810" s="19">
        <v>20</v>
      </c>
      <c r="J1810" s="150" t="s">
        <v>14</v>
      </c>
      <c r="K1810" s="150" t="s">
        <v>12</v>
      </c>
      <c r="L1810" s="9">
        <v>5</v>
      </c>
      <c r="M1810" s="9"/>
      <c r="N1810" s="21">
        <v>1.4903999999999999</v>
      </c>
      <c r="O1810" s="10"/>
      <c r="P1810" s="39">
        <v>0.21249999999999999</v>
      </c>
      <c r="Q1810" s="7"/>
      <c r="R1810" s="158">
        <v>70.864199999999997</v>
      </c>
      <c r="S1810" s="1"/>
      <c r="T1810" s="23">
        <v>10.102600000000001</v>
      </c>
      <c r="V1810" s="20">
        <v>7.0145</v>
      </c>
      <c r="X1810" s="20">
        <v>0</v>
      </c>
      <c r="AA1810" s="25">
        <v>46241</v>
      </c>
      <c r="AB1810" s="9"/>
      <c r="AC1810" s="25">
        <v>217624</v>
      </c>
      <c r="AD1810" s="9"/>
      <c r="AE1810" s="27">
        <v>31025</v>
      </c>
      <c r="AF1810" s="9"/>
      <c r="AG1810" s="26">
        <v>3071</v>
      </c>
      <c r="AI1810" s="26">
        <v>0</v>
      </c>
      <c r="AK1810" s="26">
        <v>32755</v>
      </c>
      <c r="AM1810" s="2" t="str">
        <f t="shared" si="28"/>
        <v>No</v>
      </c>
    </row>
    <row r="1811" spans="1:39">
      <c r="A1811" s="6" t="s">
        <v>3572</v>
      </c>
      <c r="B1811" s="6" t="s">
        <v>3573</v>
      </c>
      <c r="C1811" s="4" t="s">
        <v>85</v>
      </c>
      <c r="D1811" s="213" t="s">
        <v>3574</v>
      </c>
      <c r="E1811" s="210" t="s">
        <v>3575</v>
      </c>
      <c r="F1811" s="17" t="s">
        <v>120</v>
      </c>
      <c r="G1811" s="36" t="s">
        <v>400</v>
      </c>
      <c r="H1811" s="157">
        <v>0</v>
      </c>
      <c r="I1811" s="19">
        <v>20</v>
      </c>
      <c r="J1811" s="150" t="s">
        <v>13</v>
      </c>
      <c r="K1811" s="150" t="s">
        <v>12</v>
      </c>
      <c r="L1811" s="9">
        <v>3</v>
      </c>
      <c r="M1811" s="9"/>
      <c r="N1811" s="21">
        <v>2.9314</v>
      </c>
      <c r="O1811" s="10"/>
      <c r="P1811" s="39">
        <v>0.14419999999999999</v>
      </c>
      <c r="Q1811" s="7"/>
      <c r="R1811" s="158">
        <v>26.735199999999999</v>
      </c>
      <c r="S1811" s="1"/>
      <c r="T1811" s="23">
        <v>1.3149999999999999</v>
      </c>
      <c r="V1811" s="20">
        <v>20.3306</v>
      </c>
      <c r="X1811" s="20">
        <v>0</v>
      </c>
      <c r="AA1811" s="25">
        <v>27300</v>
      </c>
      <c r="AB1811" s="9"/>
      <c r="AC1811" s="25">
        <v>189339</v>
      </c>
      <c r="AD1811" s="9"/>
      <c r="AE1811" s="27">
        <v>9313</v>
      </c>
      <c r="AF1811" s="9"/>
      <c r="AG1811" s="26">
        <v>7082</v>
      </c>
      <c r="AI1811" s="26">
        <v>0</v>
      </c>
      <c r="AK1811" s="26">
        <v>37395</v>
      </c>
      <c r="AM1811" s="2" t="str">
        <f t="shared" si="28"/>
        <v>No</v>
      </c>
    </row>
    <row r="1812" spans="1:39">
      <c r="A1812" s="6" t="s">
        <v>2129</v>
      </c>
      <c r="B1812" s="6" t="s">
        <v>2130</v>
      </c>
      <c r="C1812" s="4" t="s">
        <v>64</v>
      </c>
      <c r="D1812" s="213" t="s">
        <v>2131</v>
      </c>
      <c r="E1812" s="210" t="s">
        <v>2132</v>
      </c>
      <c r="F1812" s="17" t="s">
        <v>275</v>
      </c>
      <c r="G1812" s="36" t="s">
        <v>400</v>
      </c>
      <c r="H1812" s="157">
        <v>0</v>
      </c>
      <c r="I1812" s="19">
        <v>20</v>
      </c>
      <c r="J1812" s="150" t="s">
        <v>13</v>
      </c>
      <c r="K1812" s="150" t="s">
        <v>12</v>
      </c>
      <c r="L1812" s="9">
        <v>20</v>
      </c>
      <c r="M1812" s="9"/>
      <c r="N1812" s="21">
        <v>0.36940000000000001</v>
      </c>
      <c r="O1812" s="10"/>
      <c r="P1812" s="39">
        <v>1.95E-2</v>
      </c>
      <c r="Q1812" s="7"/>
      <c r="R1812" s="158">
        <v>39.009799999999998</v>
      </c>
      <c r="S1812" s="1"/>
      <c r="T1812" s="23">
        <v>2.0623999999999998</v>
      </c>
      <c r="V1812" s="20">
        <v>18.9146</v>
      </c>
      <c r="X1812" s="20">
        <v>0</v>
      </c>
      <c r="AA1812" s="25">
        <v>36152</v>
      </c>
      <c r="AB1812" s="9"/>
      <c r="AC1812" s="25">
        <v>1851095</v>
      </c>
      <c r="AD1812" s="9"/>
      <c r="AE1812" s="27">
        <v>97866</v>
      </c>
      <c r="AF1812" s="9"/>
      <c r="AG1812" s="26">
        <v>47452</v>
      </c>
      <c r="AI1812" s="26">
        <v>0</v>
      </c>
      <c r="AK1812" s="26">
        <v>833330</v>
      </c>
      <c r="AM1812" s="2" t="str">
        <f t="shared" si="28"/>
        <v>No</v>
      </c>
    </row>
    <row r="1813" spans="1:39">
      <c r="A1813" s="6" t="s">
        <v>2863</v>
      </c>
      <c r="B1813" s="6" t="s">
        <v>5789</v>
      </c>
      <c r="C1813" s="4" t="s">
        <v>57</v>
      </c>
      <c r="D1813" s="213" t="s">
        <v>2864</v>
      </c>
      <c r="E1813" s="210" t="s">
        <v>2865</v>
      </c>
      <c r="F1813" s="17" t="s">
        <v>275</v>
      </c>
      <c r="G1813" s="36" t="s">
        <v>400</v>
      </c>
      <c r="H1813" s="157">
        <v>0</v>
      </c>
      <c r="I1813" s="19">
        <v>20</v>
      </c>
      <c r="J1813" s="150" t="s">
        <v>13</v>
      </c>
      <c r="K1813" s="150" t="s">
        <v>12</v>
      </c>
      <c r="L1813" s="9">
        <v>20</v>
      </c>
      <c r="M1813" s="9"/>
      <c r="N1813" s="21">
        <v>1.1036999999999999</v>
      </c>
      <c r="O1813" s="10"/>
      <c r="P1813" s="39">
        <v>0.1099</v>
      </c>
      <c r="Q1813" s="7"/>
      <c r="R1813" s="158">
        <v>54.234000000000002</v>
      </c>
      <c r="S1813" s="1"/>
      <c r="T1813" s="23">
        <v>5.4025999999999996</v>
      </c>
      <c r="V1813" s="20">
        <v>10.038600000000001</v>
      </c>
      <c r="X1813" s="20">
        <v>0</v>
      </c>
      <c r="AA1813" s="25">
        <v>199347</v>
      </c>
      <c r="AB1813" s="9"/>
      <c r="AC1813" s="25">
        <v>1813098</v>
      </c>
      <c r="AD1813" s="9"/>
      <c r="AE1813" s="27">
        <v>180613</v>
      </c>
      <c r="AF1813" s="9"/>
      <c r="AG1813" s="26">
        <v>33431</v>
      </c>
      <c r="AI1813" s="26">
        <v>0</v>
      </c>
      <c r="AK1813" s="26">
        <v>395156</v>
      </c>
      <c r="AM1813" s="2" t="str">
        <f t="shared" si="28"/>
        <v>No</v>
      </c>
    </row>
    <row r="1814" spans="1:39">
      <c r="A1814" s="6" t="s">
        <v>1755</v>
      </c>
      <c r="B1814" s="6" t="s">
        <v>3064</v>
      </c>
      <c r="C1814" s="4" t="s">
        <v>82</v>
      </c>
      <c r="D1814" s="213" t="s">
        <v>3065</v>
      </c>
      <c r="E1814" s="210" t="s">
        <v>3066</v>
      </c>
      <c r="F1814" s="17" t="s">
        <v>272</v>
      </c>
      <c r="G1814" s="36" t="s">
        <v>400</v>
      </c>
      <c r="H1814" s="157">
        <v>0</v>
      </c>
      <c r="I1814" s="19">
        <v>20</v>
      </c>
      <c r="J1814" s="150" t="s">
        <v>13</v>
      </c>
      <c r="K1814" s="150" t="s">
        <v>12</v>
      </c>
      <c r="L1814" s="9">
        <v>20</v>
      </c>
      <c r="M1814" s="9"/>
      <c r="N1814" s="21">
        <v>0.72519999999999996</v>
      </c>
      <c r="O1814" s="10"/>
      <c r="P1814" s="39">
        <v>1.8599999999999998E-2</v>
      </c>
      <c r="Q1814" s="7"/>
      <c r="R1814" s="158">
        <v>36.191600000000001</v>
      </c>
      <c r="S1814" s="1"/>
      <c r="T1814" s="23">
        <v>0.92889999999999995</v>
      </c>
      <c r="V1814" s="20">
        <v>38.960999999999999</v>
      </c>
      <c r="X1814" s="20">
        <v>0</v>
      </c>
      <c r="AA1814" s="25">
        <v>17211</v>
      </c>
      <c r="AB1814" s="9"/>
      <c r="AC1814" s="25">
        <v>924623</v>
      </c>
      <c r="AD1814" s="9"/>
      <c r="AE1814" s="27">
        <v>23732</v>
      </c>
      <c r="AF1814" s="9"/>
      <c r="AG1814" s="26">
        <v>25548</v>
      </c>
      <c r="AI1814" s="26">
        <v>0</v>
      </c>
      <c r="AK1814" s="26">
        <v>492810</v>
      </c>
      <c r="AM1814" s="2" t="str">
        <f t="shared" si="28"/>
        <v>No</v>
      </c>
    </row>
    <row r="1815" spans="1:39">
      <c r="A1815" s="6" t="s">
        <v>2214</v>
      </c>
      <c r="B1815" s="6" t="s">
        <v>2215</v>
      </c>
      <c r="C1815" s="4" t="s">
        <v>100</v>
      </c>
      <c r="D1815" s="213" t="s">
        <v>2216</v>
      </c>
      <c r="E1815" s="210" t="s">
        <v>2217</v>
      </c>
      <c r="F1815" s="17" t="s">
        <v>272</v>
      </c>
      <c r="G1815" s="36" t="s">
        <v>400</v>
      </c>
      <c r="H1815" s="157">
        <v>0</v>
      </c>
      <c r="I1815" s="19">
        <v>20</v>
      </c>
      <c r="J1815" s="150" t="s">
        <v>13</v>
      </c>
      <c r="K1815" s="150" t="s">
        <v>12</v>
      </c>
      <c r="L1815" s="9">
        <v>20</v>
      </c>
      <c r="M1815" s="9"/>
      <c r="N1815" s="21">
        <v>0.8679</v>
      </c>
      <c r="O1815" s="10"/>
      <c r="P1815" s="39">
        <v>5.5100000000000003E-2</v>
      </c>
      <c r="Q1815" s="7"/>
      <c r="R1815" s="158">
        <v>18.227799999999998</v>
      </c>
      <c r="S1815" s="1"/>
      <c r="T1815" s="23">
        <v>1.1574</v>
      </c>
      <c r="V1815" s="20">
        <v>15.749000000000001</v>
      </c>
      <c r="X1815" s="20">
        <v>0</v>
      </c>
      <c r="AA1815" s="25">
        <v>53939</v>
      </c>
      <c r="AB1815" s="9"/>
      <c r="AC1815" s="25">
        <v>978814</v>
      </c>
      <c r="AD1815" s="9"/>
      <c r="AE1815" s="27">
        <v>62151</v>
      </c>
      <c r="AF1815" s="9"/>
      <c r="AG1815" s="26">
        <v>53699</v>
      </c>
      <c r="AI1815" s="26">
        <v>0</v>
      </c>
      <c r="AK1815" s="26">
        <v>729974</v>
      </c>
      <c r="AM1815" s="2" t="str">
        <f t="shared" si="28"/>
        <v>No</v>
      </c>
    </row>
    <row r="1816" spans="1:39">
      <c r="A1816" s="6" t="s">
        <v>2527</v>
      </c>
      <c r="B1816" s="6" t="s">
        <v>1742</v>
      </c>
      <c r="C1816" s="4" t="s">
        <v>45</v>
      </c>
      <c r="D1816" s="213" t="s">
        <v>2528</v>
      </c>
      <c r="E1816" s="210" t="s">
        <v>2529</v>
      </c>
      <c r="F1816" s="17" t="s">
        <v>272</v>
      </c>
      <c r="G1816" s="36" t="s">
        <v>400</v>
      </c>
      <c r="H1816" s="157">
        <v>0</v>
      </c>
      <c r="I1816" s="19">
        <v>20</v>
      </c>
      <c r="J1816" s="150" t="s">
        <v>13</v>
      </c>
      <c r="K1816" s="150" t="s">
        <v>12</v>
      </c>
      <c r="L1816" s="9">
        <v>20</v>
      </c>
      <c r="M1816" s="9"/>
      <c r="N1816" s="21">
        <v>4.5849000000000002</v>
      </c>
      <c r="O1816" s="10"/>
      <c r="P1816" s="39">
        <v>8.9399999999999993E-2</v>
      </c>
      <c r="Q1816" s="7"/>
      <c r="R1816" s="158">
        <v>78.193299999999994</v>
      </c>
      <c r="S1816" s="1"/>
      <c r="T1816" s="23">
        <v>1.5243</v>
      </c>
      <c r="V1816" s="20">
        <v>51.298699999999997</v>
      </c>
      <c r="X1816" s="20">
        <v>0</v>
      </c>
      <c r="AA1816" s="25">
        <v>45056</v>
      </c>
      <c r="AB1816" s="9"/>
      <c r="AC1816" s="25">
        <v>504112</v>
      </c>
      <c r="AD1816" s="9"/>
      <c r="AE1816" s="27">
        <v>9827</v>
      </c>
      <c r="AF1816" s="9"/>
      <c r="AG1816" s="26">
        <v>6447</v>
      </c>
      <c r="AI1816" s="26">
        <v>0</v>
      </c>
      <c r="AK1816" s="26">
        <v>169793</v>
      </c>
      <c r="AM1816" s="2" t="str">
        <f t="shared" si="28"/>
        <v>No</v>
      </c>
    </row>
    <row r="1817" spans="1:39">
      <c r="A1817" s="6" t="s">
        <v>3633</v>
      </c>
      <c r="B1817" s="6" t="s">
        <v>6191</v>
      </c>
      <c r="C1817" s="4" t="s">
        <v>103</v>
      </c>
      <c r="D1817" s="213" t="s">
        <v>3634</v>
      </c>
      <c r="E1817" s="210" t="s">
        <v>3635</v>
      </c>
      <c r="F1817" s="17" t="s">
        <v>344</v>
      </c>
      <c r="G1817" s="36" t="s">
        <v>400</v>
      </c>
      <c r="H1817" s="157">
        <v>0</v>
      </c>
      <c r="I1817" s="19">
        <v>20</v>
      </c>
      <c r="J1817" s="150" t="s">
        <v>13</v>
      </c>
      <c r="K1817" s="150" t="s">
        <v>12</v>
      </c>
      <c r="L1817" s="9">
        <v>20</v>
      </c>
      <c r="M1817" s="9"/>
      <c r="N1817" s="21">
        <v>1.0712999999999999</v>
      </c>
      <c r="O1817" s="10"/>
      <c r="P1817" s="39">
        <v>0.03</v>
      </c>
      <c r="Q1817" s="7"/>
      <c r="R1817" s="158">
        <v>56.526499999999999</v>
      </c>
      <c r="S1817" s="1"/>
      <c r="T1817" s="23">
        <v>1.5820000000000001</v>
      </c>
      <c r="V1817" s="20">
        <v>35.729999999999997</v>
      </c>
      <c r="X1817" s="20">
        <v>0</v>
      </c>
      <c r="AA1817" s="25">
        <v>37100</v>
      </c>
      <c r="AB1817" s="9"/>
      <c r="AC1817" s="25">
        <v>1237366</v>
      </c>
      <c r="AD1817" s="9"/>
      <c r="AE1817" s="27">
        <v>34631</v>
      </c>
      <c r="AF1817" s="9"/>
      <c r="AG1817" s="26">
        <v>21890</v>
      </c>
      <c r="AI1817" s="26">
        <v>0</v>
      </c>
      <c r="AK1817" s="26">
        <v>456515</v>
      </c>
      <c r="AM1817" s="2" t="str">
        <f t="shared" si="28"/>
        <v>No</v>
      </c>
    </row>
    <row r="1818" spans="1:39">
      <c r="A1818" s="6" t="s">
        <v>6192</v>
      </c>
      <c r="B1818" s="6" t="s">
        <v>876</v>
      </c>
      <c r="C1818" s="4" t="s">
        <v>68</v>
      </c>
      <c r="D1818" s="213">
        <v>2193</v>
      </c>
      <c r="E1818" s="210">
        <v>20193</v>
      </c>
      <c r="F1818" s="17" t="s">
        <v>272</v>
      </c>
      <c r="G1818" s="36" t="s">
        <v>218</v>
      </c>
      <c r="H1818" s="157">
        <v>95259</v>
      </c>
      <c r="I1818" s="19">
        <v>20</v>
      </c>
      <c r="J1818" s="150" t="s">
        <v>13</v>
      </c>
      <c r="K1818" s="150" t="s">
        <v>12</v>
      </c>
      <c r="L1818" s="9">
        <v>20</v>
      </c>
      <c r="M1818" s="9"/>
      <c r="N1818" s="21">
        <v>0</v>
      </c>
      <c r="O1818" s="10"/>
      <c r="P1818" s="39">
        <v>0</v>
      </c>
      <c r="Q1818" s="7"/>
      <c r="R1818" s="158">
        <v>68.799000000000007</v>
      </c>
      <c r="S1818" s="1"/>
      <c r="T1818" s="23">
        <v>2.4135</v>
      </c>
      <c r="V1818" s="20">
        <v>28.505400000000002</v>
      </c>
      <c r="X1818" s="20">
        <v>4.6161000000000003</v>
      </c>
      <c r="AA1818" s="25">
        <v>0</v>
      </c>
      <c r="AB1818" s="9"/>
      <c r="AC1818" s="25">
        <v>2222620</v>
      </c>
      <c r="AD1818" s="9"/>
      <c r="AE1818" s="27">
        <v>77972</v>
      </c>
      <c r="AF1818" s="9"/>
      <c r="AG1818" s="26">
        <v>32306</v>
      </c>
      <c r="AI1818" s="26">
        <v>481493</v>
      </c>
      <c r="AK1818" s="26">
        <v>458662</v>
      </c>
      <c r="AM1818" s="2" t="str">
        <f t="shared" si="28"/>
        <v>No</v>
      </c>
    </row>
    <row r="1819" spans="1:39">
      <c r="A1819" s="6" t="s">
        <v>1964</v>
      </c>
      <c r="B1819" s="6" t="s">
        <v>1965</v>
      </c>
      <c r="C1819" s="4" t="s">
        <v>62</v>
      </c>
      <c r="D1819" s="213" t="s">
        <v>1966</v>
      </c>
      <c r="E1819" s="210" t="s">
        <v>1967</v>
      </c>
      <c r="F1819" s="17" t="s">
        <v>120</v>
      </c>
      <c r="G1819" s="36" t="s">
        <v>400</v>
      </c>
      <c r="H1819" s="157">
        <v>0</v>
      </c>
      <c r="I1819" s="19">
        <v>20</v>
      </c>
      <c r="J1819" s="150" t="s">
        <v>13</v>
      </c>
      <c r="K1819" s="150" t="s">
        <v>12</v>
      </c>
      <c r="L1819" s="9">
        <v>20</v>
      </c>
      <c r="M1819" s="9"/>
      <c r="N1819" s="21">
        <v>4.8300000000000003E-2</v>
      </c>
      <c r="O1819" s="10"/>
      <c r="P1819" s="39">
        <v>2.5999999999999999E-3</v>
      </c>
      <c r="Q1819" s="7"/>
      <c r="R1819" s="158">
        <v>87.948800000000006</v>
      </c>
      <c r="S1819" s="1"/>
      <c r="T1819" s="23">
        <v>4.7774999999999999</v>
      </c>
      <c r="V1819" s="20">
        <v>18.409099999999999</v>
      </c>
      <c r="X1819" s="20">
        <v>0</v>
      </c>
      <c r="AA1819" s="25">
        <v>1939</v>
      </c>
      <c r="AB1819" s="9"/>
      <c r="AC1819" s="25">
        <v>738682</v>
      </c>
      <c r="AD1819" s="9"/>
      <c r="AE1819" s="27">
        <v>40126</v>
      </c>
      <c r="AF1819" s="9"/>
      <c r="AG1819" s="26">
        <v>8399</v>
      </c>
      <c r="AI1819" s="26">
        <v>0</v>
      </c>
      <c r="AK1819" s="26">
        <v>260601</v>
      </c>
      <c r="AM1819" s="2" t="str">
        <f t="shared" si="28"/>
        <v>No</v>
      </c>
    </row>
    <row r="1820" spans="1:39">
      <c r="A1820" s="6" t="s">
        <v>1119</v>
      </c>
      <c r="B1820" s="6" t="s">
        <v>1120</v>
      </c>
      <c r="C1820" s="4" t="s">
        <v>54</v>
      </c>
      <c r="D1820" s="213" t="s">
        <v>1121</v>
      </c>
      <c r="E1820" s="210" t="s">
        <v>1122</v>
      </c>
      <c r="F1820" s="17" t="s">
        <v>272</v>
      </c>
      <c r="G1820" s="36" t="s">
        <v>400</v>
      </c>
      <c r="H1820" s="157">
        <v>0</v>
      </c>
      <c r="I1820" s="19">
        <v>20</v>
      </c>
      <c r="J1820" s="150" t="s">
        <v>13</v>
      </c>
      <c r="K1820" s="150" t="s">
        <v>12</v>
      </c>
      <c r="L1820" s="9">
        <v>20</v>
      </c>
      <c r="M1820" s="9"/>
      <c r="N1820" s="21">
        <v>1.6538999999999999</v>
      </c>
      <c r="O1820" s="10"/>
      <c r="P1820" s="39">
        <v>0.10340000000000001</v>
      </c>
      <c r="Q1820" s="7"/>
      <c r="R1820" s="158">
        <v>72.394499999999994</v>
      </c>
      <c r="S1820" s="1"/>
      <c r="T1820" s="23">
        <v>4.5266000000000002</v>
      </c>
      <c r="V1820" s="20">
        <v>15.993</v>
      </c>
      <c r="X1820" s="20">
        <v>0</v>
      </c>
      <c r="AA1820" s="25">
        <v>170474</v>
      </c>
      <c r="AB1820" s="9"/>
      <c r="AC1820" s="25">
        <v>1648496</v>
      </c>
      <c r="AD1820" s="9"/>
      <c r="AE1820" s="27">
        <v>103076</v>
      </c>
      <c r="AF1820" s="9"/>
      <c r="AG1820" s="26">
        <v>22771</v>
      </c>
      <c r="AI1820" s="26">
        <v>0</v>
      </c>
      <c r="AK1820" s="26">
        <v>651875</v>
      </c>
      <c r="AM1820" s="2" t="str">
        <f t="shared" si="28"/>
        <v>No</v>
      </c>
    </row>
    <row r="1821" spans="1:39">
      <c r="A1821" s="6" t="s">
        <v>5348</v>
      </c>
      <c r="B1821" s="6" t="s">
        <v>756</v>
      </c>
      <c r="C1821" s="4" t="s">
        <v>56</v>
      </c>
      <c r="D1821" s="213" t="s">
        <v>757</v>
      </c>
      <c r="E1821" s="210" t="s">
        <v>758</v>
      </c>
      <c r="F1821" s="17" t="s">
        <v>405</v>
      </c>
      <c r="G1821" s="36" t="s">
        <v>400</v>
      </c>
      <c r="H1821" s="157">
        <v>0</v>
      </c>
      <c r="I1821" s="19">
        <v>20</v>
      </c>
      <c r="J1821" s="150" t="s">
        <v>13</v>
      </c>
      <c r="K1821" s="150" t="s">
        <v>12</v>
      </c>
      <c r="L1821" s="9">
        <v>20</v>
      </c>
      <c r="M1821" s="9"/>
      <c r="N1821" s="21">
        <v>0.65439999999999998</v>
      </c>
      <c r="O1821" s="10"/>
      <c r="P1821" s="39">
        <v>2.75E-2</v>
      </c>
      <c r="Q1821" s="7"/>
      <c r="R1821" s="158">
        <v>81.363699999999994</v>
      </c>
      <c r="S1821" s="1"/>
      <c r="T1821" s="23">
        <v>3.4169</v>
      </c>
      <c r="V1821" s="20">
        <v>23.8125</v>
      </c>
      <c r="X1821" s="20">
        <v>0</v>
      </c>
      <c r="AA1821" s="25">
        <v>43202</v>
      </c>
      <c r="AB1821" s="9"/>
      <c r="AC1821" s="25">
        <v>1572028</v>
      </c>
      <c r="AD1821" s="9"/>
      <c r="AE1821" s="27">
        <v>66017</v>
      </c>
      <c r="AF1821" s="9"/>
      <c r="AG1821" s="26">
        <v>19321</v>
      </c>
      <c r="AI1821" s="26">
        <v>0</v>
      </c>
      <c r="AK1821" s="26">
        <v>335801</v>
      </c>
      <c r="AM1821" s="2" t="str">
        <f t="shared" si="28"/>
        <v>No</v>
      </c>
    </row>
    <row r="1822" spans="1:39">
      <c r="A1822" s="6" t="s">
        <v>5379</v>
      </c>
      <c r="B1822" s="6" t="s">
        <v>5380</v>
      </c>
      <c r="C1822" s="4" t="s">
        <v>105</v>
      </c>
      <c r="D1822" s="213"/>
      <c r="E1822" s="210">
        <v>30200</v>
      </c>
      <c r="F1822" s="17" t="s">
        <v>272</v>
      </c>
      <c r="G1822" s="36" t="s">
        <v>220</v>
      </c>
      <c r="H1822" s="157">
        <v>88542</v>
      </c>
      <c r="I1822" s="19">
        <v>20</v>
      </c>
      <c r="J1822" s="150" t="s">
        <v>14</v>
      </c>
      <c r="K1822" s="150" t="s">
        <v>15</v>
      </c>
      <c r="L1822" s="9">
        <v>20</v>
      </c>
      <c r="M1822" s="9"/>
      <c r="N1822" s="21">
        <v>1.5691999999999999</v>
      </c>
      <c r="O1822" s="10"/>
      <c r="P1822" s="39">
        <v>0.36969999999999997</v>
      </c>
      <c r="Q1822" s="7"/>
      <c r="R1822" s="158">
        <v>44.4377</v>
      </c>
      <c r="S1822" s="1"/>
      <c r="T1822" s="23">
        <v>10.469099999999999</v>
      </c>
      <c r="V1822" s="20">
        <v>4.2446000000000002</v>
      </c>
      <c r="X1822" s="20">
        <v>0</v>
      </c>
      <c r="AA1822" s="25">
        <v>516157</v>
      </c>
      <c r="AB1822" s="9"/>
      <c r="AC1822" s="25">
        <v>1396188</v>
      </c>
      <c r="AD1822" s="9"/>
      <c r="AE1822" s="27">
        <v>328929</v>
      </c>
      <c r="AF1822" s="9"/>
      <c r="AG1822" s="26">
        <v>31419</v>
      </c>
      <c r="AI1822" s="26">
        <v>0</v>
      </c>
      <c r="AK1822" s="26">
        <v>342734</v>
      </c>
      <c r="AM1822" s="2" t="str">
        <f t="shared" si="28"/>
        <v>No</v>
      </c>
    </row>
    <row r="1823" spans="1:39">
      <c r="A1823" s="6" t="s">
        <v>1030</v>
      </c>
      <c r="B1823" s="6" t="s">
        <v>1031</v>
      </c>
      <c r="C1823" s="4" t="s">
        <v>116</v>
      </c>
      <c r="D1823" s="213">
        <v>3003</v>
      </c>
      <c r="E1823" s="210">
        <v>30003</v>
      </c>
      <c r="F1823" s="17" t="s">
        <v>275</v>
      </c>
      <c r="G1823" s="36" t="s">
        <v>220</v>
      </c>
      <c r="H1823" s="157">
        <v>67229</v>
      </c>
      <c r="I1823" s="19">
        <v>20</v>
      </c>
      <c r="J1823" s="150" t="s">
        <v>14</v>
      </c>
      <c r="K1823" s="150" t="s">
        <v>12</v>
      </c>
      <c r="L1823" s="9">
        <v>19</v>
      </c>
      <c r="M1823" s="9"/>
      <c r="N1823" s="21">
        <v>0.44719999999999999</v>
      </c>
      <c r="O1823" s="10"/>
      <c r="P1823" s="39">
        <v>6.6299999999999998E-2</v>
      </c>
      <c r="Q1823" s="7"/>
      <c r="R1823" s="158">
        <v>75.811300000000003</v>
      </c>
      <c r="S1823" s="1"/>
      <c r="T1823" s="23">
        <v>11.2342</v>
      </c>
      <c r="V1823" s="20">
        <v>6.7483000000000004</v>
      </c>
      <c r="X1823" s="20">
        <v>0</v>
      </c>
      <c r="AA1823" s="25">
        <v>228016</v>
      </c>
      <c r="AB1823" s="9"/>
      <c r="AC1823" s="25">
        <v>3440468</v>
      </c>
      <c r="AD1823" s="9"/>
      <c r="AE1823" s="27">
        <v>509830</v>
      </c>
      <c r="AF1823" s="9"/>
      <c r="AG1823" s="26">
        <v>45382</v>
      </c>
      <c r="AI1823" s="26">
        <v>0</v>
      </c>
      <c r="AK1823" s="26">
        <v>667058</v>
      </c>
      <c r="AM1823" s="2" t="str">
        <f t="shared" si="28"/>
        <v>No</v>
      </c>
    </row>
    <row r="1824" spans="1:39">
      <c r="A1824" s="6" t="s">
        <v>3350</v>
      </c>
      <c r="B1824" s="6" t="s">
        <v>3351</v>
      </c>
      <c r="C1824" s="4" t="s">
        <v>103</v>
      </c>
      <c r="D1824" s="213">
        <v>6115</v>
      </c>
      <c r="E1824" s="210">
        <v>60115</v>
      </c>
      <c r="F1824" s="17" t="s">
        <v>272</v>
      </c>
      <c r="G1824" s="36" t="s">
        <v>220</v>
      </c>
      <c r="H1824" s="157">
        <v>5121892</v>
      </c>
      <c r="I1824" s="19">
        <v>20</v>
      </c>
      <c r="J1824" s="150" t="s">
        <v>13</v>
      </c>
      <c r="K1824" s="150" t="s">
        <v>12</v>
      </c>
      <c r="L1824" s="9">
        <v>18</v>
      </c>
      <c r="M1824" s="9"/>
      <c r="N1824" s="21">
        <v>1.2168000000000001</v>
      </c>
      <c r="O1824" s="10"/>
      <c r="P1824" s="39">
        <v>4.82E-2</v>
      </c>
      <c r="Q1824" s="7"/>
      <c r="R1824" s="158">
        <v>60.7639</v>
      </c>
      <c r="S1824" s="1"/>
      <c r="T1824" s="23">
        <v>2.4058000000000002</v>
      </c>
      <c r="V1824" s="20">
        <v>25.257400000000001</v>
      </c>
      <c r="X1824" s="20">
        <v>0</v>
      </c>
      <c r="AA1824" s="25">
        <v>74141</v>
      </c>
      <c r="AB1824" s="9"/>
      <c r="AC1824" s="25">
        <v>1538906</v>
      </c>
      <c r="AD1824" s="9"/>
      <c r="AE1824" s="27">
        <v>60929</v>
      </c>
      <c r="AF1824" s="9"/>
      <c r="AG1824" s="26">
        <v>25326</v>
      </c>
      <c r="AI1824" s="26">
        <v>0</v>
      </c>
      <c r="AK1824" s="26">
        <v>536350</v>
      </c>
      <c r="AM1824" s="2" t="str">
        <f t="shared" si="28"/>
        <v>No</v>
      </c>
    </row>
    <row r="1825" spans="1:39">
      <c r="A1825" s="6" t="s">
        <v>3572</v>
      </c>
      <c r="B1825" s="6" t="s">
        <v>3573</v>
      </c>
      <c r="C1825" s="4" t="s">
        <v>85</v>
      </c>
      <c r="D1825" s="213" t="s">
        <v>3574</v>
      </c>
      <c r="E1825" s="210" t="s">
        <v>3575</v>
      </c>
      <c r="F1825" s="17" t="s">
        <v>120</v>
      </c>
      <c r="G1825" s="36" t="s">
        <v>400</v>
      </c>
      <c r="H1825" s="157">
        <v>0</v>
      </c>
      <c r="I1825" s="19">
        <v>20</v>
      </c>
      <c r="J1825" s="150" t="s">
        <v>14</v>
      </c>
      <c r="K1825" s="150" t="s">
        <v>12</v>
      </c>
      <c r="L1825" s="9">
        <v>17</v>
      </c>
      <c r="M1825" s="9"/>
      <c r="N1825" s="21">
        <v>0.64690000000000003</v>
      </c>
      <c r="O1825" s="10"/>
      <c r="P1825" s="39">
        <v>0.1176</v>
      </c>
      <c r="Q1825" s="7"/>
      <c r="R1825" s="158">
        <v>72.610699999999994</v>
      </c>
      <c r="S1825" s="1"/>
      <c r="T1825" s="23">
        <v>13.1972</v>
      </c>
      <c r="V1825" s="20">
        <v>5.5019999999999998</v>
      </c>
      <c r="X1825" s="20">
        <v>0</v>
      </c>
      <c r="AA1825" s="25">
        <v>340417</v>
      </c>
      <c r="AB1825" s="9"/>
      <c r="AC1825" s="25">
        <v>2895279</v>
      </c>
      <c r="AD1825" s="9"/>
      <c r="AE1825" s="27">
        <v>526225</v>
      </c>
      <c r="AF1825" s="9"/>
      <c r="AG1825" s="26">
        <v>39874</v>
      </c>
      <c r="AI1825" s="26">
        <v>0</v>
      </c>
      <c r="AK1825" s="26">
        <v>645798</v>
      </c>
      <c r="AM1825" s="2" t="str">
        <f t="shared" si="28"/>
        <v>No</v>
      </c>
    </row>
    <row r="1826" spans="1:39">
      <c r="A1826" s="6" t="s">
        <v>2980</v>
      </c>
      <c r="B1826" s="6" t="s">
        <v>2981</v>
      </c>
      <c r="C1826" s="4" t="s">
        <v>58</v>
      </c>
      <c r="D1826" s="213" t="s">
        <v>2982</v>
      </c>
      <c r="E1826" s="210" t="s">
        <v>2983</v>
      </c>
      <c r="F1826" s="17" t="s">
        <v>275</v>
      </c>
      <c r="G1826" s="36" t="s">
        <v>400</v>
      </c>
      <c r="H1826" s="157">
        <v>0</v>
      </c>
      <c r="I1826" s="19">
        <v>20</v>
      </c>
      <c r="J1826" s="150" t="s">
        <v>13</v>
      </c>
      <c r="K1826" s="150" t="s">
        <v>12</v>
      </c>
      <c r="L1826" s="9">
        <v>15</v>
      </c>
      <c r="M1826" s="9"/>
      <c r="N1826" s="21">
        <v>0.61729999999999996</v>
      </c>
      <c r="O1826" s="10"/>
      <c r="P1826" s="39">
        <v>4.3200000000000002E-2</v>
      </c>
      <c r="Q1826" s="7"/>
      <c r="R1826" s="158">
        <v>54.999400000000001</v>
      </c>
      <c r="S1826" s="1"/>
      <c r="T1826" s="23">
        <v>3.8512</v>
      </c>
      <c r="V1826" s="20">
        <v>14.2812</v>
      </c>
      <c r="X1826" s="20">
        <v>0</v>
      </c>
      <c r="AA1826" s="25">
        <v>54282</v>
      </c>
      <c r="AB1826" s="9"/>
      <c r="AC1826" s="25">
        <v>1255746</v>
      </c>
      <c r="AD1826" s="9"/>
      <c r="AE1826" s="27">
        <v>87930</v>
      </c>
      <c r="AF1826" s="9"/>
      <c r="AG1826" s="26">
        <v>22832</v>
      </c>
      <c r="AI1826" s="26">
        <v>0</v>
      </c>
      <c r="AK1826" s="26">
        <v>320225</v>
      </c>
      <c r="AM1826" s="2" t="str">
        <f t="shared" si="28"/>
        <v>No</v>
      </c>
    </row>
    <row r="1827" spans="1:39">
      <c r="A1827" s="6" t="s">
        <v>329</v>
      </c>
      <c r="B1827" s="6" t="s">
        <v>330</v>
      </c>
      <c r="C1827" s="4" t="s">
        <v>1</v>
      </c>
      <c r="D1827" s="213">
        <v>42</v>
      </c>
      <c r="E1827" s="210">
        <v>42</v>
      </c>
      <c r="F1827" s="17" t="s">
        <v>275</v>
      </c>
      <c r="G1827" s="36" t="s">
        <v>220</v>
      </c>
      <c r="H1827" s="157">
        <v>90733</v>
      </c>
      <c r="I1827" s="19">
        <v>20</v>
      </c>
      <c r="J1827" s="150" t="s">
        <v>13</v>
      </c>
      <c r="K1827" s="150" t="s">
        <v>12</v>
      </c>
      <c r="L1827" s="9">
        <v>14</v>
      </c>
      <c r="M1827" s="9"/>
      <c r="N1827" s="21">
        <v>7.3837000000000002</v>
      </c>
      <c r="O1827" s="10"/>
      <c r="P1827" s="39">
        <v>0.20130000000000001</v>
      </c>
      <c r="Q1827" s="7"/>
      <c r="R1827" s="158">
        <v>46.807099999999998</v>
      </c>
      <c r="S1827" s="1"/>
      <c r="T1827" s="23">
        <v>1.2758</v>
      </c>
      <c r="V1827" s="20">
        <v>36.687100000000001</v>
      </c>
      <c r="X1827" s="20">
        <v>0</v>
      </c>
      <c r="AA1827" s="25">
        <v>351618</v>
      </c>
      <c r="AB1827" s="9"/>
      <c r="AC1827" s="25">
        <v>1747075</v>
      </c>
      <c r="AD1827" s="9"/>
      <c r="AE1827" s="27">
        <v>47621</v>
      </c>
      <c r="AF1827" s="9"/>
      <c r="AG1827" s="26">
        <v>37325</v>
      </c>
      <c r="AI1827" s="26">
        <v>0</v>
      </c>
      <c r="AK1827" s="26">
        <v>411068</v>
      </c>
      <c r="AM1827" s="2" t="str">
        <f t="shared" si="28"/>
        <v>No</v>
      </c>
    </row>
    <row r="1828" spans="1:39">
      <c r="A1828" s="6" t="s">
        <v>6190</v>
      </c>
      <c r="B1828" s="6" t="s">
        <v>2307</v>
      </c>
      <c r="C1828" s="4" t="s">
        <v>57</v>
      </c>
      <c r="D1828" s="213">
        <v>5030</v>
      </c>
      <c r="E1828" s="210">
        <v>50030</v>
      </c>
      <c r="F1828" s="17" t="s">
        <v>272</v>
      </c>
      <c r="G1828" s="36" t="s">
        <v>220</v>
      </c>
      <c r="H1828" s="157">
        <v>78393</v>
      </c>
      <c r="I1828" s="19">
        <v>20</v>
      </c>
      <c r="J1828" s="150" t="s">
        <v>14</v>
      </c>
      <c r="K1828" s="150" t="s">
        <v>12</v>
      </c>
      <c r="L1828" s="9">
        <v>13</v>
      </c>
      <c r="M1828" s="9"/>
      <c r="N1828" s="21">
        <v>0.7268</v>
      </c>
      <c r="O1828" s="10"/>
      <c r="P1828" s="39">
        <v>8.8700000000000001E-2</v>
      </c>
      <c r="Q1828" s="7"/>
      <c r="R1828" s="158">
        <v>119.7401</v>
      </c>
      <c r="S1828" s="1"/>
      <c r="T1828" s="23">
        <v>14.610799999999999</v>
      </c>
      <c r="V1828" s="20">
        <v>8.1952999999999996</v>
      </c>
      <c r="X1828" s="20">
        <v>0</v>
      </c>
      <c r="AA1828" s="25">
        <v>297308</v>
      </c>
      <c r="AB1828" s="9"/>
      <c r="AC1828" s="25">
        <v>3352483</v>
      </c>
      <c r="AD1828" s="9"/>
      <c r="AE1828" s="27">
        <v>409074</v>
      </c>
      <c r="AF1828" s="9"/>
      <c r="AG1828" s="26">
        <v>27998</v>
      </c>
      <c r="AI1828" s="26">
        <v>0</v>
      </c>
      <c r="AK1828" s="26">
        <v>415563</v>
      </c>
      <c r="AM1828" s="2" t="str">
        <f t="shared" si="28"/>
        <v>No</v>
      </c>
    </row>
    <row r="1829" spans="1:39">
      <c r="A1829" s="6" t="s">
        <v>6189</v>
      </c>
      <c r="B1829" s="6" t="s">
        <v>4339</v>
      </c>
      <c r="C1829" s="4" t="s">
        <v>101</v>
      </c>
      <c r="D1829" s="213">
        <v>8014</v>
      </c>
      <c r="E1829" s="210">
        <v>80014</v>
      </c>
      <c r="F1829" s="17" t="s">
        <v>272</v>
      </c>
      <c r="G1829" s="36" t="s">
        <v>220</v>
      </c>
      <c r="H1829" s="157">
        <v>81251</v>
      </c>
      <c r="I1829" s="19">
        <v>20</v>
      </c>
      <c r="J1829" s="150" t="s">
        <v>13</v>
      </c>
      <c r="K1829" s="150" t="s">
        <v>12</v>
      </c>
      <c r="L1829" s="9">
        <v>11</v>
      </c>
      <c r="M1829" s="9"/>
      <c r="N1829" s="21">
        <v>2.2551999999999999</v>
      </c>
      <c r="O1829" s="10"/>
      <c r="P1829" s="39">
        <v>0.1807</v>
      </c>
      <c r="Q1829" s="7"/>
      <c r="R1829" s="158">
        <v>50.273000000000003</v>
      </c>
      <c r="S1829" s="1"/>
      <c r="T1829" s="23">
        <v>4.0286999999999997</v>
      </c>
      <c r="V1829" s="20">
        <v>12.4788</v>
      </c>
      <c r="X1829" s="20">
        <v>0</v>
      </c>
      <c r="AA1829" s="25">
        <v>188886</v>
      </c>
      <c r="AB1829" s="9"/>
      <c r="AC1829" s="25">
        <v>1045175</v>
      </c>
      <c r="AD1829" s="9"/>
      <c r="AE1829" s="27">
        <v>83756</v>
      </c>
      <c r="AF1829" s="9"/>
      <c r="AG1829" s="26">
        <v>20790</v>
      </c>
      <c r="AI1829" s="26">
        <v>0</v>
      </c>
      <c r="AK1829" s="26">
        <v>260519</v>
      </c>
      <c r="AM1829" s="2" t="str">
        <f t="shared" si="28"/>
        <v>No</v>
      </c>
    </row>
    <row r="1830" spans="1:39">
      <c r="A1830" s="6" t="s">
        <v>3706</v>
      </c>
      <c r="B1830" s="6" t="s">
        <v>3707</v>
      </c>
      <c r="C1830" s="4" t="s">
        <v>44</v>
      </c>
      <c r="D1830" s="213">
        <v>7011</v>
      </c>
      <c r="E1830" s="210">
        <v>70011</v>
      </c>
      <c r="F1830" s="17" t="s">
        <v>272</v>
      </c>
      <c r="G1830" s="36" t="s">
        <v>220</v>
      </c>
      <c r="H1830" s="157">
        <v>67818</v>
      </c>
      <c r="I1830" s="19">
        <v>20</v>
      </c>
      <c r="J1830" s="150" t="s">
        <v>14</v>
      </c>
      <c r="K1830" s="150" t="s">
        <v>12</v>
      </c>
      <c r="L1830" s="9">
        <v>11</v>
      </c>
      <c r="M1830" s="9"/>
      <c r="N1830" s="21">
        <v>0.69120000000000004</v>
      </c>
      <c r="O1830" s="10"/>
      <c r="P1830" s="39">
        <v>0.11990000000000001</v>
      </c>
      <c r="Q1830" s="7"/>
      <c r="R1830" s="158">
        <v>61.417900000000003</v>
      </c>
      <c r="S1830" s="1"/>
      <c r="T1830" s="23">
        <v>10.6555</v>
      </c>
      <c r="V1830" s="20">
        <v>5.7638999999999996</v>
      </c>
      <c r="X1830" s="20">
        <v>0</v>
      </c>
      <c r="AA1830" s="25">
        <v>308163</v>
      </c>
      <c r="AB1830" s="9"/>
      <c r="AC1830" s="25">
        <v>2569665</v>
      </c>
      <c r="AD1830" s="9"/>
      <c r="AE1830" s="27">
        <v>445817</v>
      </c>
      <c r="AF1830" s="9"/>
      <c r="AG1830" s="26">
        <v>41839</v>
      </c>
      <c r="AI1830" s="26">
        <v>0</v>
      </c>
      <c r="AK1830" s="26">
        <v>510742</v>
      </c>
      <c r="AM1830" s="2" t="str">
        <f t="shared" si="28"/>
        <v>No</v>
      </c>
    </row>
    <row r="1831" spans="1:39">
      <c r="A1831" s="6" t="s">
        <v>1207</v>
      </c>
      <c r="B1831" s="6" t="s">
        <v>5802</v>
      </c>
      <c r="C1831" s="4" t="s">
        <v>116</v>
      </c>
      <c r="D1831" s="213" t="s">
        <v>1208</v>
      </c>
      <c r="E1831" s="210" t="s">
        <v>1209</v>
      </c>
      <c r="F1831" s="17" t="s">
        <v>275</v>
      </c>
      <c r="G1831" s="36" t="s">
        <v>400</v>
      </c>
      <c r="H1831" s="157">
        <v>0</v>
      </c>
      <c r="I1831" s="19">
        <v>20</v>
      </c>
      <c r="J1831" s="150" t="s">
        <v>13</v>
      </c>
      <c r="K1831" s="150" t="s">
        <v>12</v>
      </c>
      <c r="L1831" s="9">
        <v>11</v>
      </c>
      <c r="M1831" s="9"/>
      <c r="N1831" s="21">
        <v>0.30509999999999998</v>
      </c>
      <c r="O1831" s="10"/>
      <c r="P1831" s="39">
        <v>9.1999999999999998E-3</v>
      </c>
      <c r="Q1831" s="7"/>
      <c r="R1831" s="158">
        <v>58.991900000000001</v>
      </c>
      <c r="S1831" s="1"/>
      <c r="T1831" s="23">
        <v>1.7750999999999999</v>
      </c>
      <c r="V1831" s="20">
        <v>33.232799999999997</v>
      </c>
      <c r="X1831" s="20">
        <v>0</v>
      </c>
      <c r="AA1831" s="25">
        <v>6022</v>
      </c>
      <c r="AB1831" s="9"/>
      <c r="AC1831" s="25">
        <v>656049</v>
      </c>
      <c r="AD1831" s="9"/>
      <c r="AE1831" s="27">
        <v>19741</v>
      </c>
      <c r="AF1831" s="9"/>
      <c r="AG1831" s="26">
        <v>11121</v>
      </c>
      <c r="AI1831" s="26">
        <v>0</v>
      </c>
      <c r="AK1831" s="26">
        <v>244107</v>
      </c>
      <c r="AM1831" s="2" t="str">
        <f t="shared" si="28"/>
        <v>No</v>
      </c>
    </row>
    <row r="1832" spans="1:39">
      <c r="A1832" s="6" t="s">
        <v>2988</v>
      </c>
      <c r="B1832" s="6" t="s">
        <v>2989</v>
      </c>
      <c r="C1832" s="4" t="s">
        <v>58</v>
      </c>
      <c r="D1832" s="213" t="s">
        <v>2990</v>
      </c>
      <c r="E1832" s="210" t="s">
        <v>2991</v>
      </c>
      <c r="F1832" s="17" t="s">
        <v>275</v>
      </c>
      <c r="G1832" s="36" t="s">
        <v>400</v>
      </c>
      <c r="H1832" s="157">
        <v>0</v>
      </c>
      <c r="I1832" s="19">
        <v>20</v>
      </c>
      <c r="J1832" s="150" t="s">
        <v>14</v>
      </c>
      <c r="K1832" s="150" t="s">
        <v>12</v>
      </c>
      <c r="L1832" s="9">
        <v>11</v>
      </c>
      <c r="M1832" s="9"/>
      <c r="N1832" s="21">
        <v>0.76219999999999999</v>
      </c>
      <c r="O1832" s="10"/>
      <c r="P1832" s="39">
        <v>0.10299999999999999</v>
      </c>
      <c r="Q1832" s="7"/>
      <c r="R1832" s="158">
        <v>53.281999999999996</v>
      </c>
      <c r="S1832" s="1"/>
      <c r="T1832" s="23">
        <v>7.2023999999999999</v>
      </c>
      <c r="V1832" s="20">
        <v>7.3978000000000002</v>
      </c>
      <c r="X1832" s="20">
        <v>0</v>
      </c>
      <c r="AA1832" s="25">
        <v>145285</v>
      </c>
      <c r="AB1832" s="9"/>
      <c r="AC1832" s="25">
        <v>1410107</v>
      </c>
      <c r="AD1832" s="9"/>
      <c r="AE1832" s="27">
        <v>190611</v>
      </c>
      <c r="AF1832" s="9"/>
      <c r="AG1832" s="26">
        <v>26465</v>
      </c>
      <c r="AI1832" s="26">
        <v>0</v>
      </c>
      <c r="AK1832" s="26">
        <v>384385</v>
      </c>
      <c r="AM1832" s="2" t="str">
        <f t="shared" si="28"/>
        <v>No</v>
      </c>
    </row>
    <row r="1833" spans="1:39">
      <c r="A1833" s="6" t="s">
        <v>5071</v>
      </c>
      <c r="B1833" s="6" t="s">
        <v>5072</v>
      </c>
      <c r="C1833" s="4" t="s">
        <v>22</v>
      </c>
      <c r="D1833" s="213" t="s">
        <v>5073</v>
      </c>
      <c r="E1833" s="210" t="s">
        <v>5074</v>
      </c>
      <c r="F1833" s="17" t="s">
        <v>275</v>
      </c>
      <c r="G1833" s="36" t="s">
        <v>400</v>
      </c>
      <c r="H1833" s="157">
        <v>0</v>
      </c>
      <c r="I1833" s="19">
        <v>20</v>
      </c>
      <c r="J1833" s="150" t="s">
        <v>13</v>
      </c>
      <c r="K1833" s="150" t="s">
        <v>12</v>
      </c>
      <c r="L1833" s="9">
        <v>10</v>
      </c>
      <c r="M1833" s="9"/>
      <c r="N1833" s="21">
        <v>2.6814</v>
      </c>
      <c r="O1833" s="10"/>
      <c r="P1833" s="39">
        <v>0.11600000000000001</v>
      </c>
      <c r="Q1833" s="7"/>
      <c r="R1833" s="158">
        <v>91.200900000000004</v>
      </c>
      <c r="S1833" s="1"/>
      <c r="T1833" s="23">
        <v>3.9445999999999999</v>
      </c>
      <c r="V1833" s="20">
        <v>23.120200000000001</v>
      </c>
      <c r="X1833" s="20">
        <v>0</v>
      </c>
      <c r="AA1833" s="25">
        <v>94379</v>
      </c>
      <c r="AB1833" s="9"/>
      <c r="AC1833" s="25">
        <v>813786</v>
      </c>
      <c r="AD1833" s="9"/>
      <c r="AE1833" s="27">
        <v>35198</v>
      </c>
      <c r="AF1833" s="9"/>
      <c r="AG1833" s="26">
        <v>8923</v>
      </c>
      <c r="AI1833" s="26">
        <v>0</v>
      </c>
      <c r="AK1833" s="26">
        <v>139328</v>
      </c>
      <c r="AM1833" s="2" t="str">
        <f t="shared" si="28"/>
        <v>No</v>
      </c>
    </row>
    <row r="1834" spans="1:39">
      <c r="A1834" s="6" t="s">
        <v>5071</v>
      </c>
      <c r="B1834" s="6" t="s">
        <v>5072</v>
      </c>
      <c r="C1834" s="4" t="s">
        <v>22</v>
      </c>
      <c r="D1834" s="213" t="s">
        <v>5073</v>
      </c>
      <c r="E1834" s="210" t="s">
        <v>5074</v>
      </c>
      <c r="F1834" s="17" t="s">
        <v>275</v>
      </c>
      <c r="G1834" s="36" t="s">
        <v>400</v>
      </c>
      <c r="H1834" s="157">
        <v>0</v>
      </c>
      <c r="I1834" s="19">
        <v>20</v>
      </c>
      <c r="J1834" s="150" t="s">
        <v>14</v>
      </c>
      <c r="K1834" s="150" t="s">
        <v>12</v>
      </c>
      <c r="L1834" s="9">
        <v>10</v>
      </c>
      <c r="M1834" s="9"/>
      <c r="N1834" s="21">
        <v>1.5168999999999999</v>
      </c>
      <c r="O1834" s="10"/>
      <c r="P1834" s="39">
        <v>9.4399999999999998E-2</v>
      </c>
      <c r="Q1834" s="7"/>
      <c r="R1834" s="158">
        <v>87.206100000000006</v>
      </c>
      <c r="S1834" s="1"/>
      <c r="T1834" s="23">
        <v>5.4264999999999999</v>
      </c>
      <c r="V1834" s="20">
        <v>16.070399999999999</v>
      </c>
      <c r="X1834" s="20">
        <v>0</v>
      </c>
      <c r="AA1834" s="25">
        <v>101826</v>
      </c>
      <c r="AB1834" s="9"/>
      <c r="AC1834" s="25">
        <v>1078739</v>
      </c>
      <c r="AD1834" s="9"/>
      <c r="AE1834" s="27">
        <v>67126</v>
      </c>
      <c r="AF1834" s="9"/>
      <c r="AG1834" s="26">
        <v>12370</v>
      </c>
      <c r="AI1834" s="26">
        <v>0</v>
      </c>
      <c r="AK1834" s="26">
        <v>206577</v>
      </c>
      <c r="AM1834" s="2" t="str">
        <f t="shared" si="28"/>
        <v>No</v>
      </c>
    </row>
    <row r="1835" spans="1:39">
      <c r="A1835" s="6" t="s">
        <v>3350</v>
      </c>
      <c r="B1835" s="6" t="s">
        <v>3351</v>
      </c>
      <c r="C1835" s="4" t="s">
        <v>103</v>
      </c>
      <c r="D1835" s="213">
        <v>6115</v>
      </c>
      <c r="E1835" s="210">
        <v>60115</v>
      </c>
      <c r="F1835" s="17" t="s">
        <v>272</v>
      </c>
      <c r="G1835" s="36" t="s">
        <v>220</v>
      </c>
      <c r="H1835" s="157">
        <v>5121892</v>
      </c>
      <c r="I1835" s="19">
        <v>20</v>
      </c>
      <c r="J1835" s="150" t="s">
        <v>13</v>
      </c>
      <c r="K1835" s="150" t="s">
        <v>15</v>
      </c>
      <c r="L1835" s="9">
        <v>1</v>
      </c>
      <c r="M1835" s="9"/>
      <c r="N1835" s="21">
        <v>0</v>
      </c>
      <c r="O1835" s="10"/>
      <c r="P1835" s="39">
        <v>0</v>
      </c>
      <c r="Q1835" s="7"/>
      <c r="R1835" s="158">
        <v>45.293399999999998</v>
      </c>
      <c r="S1835" s="1"/>
      <c r="T1835" s="23">
        <v>3.5798000000000001</v>
      </c>
      <c r="V1835" s="20">
        <v>12.6525</v>
      </c>
      <c r="X1835" s="20">
        <v>0</v>
      </c>
      <c r="AA1835" s="25">
        <v>0</v>
      </c>
      <c r="AB1835" s="9"/>
      <c r="AC1835" s="25">
        <v>45701</v>
      </c>
      <c r="AD1835" s="9"/>
      <c r="AE1835" s="27">
        <v>3612</v>
      </c>
      <c r="AF1835" s="9"/>
      <c r="AG1835" s="26">
        <v>1009</v>
      </c>
      <c r="AI1835" s="26">
        <v>0</v>
      </c>
      <c r="AK1835" s="26">
        <v>17672</v>
      </c>
      <c r="AM1835" s="2" t="str">
        <f t="shared" si="28"/>
        <v>No</v>
      </c>
    </row>
    <row r="1836" spans="1:39">
      <c r="A1836" s="6" t="s">
        <v>3350</v>
      </c>
      <c r="B1836" s="6" t="s">
        <v>3351</v>
      </c>
      <c r="C1836" s="4" t="s">
        <v>103</v>
      </c>
      <c r="D1836" s="213">
        <v>6115</v>
      </c>
      <c r="E1836" s="210">
        <v>60115</v>
      </c>
      <c r="F1836" s="17" t="s">
        <v>272</v>
      </c>
      <c r="G1836" s="36" t="s">
        <v>220</v>
      </c>
      <c r="H1836" s="157">
        <v>5121892</v>
      </c>
      <c r="I1836" s="19">
        <v>20</v>
      </c>
      <c r="J1836" s="150" t="s">
        <v>24</v>
      </c>
      <c r="K1836" s="150" t="s">
        <v>12</v>
      </c>
      <c r="L1836" s="9">
        <v>1</v>
      </c>
      <c r="M1836" s="9"/>
      <c r="N1836" s="21">
        <v>3.9763999999999999</v>
      </c>
      <c r="O1836" s="10"/>
      <c r="P1836" s="39">
        <v>9.3200000000000005E-2</v>
      </c>
      <c r="Q1836" s="7"/>
      <c r="R1836" s="158">
        <v>235.4049</v>
      </c>
      <c r="S1836" s="1"/>
      <c r="T1836" s="23">
        <v>5.516</v>
      </c>
      <c r="V1836" s="20">
        <v>42.676499999999997</v>
      </c>
      <c r="X1836" s="20">
        <v>0</v>
      </c>
      <c r="AA1836" s="25">
        <v>20530</v>
      </c>
      <c r="AB1836" s="9"/>
      <c r="AC1836" s="25">
        <v>220339</v>
      </c>
      <c r="AD1836" s="9"/>
      <c r="AE1836" s="27">
        <v>5163</v>
      </c>
      <c r="AF1836" s="9"/>
      <c r="AG1836" s="26">
        <v>936</v>
      </c>
      <c r="AI1836" s="26">
        <v>0</v>
      </c>
      <c r="AK1836" s="26">
        <v>29775</v>
      </c>
      <c r="AM1836" s="2" t="str">
        <f t="shared" si="28"/>
        <v>No</v>
      </c>
    </row>
    <row r="1837" spans="1:39">
      <c r="A1837" s="6" t="s">
        <v>1030</v>
      </c>
      <c r="B1837" s="6" t="s">
        <v>1031</v>
      </c>
      <c r="C1837" s="4" t="s">
        <v>116</v>
      </c>
      <c r="D1837" s="213">
        <v>3003</v>
      </c>
      <c r="E1837" s="210">
        <v>30003</v>
      </c>
      <c r="F1837" s="17" t="s">
        <v>275</v>
      </c>
      <c r="G1837" s="36" t="s">
        <v>220</v>
      </c>
      <c r="H1837" s="157">
        <v>67229</v>
      </c>
      <c r="I1837" s="19">
        <v>20</v>
      </c>
      <c r="J1837" s="150" t="s">
        <v>13</v>
      </c>
      <c r="K1837" s="150" t="s">
        <v>12</v>
      </c>
      <c r="L1837" s="9">
        <v>1</v>
      </c>
      <c r="M1837" s="9"/>
      <c r="N1837" s="21">
        <v>1.7219</v>
      </c>
      <c r="O1837" s="10"/>
      <c r="P1837" s="39">
        <v>7.51E-2</v>
      </c>
      <c r="Q1837" s="7"/>
      <c r="R1837" s="158">
        <v>56.200800000000001</v>
      </c>
      <c r="S1837" s="1"/>
      <c r="T1837" s="23">
        <v>2.4512</v>
      </c>
      <c r="V1837" s="20">
        <v>22.928100000000001</v>
      </c>
      <c r="X1837" s="20">
        <v>0</v>
      </c>
      <c r="AA1837" s="25">
        <v>11497</v>
      </c>
      <c r="AB1837" s="9"/>
      <c r="AC1837" s="25">
        <v>153091</v>
      </c>
      <c r="AD1837" s="9"/>
      <c r="AE1837" s="27">
        <v>6677</v>
      </c>
      <c r="AF1837" s="9"/>
      <c r="AG1837" s="26">
        <v>2724</v>
      </c>
      <c r="AI1837" s="26">
        <v>0</v>
      </c>
      <c r="AK1837" s="26">
        <v>33582</v>
      </c>
      <c r="AM1837" s="2" t="str">
        <f t="shared" si="28"/>
        <v>No</v>
      </c>
    </row>
    <row r="1838" spans="1:39">
      <c r="A1838" s="6" t="s">
        <v>6193</v>
      </c>
      <c r="B1838" s="6" t="s">
        <v>1337</v>
      </c>
      <c r="C1838" s="4" t="s">
        <v>46</v>
      </c>
      <c r="D1838" s="213">
        <v>5041</v>
      </c>
      <c r="E1838" s="210">
        <v>50041</v>
      </c>
      <c r="F1838" s="17" t="s">
        <v>272</v>
      </c>
      <c r="G1838" s="36" t="s">
        <v>220</v>
      </c>
      <c r="H1838" s="157">
        <v>88133</v>
      </c>
      <c r="I1838" s="19">
        <v>19</v>
      </c>
      <c r="J1838" s="150" t="s">
        <v>13</v>
      </c>
      <c r="K1838" s="150" t="s">
        <v>12</v>
      </c>
      <c r="L1838" s="9">
        <v>9</v>
      </c>
      <c r="M1838" s="9"/>
      <c r="N1838" s="21">
        <v>1.9378</v>
      </c>
      <c r="O1838" s="10"/>
      <c r="P1838" s="39">
        <v>7.0999999999999994E-2</v>
      </c>
      <c r="Q1838" s="7"/>
      <c r="R1838" s="158">
        <v>81.595799999999997</v>
      </c>
      <c r="S1838" s="1"/>
      <c r="T1838" s="23">
        <v>2.9895999999999998</v>
      </c>
      <c r="V1838" s="20">
        <v>27.2928</v>
      </c>
      <c r="X1838" s="20">
        <v>0</v>
      </c>
      <c r="AA1838" s="25">
        <v>46434</v>
      </c>
      <c r="AB1838" s="9"/>
      <c r="AC1838" s="25">
        <v>653990</v>
      </c>
      <c r="AD1838" s="9"/>
      <c r="AE1838" s="27">
        <v>23962</v>
      </c>
      <c r="AF1838" s="9"/>
      <c r="AG1838" s="26">
        <v>8015</v>
      </c>
      <c r="AI1838" s="26">
        <v>0</v>
      </c>
      <c r="AK1838" s="26">
        <v>98027</v>
      </c>
      <c r="AM1838" s="2" t="str">
        <f t="shared" si="28"/>
        <v>No</v>
      </c>
    </row>
    <row r="1839" spans="1:39">
      <c r="A1839" s="6" t="s">
        <v>6194</v>
      </c>
      <c r="B1839" s="6" t="s">
        <v>1210</v>
      </c>
      <c r="C1839" s="4" t="s">
        <v>116</v>
      </c>
      <c r="D1839" s="213" t="s">
        <v>1211</v>
      </c>
      <c r="E1839" s="210" t="s">
        <v>1212</v>
      </c>
      <c r="F1839" s="17" t="s">
        <v>405</v>
      </c>
      <c r="G1839" s="36" t="s">
        <v>400</v>
      </c>
      <c r="H1839" s="157">
        <v>0</v>
      </c>
      <c r="I1839" s="19">
        <v>19</v>
      </c>
      <c r="J1839" s="150" t="s">
        <v>14</v>
      </c>
      <c r="K1839" s="150" t="s">
        <v>12</v>
      </c>
      <c r="L1839" s="9">
        <v>8</v>
      </c>
      <c r="M1839" s="9"/>
      <c r="N1839" s="21">
        <v>0.86560000000000004</v>
      </c>
      <c r="O1839" s="10"/>
      <c r="P1839" s="39">
        <v>5.0500000000000003E-2</v>
      </c>
      <c r="Q1839" s="7"/>
      <c r="R1839" s="158">
        <v>34.386800000000001</v>
      </c>
      <c r="S1839" s="1"/>
      <c r="T1839" s="23">
        <v>2.0078999999999998</v>
      </c>
      <c r="V1839" s="20">
        <v>17.125299999999999</v>
      </c>
      <c r="X1839" s="20">
        <v>0</v>
      </c>
      <c r="AA1839" s="25">
        <v>17498</v>
      </c>
      <c r="AB1839" s="9"/>
      <c r="AC1839" s="25">
        <v>346206</v>
      </c>
      <c r="AD1839" s="9"/>
      <c r="AE1839" s="27">
        <v>20216</v>
      </c>
      <c r="AF1839" s="9"/>
      <c r="AG1839" s="26">
        <v>10068</v>
      </c>
      <c r="AI1839" s="26">
        <v>0</v>
      </c>
      <c r="AK1839" s="26">
        <v>117249</v>
      </c>
      <c r="AM1839" s="2" t="str">
        <f t="shared" si="28"/>
        <v>No</v>
      </c>
    </row>
    <row r="1840" spans="1:39">
      <c r="A1840" s="6" t="s">
        <v>684</v>
      </c>
      <c r="B1840" s="6" t="s">
        <v>685</v>
      </c>
      <c r="C1840" s="4" t="s">
        <v>53</v>
      </c>
      <c r="D1840" s="213">
        <v>1053</v>
      </c>
      <c r="E1840" s="210">
        <v>10053</v>
      </c>
      <c r="F1840" s="17" t="s">
        <v>275</v>
      </c>
      <c r="G1840" s="36" t="s">
        <v>218</v>
      </c>
      <c r="H1840" s="157">
        <v>4181019</v>
      </c>
      <c r="I1840" s="19">
        <v>19</v>
      </c>
      <c r="J1840" s="150" t="s">
        <v>13</v>
      </c>
      <c r="K1840" s="150" t="s">
        <v>15</v>
      </c>
      <c r="L1840" s="9">
        <v>8</v>
      </c>
      <c r="M1840" s="9"/>
      <c r="N1840" s="21">
        <v>0.89910000000000001</v>
      </c>
      <c r="O1840" s="10"/>
      <c r="P1840" s="39">
        <v>3.2099999999999997E-2</v>
      </c>
      <c r="Q1840" s="7"/>
      <c r="R1840" s="158">
        <v>87.938199999999995</v>
      </c>
      <c r="S1840" s="1"/>
      <c r="T1840" s="23">
        <v>3.1438999999999999</v>
      </c>
      <c r="V1840" s="20">
        <v>27.971399999999999</v>
      </c>
      <c r="X1840" s="20">
        <v>6.0663</v>
      </c>
      <c r="AA1840" s="25">
        <v>25052</v>
      </c>
      <c r="AB1840" s="9"/>
      <c r="AC1840" s="25">
        <v>779396</v>
      </c>
      <c r="AD1840" s="9"/>
      <c r="AE1840" s="27">
        <v>27864</v>
      </c>
      <c r="AF1840" s="9"/>
      <c r="AG1840" s="26">
        <v>8863</v>
      </c>
      <c r="AI1840" s="26">
        <v>128480</v>
      </c>
      <c r="AK1840" s="26">
        <v>111570</v>
      </c>
      <c r="AM1840" s="2" t="str">
        <f t="shared" si="28"/>
        <v>No</v>
      </c>
    </row>
    <row r="1841" spans="1:39">
      <c r="A1841" s="6" t="s">
        <v>6195</v>
      </c>
      <c r="B1841" s="6" t="s">
        <v>3699</v>
      </c>
      <c r="C1841" s="4" t="s">
        <v>48</v>
      </c>
      <c r="D1841" s="213">
        <v>7047</v>
      </c>
      <c r="E1841" s="210">
        <v>70047</v>
      </c>
      <c r="F1841" s="17" t="s">
        <v>272</v>
      </c>
      <c r="G1841" s="36" t="s">
        <v>220</v>
      </c>
      <c r="H1841" s="157">
        <v>1519417</v>
      </c>
      <c r="I1841" s="19">
        <v>19</v>
      </c>
      <c r="J1841" s="150" t="s">
        <v>14</v>
      </c>
      <c r="K1841" s="150" t="s">
        <v>12</v>
      </c>
      <c r="L1841" s="9">
        <v>8</v>
      </c>
      <c r="M1841" s="9"/>
      <c r="N1841" s="21">
        <v>0.58989999999999998</v>
      </c>
      <c r="O1841" s="10"/>
      <c r="P1841" s="39">
        <v>4.3299999999999998E-2</v>
      </c>
      <c r="Q1841" s="7"/>
      <c r="R1841" s="158">
        <v>108.0672</v>
      </c>
      <c r="S1841" s="1"/>
      <c r="T1841" s="23">
        <v>7.9279999999999999</v>
      </c>
      <c r="V1841" s="20">
        <v>13.6311</v>
      </c>
      <c r="X1841" s="20">
        <v>0</v>
      </c>
      <c r="AA1841" s="25">
        <v>92869</v>
      </c>
      <c r="AB1841" s="9"/>
      <c r="AC1841" s="25">
        <v>2145998</v>
      </c>
      <c r="AD1841" s="9"/>
      <c r="AE1841" s="27">
        <v>157434</v>
      </c>
      <c r="AF1841" s="9"/>
      <c r="AG1841" s="26">
        <v>19858</v>
      </c>
      <c r="AI1841" s="26">
        <v>0</v>
      </c>
      <c r="AK1841" s="26">
        <v>318607</v>
      </c>
      <c r="AM1841" s="2" t="str">
        <f t="shared" si="28"/>
        <v>No</v>
      </c>
    </row>
    <row r="1842" spans="1:39">
      <c r="A1842" s="6" t="s">
        <v>2976</v>
      </c>
      <c r="B1842" s="6" t="s">
        <v>2977</v>
      </c>
      <c r="C1842" s="4" t="s">
        <v>58</v>
      </c>
      <c r="D1842" s="213" t="s">
        <v>2978</v>
      </c>
      <c r="E1842" s="210" t="s">
        <v>2979</v>
      </c>
      <c r="F1842" s="17" t="s">
        <v>275</v>
      </c>
      <c r="G1842" s="36" t="s">
        <v>400</v>
      </c>
      <c r="H1842" s="157">
        <v>0</v>
      </c>
      <c r="I1842" s="19">
        <v>19</v>
      </c>
      <c r="J1842" s="150" t="s">
        <v>14</v>
      </c>
      <c r="K1842" s="150" t="s">
        <v>12</v>
      </c>
      <c r="L1842" s="9">
        <v>7</v>
      </c>
      <c r="M1842" s="9"/>
      <c r="N1842" s="21">
        <v>1.4480999999999999</v>
      </c>
      <c r="O1842" s="10"/>
      <c r="P1842" s="39">
        <v>7.3999999999999996E-2</v>
      </c>
      <c r="Q1842" s="7"/>
      <c r="R1842" s="158">
        <v>79.387799999999999</v>
      </c>
      <c r="S1842" s="1"/>
      <c r="T1842" s="23">
        <v>4.0574000000000003</v>
      </c>
      <c r="V1842" s="20">
        <v>19.565999999999999</v>
      </c>
      <c r="X1842" s="20">
        <v>0</v>
      </c>
      <c r="AA1842" s="25">
        <v>69968</v>
      </c>
      <c r="AB1842" s="9"/>
      <c r="AC1842" s="25">
        <v>945350</v>
      </c>
      <c r="AD1842" s="9"/>
      <c r="AE1842" s="27">
        <v>48316</v>
      </c>
      <c r="AF1842" s="9"/>
      <c r="AG1842" s="26">
        <v>11908</v>
      </c>
      <c r="AI1842" s="26">
        <v>0</v>
      </c>
      <c r="AK1842" s="26">
        <v>222811</v>
      </c>
      <c r="AM1842" s="2" t="str">
        <f t="shared" si="28"/>
        <v>No</v>
      </c>
    </row>
    <row r="1843" spans="1:39">
      <c r="A1843" s="6" t="s">
        <v>3807</v>
      </c>
      <c r="B1843" s="6" t="s">
        <v>3772</v>
      </c>
      <c r="C1843" s="4" t="s">
        <v>44</v>
      </c>
      <c r="D1843" s="213" t="s">
        <v>3808</v>
      </c>
      <c r="E1843" s="210" t="s">
        <v>3809</v>
      </c>
      <c r="F1843" s="17" t="s">
        <v>272</v>
      </c>
      <c r="G1843" s="36" t="s">
        <v>400</v>
      </c>
      <c r="H1843" s="157">
        <v>0</v>
      </c>
      <c r="I1843" s="19">
        <v>19</v>
      </c>
      <c r="J1843" s="150" t="s">
        <v>13</v>
      </c>
      <c r="K1843" s="150" t="s">
        <v>15</v>
      </c>
      <c r="L1843" s="9">
        <v>7</v>
      </c>
      <c r="M1843" s="9"/>
      <c r="N1843" s="21">
        <v>0.58850000000000002</v>
      </c>
      <c r="O1843" s="10"/>
      <c r="P1843" s="39">
        <v>7.0000000000000007E-2</v>
      </c>
      <c r="Q1843" s="7"/>
      <c r="R1843" s="158">
        <v>39.924500000000002</v>
      </c>
      <c r="S1843" s="1"/>
      <c r="T1843" s="23">
        <v>4.7458999999999998</v>
      </c>
      <c r="V1843" s="20">
        <v>8.4124999999999996</v>
      </c>
      <c r="X1843" s="20">
        <v>0</v>
      </c>
      <c r="AA1843" s="25">
        <v>26090</v>
      </c>
      <c r="AB1843" s="9"/>
      <c r="AC1843" s="25">
        <v>372935</v>
      </c>
      <c r="AD1843" s="9"/>
      <c r="AE1843" s="27">
        <v>44331</v>
      </c>
      <c r="AF1843" s="9"/>
      <c r="AG1843" s="26">
        <v>9341</v>
      </c>
      <c r="AI1843" s="26">
        <v>0</v>
      </c>
      <c r="AK1843" s="26">
        <v>118644</v>
      </c>
      <c r="AM1843" s="2" t="str">
        <f t="shared" si="28"/>
        <v>No</v>
      </c>
    </row>
    <row r="1844" spans="1:39">
      <c r="A1844" s="6" t="s">
        <v>1190</v>
      </c>
      <c r="B1844" s="6" t="s">
        <v>1038</v>
      </c>
      <c r="C1844" s="4" t="s">
        <v>116</v>
      </c>
      <c r="D1844" s="213" t="s">
        <v>1191</v>
      </c>
      <c r="E1844" s="210" t="s">
        <v>1192</v>
      </c>
      <c r="F1844" s="17" t="s">
        <v>275</v>
      </c>
      <c r="G1844" s="36" t="s">
        <v>400</v>
      </c>
      <c r="H1844" s="157">
        <v>0</v>
      </c>
      <c r="I1844" s="19">
        <v>19</v>
      </c>
      <c r="J1844" s="150" t="s">
        <v>13</v>
      </c>
      <c r="K1844" s="150" t="s">
        <v>12</v>
      </c>
      <c r="L1844" s="9">
        <v>7</v>
      </c>
      <c r="M1844" s="9"/>
      <c r="N1844" s="21">
        <v>1.7461</v>
      </c>
      <c r="O1844" s="10"/>
      <c r="P1844" s="39">
        <v>6.5299999999999997E-2</v>
      </c>
      <c r="Q1844" s="7"/>
      <c r="R1844" s="158">
        <v>59.797600000000003</v>
      </c>
      <c r="S1844" s="1"/>
      <c r="T1844" s="23">
        <v>2.2362000000000002</v>
      </c>
      <c r="V1844" s="20">
        <v>26.741199999999999</v>
      </c>
      <c r="X1844" s="20">
        <v>0</v>
      </c>
      <c r="AA1844" s="25">
        <v>33994</v>
      </c>
      <c r="AB1844" s="9"/>
      <c r="AC1844" s="25">
        <v>520598</v>
      </c>
      <c r="AD1844" s="9"/>
      <c r="AE1844" s="27">
        <v>19468</v>
      </c>
      <c r="AF1844" s="9"/>
      <c r="AG1844" s="26">
        <v>8706</v>
      </c>
      <c r="AI1844" s="26">
        <v>0</v>
      </c>
      <c r="AK1844" s="26">
        <v>185724</v>
      </c>
      <c r="AM1844" s="2" t="str">
        <f t="shared" si="28"/>
        <v>No</v>
      </c>
    </row>
    <row r="1845" spans="1:39">
      <c r="A1845" s="6" t="s">
        <v>4719</v>
      </c>
      <c r="B1845" s="6" t="s">
        <v>4720</v>
      </c>
      <c r="C1845" s="4" t="s">
        <v>117</v>
      </c>
      <c r="D1845" s="213" t="s">
        <v>4721</v>
      </c>
      <c r="E1845" s="210" t="s">
        <v>4722</v>
      </c>
      <c r="F1845" s="17" t="s">
        <v>275</v>
      </c>
      <c r="G1845" s="36" t="s">
        <v>400</v>
      </c>
      <c r="H1845" s="157">
        <v>0</v>
      </c>
      <c r="I1845" s="19">
        <v>19</v>
      </c>
      <c r="J1845" s="150" t="s">
        <v>13</v>
      </c>
      <c r="K1845" s="150" t="s">
        <v>12</v>
      </c>
      <c r="L1845" s="9">
        <v>7</v>
      </c>
      <c r="M1845" s="9"/>
      <c r="N1845" s="21">
        <v>0</v>
      </c>
      <c r="O1845" s="10"/>
      <c r="P1845" s="39">
        <v>0</v>
      </c>
      <c r="Q1845" s="7"/>
      <c r="R1845" s="158">
        <v>43.923900000000003</v>
      </c>
      <c r="S1845" s="1"/>
      <c r="T1845" s="23">
        <v>3.9540000000000002</v>
      </c>
      <c r="V1845" s="20">
        <v>11.108700000000001</v>
      </c>
      <c r="X1845" s="20">
        <v>0</v>
      </c>
      <c r="AA1845" s="25">
        <v>0</v>
      </c>
      <c r="AB1845" s="9"/>
      <c r="AC1845" s="25">
        <v>642958</v>
      </c>
      <c r="AD1845" s="9"/>
      <c r="AE1845" s="27">
        <v>57879</v>
      </c>
      <c r="AF1845" s="9"/>
      <c r="AG1845" s="26">
        <v>14638</v>
      </c>
      <c r="AI1845" s="26">
        <v>0</v>
      </c>
      <c r="AK1845" s="26">
        <v>112285</v>
      </c>
      <c r="AM1845" s="2" t="str">
        <f t="shared" si="28"/>
        <v>No</v>
      </c>
    </row>
    <row r="1846" spans="1:39">
      <c r="A1846" s="6" t="s">
        <v>1287</v>
      </c>
      <c r="B1846" s="6" t="s">
        <v>1288</v>
      </c>
      <c r="C1846" s="4" t="s">
        <v>42</v>
      </c>
      <c r="D1846" s="213">
        <v>4023</v>
      </c>
      <c r="E1846" s="210">
        <v>40023</v>
      </c>
      <c r="F1846" s="17" t="s">
        <v>272</v>
      </c>
      <c r="G1846" s="36" t="s">
        <v>218</v>
      </c>
      <c r="H1846" s="157">
        <v>386787</v>
      </c>
      <c r="I1846" s="19">
        <v>19</v>
      </c>
      <c r="J1846" s="150" t="s">
        <v>13</v>
      </c>
      <c r="K1846" s="150" t="s">
        <v>15</v>
      </c>
      <c r="L1846" s="9">
        <v>7</v>
      </c>
      <c r="M1846" s="9"/>
      <c r="N1846" s="21">
        <v>2.488</v>
      </c>
      <c r="O1846" s="10"/>
      <c r="P1846" s="39">
        <v>6.3E-2</v>
      </c>
      <c r="Q1846" s="7"/>
      <c r="R1846" s="158">
        <v>63.444400000000002</v>
      </c>
      <c r="S1846" s="1"/>
      <c r="T1846" s="23">
        <v>1.6062000000000001</v>
      </c>
      <c r="V1846" s="20">
        <v>39.499299999999998</v>
      </c>
      <c r="X1846" s="20">
        <v>7.0686999999999998</v>
      </c>
      <c r="AA1846" s="25">
        <v>72369</v>
      </c>
      <c r="AB1846" s="9"/>
      <c r="AC1846" s="25">
        <v>1148915</v>
      </c>
      <c r="AD1846" s="9"/>
      <c r="AE1846" s="27">
        <v>29087</v>
      </c>
      <c r="AF1846" s="9"/>
      <c r="AG1846" s="26">
        <v>18109</v>
      </c>
      <c r="AI1846" s="26">
        <v>162535</v>
      </c>
      <c r="AK1846" s="26">
        <v>205428</v>
      </c>
      <c r="AM1846" s="2" t="str">
        <f t="shared" si="28"/>
        <v>No</v>
      </c>
    </row>
    <row r="1847" spans="1:39">
      <c r="A1847" s="6" t="s">
        <v>2352</v>
      </c>
      <c r="B1847" s="6" t="s">
        <v>2353</v>
      </c>
      <c r="C1847" s="4" t="s">
        <v>82</v>
      </c>
      <c r="D1847" s="213">
        <v>5093</v>
      </c>
      <c r="E1847" s="210">
        <v>50093</v>
      </c>
      <c r="F1847" s="17" t="s">
        <v>275</v>
      </c>
      <c r="G1847" s="36" t="s">
        <v>220</v>
      </c>
      <c r="H1847" s="157">
        <v>72852</v>
      </c>
      <c r="I1847" s="19">
        <v>19</v>
      </c>
      <c r="J1847" s="150" t="s">
        <v>14</v>
      </c>
      <c r="K1847" s="150" t="s">
        <v>12</v>
      </c>
      <c r="L1847" s="9">
        <v>6</v>
      </c>
      <c r="M1847" s="9"/>
      <c r="N1847" s="21">
        <v>0.63149999999999995</v>
      </c>
      <c r="O1847" s="10"/>
      <c r="P1847" s="39">
        <v>0.11219999999999999</v>
      </c>
      <c r="Q1847" s="7"/>
      <c r="R1847" s="158">
        <v>60.4285</v>
      </c>
      <c r="S1847" s="1"/>
      <c r="T1847" s="23">
        <v>10.738899999999999</v>
      </c>
      <c r="V1847" s="20">
        <v>5.6271000000000004</v>
      </c>
      <c r="X1847" s="20">
        <v>0</v>
      </c>
      <c r="AA1847" s="25">
        <v>124256</v>
      </c>
      <c r="AB1847" s="9"/>
      <c r="AC1847" s="25">
        <v>1107232</v>
      </c>
      <c r="AD1847" s="9"/>
      <c r="AE1847" s="27">
        <v>196768</v>
      </c>
      <c r="AF1847" s="9"/>
      <c r="AG1847" s="26">
        <v>18323</v>
      </c>
      <c r="AI1847" s="26">
        <v>0</v>
      </c>
      <c r="AK1847" s="26">
        <v>217154</v>
      </c>
      <c r="AM1847" s="2" t="str">
        <f t="shared" si="28"/>
        <v>No</v>
      </c>
    </row>
    <row r="1848" spans="1:39">
      <c r="A1848" s="6" t="s">
        <v>3054</v>
      </c>
      <c r="B1848" s="6" t="s">
        <v>1048</v>
      </c>
      <c r="C1848" s="4" t="s">
        <v>82</v>
      </c>
      <c r="D1848" s="213" t="s">
        <v>3055</v>
      </c>
      <c r="E1848" s="210" t="s">
        <v>3056</v>
      </c>
      <c r="F1848" s="17" t="s">
        <v>272</v>
      </c>
      <c r="G1848" s="36" t="s">
        <v>400</v>
      </c>
      <c r="H1848" s="157">
        <v>0</v>
      </c>
      <c r="I1848" s="19">
        <v>19</v>
      </c>
      <c r="J1848" s="150" t="s">
        <v>14</v>
      </c>
      <c r="K1848" s="150" t="s">
        <v>12</v>
      </c>
      <c r="L1848" s="9">
        <v>5</v>
      </c>
      <c r="M1848" s="9"/>
      <c r="N1848" s="21">
        <v>0.39229999999999998</v>
      </c>
      <c r="O1848" s="10"/>
      <c r="P1848" s="39">
        <v>1.5900000000000001E-2</v>
      </c>
      <c r="Q1848" s="7"/>
      <c r="R1848" s="158">
        <v>43.726300000000002</v>
      </c>
      <c r="S1848" s="1"/>
      <c r="T1848" s="23">
        <v>1.7763</v>
      </c>
      <c r="V1848" s="20">
        <v>24.6159</v>
      </c>
      <c r="X1848" s="20">
        <v>0</v>
      </c>
      <c r="AA1848" s="25">
        <v>8013</v>
      </c>
      <c r="AB1848" s="9"/>
      <c r="AC1848" s="25">
        <v>502853</v>
      </c>
      <c r="AD1848" s="9"/>
      <c r="AE1848" s="27">
        <v>20428</v>
      </c>
      <c r="AF1848" s="9"/>
      <c r="AG1848" s="26">
        <v>11500</v>
      </c>
      <c r="AI1848" s="26">
        <v>0</v>
      </c>
      <c r="AK1848" s="26">
        <v>152736</v>
      </c>
      <c r="AM1848" s="2" t="str">
        <f t="shared" si="28"/>
        <v>No</v>
      </c>
    </row>
    <row r="1849" spans="1:39">
      <c r="A1849" s="6" t="s">
        <v>3071</v>
      </c>
      <c r="B1849" s="6" t="s">
        <v>3072</v>
      </c>
      <c r="C1849" s="4" t="s">
        <v>82</v>
      </c>
      <c r="D1849" s="213" t="s">
        <v>3073</v>
      </c>
      <c r="E1849" s="210" t="s">
        <v>3074</v>
      </c>
      <c r="F1849" s="17" t="s">
        <v>272</v>
      </c>
      <c r="G1849" s="36" t="s">
        <v>400</v>
      </c>
      <c r="H1849" s="157">
        <v>0</v>
      </c>
      <c r="I1849" s="19">
        <v>19</v>
      </c>
      <c r="J1849" s="150" t="s">
        <v>14</v>
      </c>
      <c r="K1849" s="150" t="s">
        <v>12</v>
      </c>
      <c r="L1849" s="9">
        <v>4</v>
      </c>
      <c r="M1849" s="9"/>
      <c r="N1849" s="21">
        <v>0.69220000000000004</v>
      </c>
      <c r="O1849" s="10"/>
      <c r="P1849" s="39">
        <v>1.7600000000000001E-2</v>
      </c>
      <c r="Q1849" s="7"/>
      <c r="R1849" s="158">
        <v>140.79519999999999</v>
      </c>
      <c r="S1849" s="1"/>
      <c r="T1849" s="23">
        <v>3.5838000000000001</v>
      </c>
      <c r="V1849" s="20">
        <v>39.286099999999998</v>
      </c>
      <c r="X1849" s="20">
        <v>0</v>
      </c>
      <c r="AA1849" s="25">
        <v>36780</v>
      </c>
      <c r="AB1849" s="9"/>
      <c r="AC1849" s="25">
        <v>2087429</v>
      </c>
      <c r="AD1849" s="9"/>
      <c r="AE1849" s="27">
        <v>53134</v>
      </c>
      <c r="AF1849" s="9"/>
      <c r="AG1849" s="26">
        <v>14826</v>
      </c>
      <c r="AI1849" s="26">
        <v>0</v>
      </c>
      <c r="AK1849" s="26">
        <v>200490</v>
      </c>
      <c r="AM1849" s="2" t="str">
        <f t="shared" si="28"/>
        <v>No</v>
      </c>
    </row>
    <row r="1850" spans="1:39">
      <c r="A1850" s="6" t="s">
        <v>5430</v>
      </c>
      <c r="B1850" s="6" t="s">
        <v>5808</v>
      </c>
      <c r="C1850" s="4" t="s">
        <v>46</v>
      </c>
      <c r="D1850" s="213" t="s">
        <v>2626</v>
      </c>
      <c r="E1850" s="210" t="s">
        <v>2627</v>
      </c>
      <c r="F1850" s="17" t="s">
        <v>405</v>
      </c>
      <c r="G1850" s="36" t="s">
        <v>400</v>
      </c>
      <c r="H1850" s="157">
        <v>0</v>
      </c>
      <c r="I1850" s="19">
        <v>19</v>
      </c>
      <c r="J1850" s="150" t="s">
        <v>14</v>
      </c>
      <c r="K1850" s="150" t="s">
        <v>12</v>
      </c>
      <c r="L1850" s="9">
        <v>4</v>
      </c>
      <c r="M1850" s="9"/>
      <c r="N1850" s="21">
        <v>9.0700000000000003E-2</v>
      </c>
      <c r="O1850" s="10"/>
      <c r="P1850" s="39">
        <v>3.8999999999999998E-3</v>
      </c>
      <c r="Q1850" s="7"/>
      <c r="R1850" s="158">
        <v>52.048699999999997</v>
      </c>
      <c r="S1850" s="1"/>
      <c r="T1850" s="23">
        <v>2.2422</v>
      </c>
      <c r="V1850" s="20">
        <v>23.2135</v>
      </c>
      <c r="X1850" s="20">
        <v>0</v>
      </c>
      <c r="AA1850" s="25">
        <v>915</v>
      </c>
      <c r="AB1850" s="9"/>
      <c r="AC1850" s="25">
        <v>234271</v>
      </c>
      <c r="AD1850" s="9"/>
      <c r="AE1850" s="27">
        <v>10092</v>
      </c>
      <c r="AF1850" s="9"/>
      <c r="AG1850" s="26">
        <v>4501</v>
      </c>
      <c r="AI1850" s="26">
        <v>0</v>
      </c>
      <c r="AK1850" s="26">
        <v>100308</v>
      </c>
      <c r="AM1850" s="2" t="str">
        <f t="shared" si="28"/>
        <v>No</v>
      </c>
    </row>
    <row r="1851" spans="1:39">
      <c r="A1851" s="6" t="s">
        <v>5121</v>
      </c>
      <c r="B1851" s="6" t="s">
        <v>5122</v>
      </c>
      <c r="C1851" s="4" t="s">
        <v>22</v>
      </c>
      <c r="D1851" s="213" t="s">
        <v>5123</v>
      </c>
      <c r="E1851" s="210" t="s">
        <v>5124</v>
      </c>
      <c r="F1851" s="17" t="s">
        <v>275</v>
      </c>
      <c r="G1851" s="36" t="s">
        <v>400</v>
      </c>
      <c r="H1851" s="157">
        <v>0</v>
      </c>
      <c r="I1851" s="19">
        <v>19</v>
      </c>
      <c r="J1851" s="150" t="s">
        <v>13</v>
      </c>
      <c r="K1851" s="150" t="s">
        <v>12</v>
      </c>
      <c r="L1851" s="9">
        <v>4</v>
      </c>
      <c r="M1851" s="9"/>
      <c r="N1851" s="21">
        <v>2.0409000000000002</v>
      </c>
      <c r="O1851" s="10"/>
      <c r="P1851" s="39">
        <v>0.1021</v>
      </c>
      <c r="Q1851" s="7"/>
      <c r="R1851" s="158">
        <v>52.895299999999999</v>
      </c>
      <c r="S1851" s="1"/>
      <c r="T1851" s="23">
        <v>2.6459999999999999</v>
      </c>
      <c r="V1851" s="20">
        <v>19.9908</v>
      </c>
      <c r="X1851" s="20">
        <v>0</v>
      </c>
      <c r="AA1851" s="25">
        <v>37845</v>
      </c>
      <c r="AB1851" s="9"/>
      <c r="AC1851" s="25">
        <v>370690</v>
      </c>
      <c r="AD1851" s="9"/>
      <c r="AE1851" s="27">
        <v>18543</v>
      </c>
      <c r="AF1851" s="9"/>
      <c r="AG1851" s="26">
        <v>7008</v>
      </c>
      <c r="AI1851" s="26">
        <v>0</v>
      </c>
      <c r="AK1851" s="26">
        <v>84508</v>
      </c>
      <c r="AM1851" s="2" t="str">
        <f t="shared" si="28"/>
        <v>No</v>
      </c>
    </row>
    <row r="1852" spans="1:39">
      <c r="A1852" s="6" t="s">
        <v>6196</v>
      </c>
      <c r="B1852" s="6" t="s">
        <v>4809</v>
      </c>
      <c r="C1852" s="4" t="s">
        <v>20</v>
      </c>
      <c r="D1852" s="213">
        <v>9034</v>
      </c>
      <c r="E1852" s="210">
        <v>90034</v>
      </c>
      <c r="F1852" s="17" t="s">
        <v>272</v>
      </c>
      <c r="G1852" s="36" t="s">
        <v>218</v>
      </c>
      <c r="H1852" s="157">
        <v>3629114</v>
      </c>
      <c r="I1852" s="19">
        <v>19</v>
      </c>
      <c r="J1852" s="150" t="s">
        <v>14</v>
      </c>
      <c r="K1852" s="150" t="s">
        <v>12</v>
      </c>
      <c r="L1852" s="9">
        <v>4</v>
      </c>
      <c r="M1852" s="9"/>
      <c r="N1852" s="21">
        <v>6.0699999999999997E-2</v>
      </c>
      <c r="O1852" s="10"/>
      <c r="P1852" s="39">
        <v>6.4999999999999997E-3</v>
      </c>
      <c r="Q1852" s="7"/>
      <c r="R1852" s="158">
        <v>108.5193</v>
      </c>
      <c r="S1852" s="1"/>
      <c r="T1852" s="23">
        <v>11.5321</v>
      </c>
      <c r="V1852" s="20">
        <v>9.4101999999999997</v>
      </c>
      <c r="X1852" s="20">
        <v>4.9268000000000001</v>
      </c>
      <c r="AA1852" s="25">
        <v>6233</v>
      </c>
      <c r="AB1852" s="9"/>
      <c r="AC1852" s="25">
        <v>966039</v>
      </c>
      <c r="AD1852" s="9"/>
      <c r="AE1852" s="27">
        <v>102659</v>
      </c>
      <c r="AF1852" s="9"/>
      <c r="AG1852" s="26">
        <v>8902</v>
      </c>
      <c r="AI1852" s="26">
        <v>196079</v>
      </c>
      <c r="AK1852" s="26">
        <v>98756</v>
      </c>
      <c r="AM1852" s="2" t="str">
        <f t="shared" si="28"/>
        <v>No</v>
      </c>
    </row>
    <row r="1853" spans="1:39">
      <c r="A1853" s="6" t="s">
        <v>476</v>
      </c>
      <c r="B1853" s="6" t="s">
        <v>477</v>
      </c>
      <c r="C1853" s="4" t="s">
        <v>86</v>
      </c>
      <c r="D1853" s="213" t="s">
        <v>478</v>
      </c>
      <c r="E1853" s="210" t="s">
        <v>479</v>
      </c>
      <c r="F1853" s="17" t="s">
        <v>405</v>
      </c>
      <c r="G1853" s="36" t="s">
        <v>400</v>
      </c>
      <c r="H1853" s="157">
        <v>0</v>
      </c>
      <c r="I1853" s="19">
        <v>19</v>
      </c>
      <c r="J1853" s="150" t="s">
        <v>14</v>
      </c>
      <c r="K1853" s="150" t="s">
        <v>12</v>
      </c>
      <c r="L1853" s="9">
        <v>3</v>
      </c>
      <c r="M1853" s="9"/>
      <c r="N1853" s="21">
        <v>0.42280000000000001</v>
      </c>
      <c r="O1853" s="10"/>
      <c r="P1853" s="39">
        <v>2.8000000000000001E-2</v>
      </c>
      <c r="Q1853" s="7"/>
      <c r="R1853" s="158">
        <v>109.2967</v>
      </c>
      <c r="S1853" s="1"/>
      <c r="T1853" s="23">
        <v>7.2340999999999998</v>
      </c>
      <c r="V1853" s="20">
        <v>15.108499999999999</v>
      </c>
      <c r="X1853" s="20">
        <v>0</v>
      </c>
      <c r="AA1853" s="25">
        <v>19243</v>
      </c>
      <c r="AB1853" s="9"/>
      <c r="AC1853" s="25">
        <v>687695</v>
      </c>
      <c r="AD1853" s="9"/>
      <c r="AE1853" s="27">
        <v>45517</v>
      </c>
      <c r="AF1853" s="9"/>
      <c r="AG1853" s="26">
        <v>6292</v>
      </c>
      <c r="AI1853" s="26">
        <v>0</v>
      </c>
      <c r="AK1853" s="26">
        <v>99154</v>
      </c>
      <c r="AM1853" s="2" t="str">
        <f t="shared" si="28"/>
        <v>No</v>
      </c>
    </row>
    <row r="1854" spans="1:39">
      <c r="A1854" s="6" t="s">
        <v>6197</v>
      </c>
      <c r="B1854" s="6" t="s">
        <v>1061</v>
      </c>
      <c r="C1854" s="4" t="s">
        <v>54</v>
      </c>
      <c r="D1854" s="213"/>
      <c r="E1854" s="210">
        <v>30201</v>
      </c>
      <c r="F1854" s="17" t="s">
        <v>272</v>
      </c>
      <c r="G1854" s="36" t="s">
        <v>218</v>
      </c>
      <c r="H1854" s="157">
        <v>2203663</v>
      </c>
      <c r="I1854" s="19">
        <v>19</v>
      </c>
      <c r="J1854" s="150" t="s">
        <v>25</v>
      </c>
      <c r="K1854" s="150" t="s">
        <v>15</v>
      </c>
      <c r="L1854" s="9">
        <v>3</v>
      </c>
      <c r="M1854" s="9"/>
      <c r="N1854" s="21">
        <v>0</v>
      </c>
      <c r="O1854" s="10"/>
      <c r="P1854" s="39">
        <v>0</v>
      </c>
      <c r="Q1854" s="7"/>
      <c r="R1854" s="158">
        <v>95.573800000000006</v>
      </c>
      <c r="S1854" s="1"/>
      <c r="T1854" s="23">
        <v>37.374099999999999</v>
      </c>
      <c r="V1854" s="20">
        <v>2.5571999999999999</v>
      </c>
      <c r="X1854" s="20">
        <v>5.8403999999999998</v>
      </c>
      <c r="AA1854" s="25">
        <v>0</v>
      </c>
      <c r="AB1854" s="9"/>
      <c r="AC1854" s="25">
        <v>833977</v>
      </c>
      <c r="AD1854" s="9"/>
      <c r="AE1854" s="27">
        <v>326126</v>
      </c>
      <c r="AF1854" s="9"/>
      <c r="AG1854" s="26">
        <v>8726</v>
      </c>
      <c r="AI1854" s="26">
        <v>142794</v>
      </c>
      <c r="AK1854" s="26">
        <v>24658</v>
      </c>
      <c r="AM1854" s="2" t="str">
        <f t="shared" si="28"/>
        <v>No</v>
      </c>
    </row>
    <row r="1855" spans="1:39">
      <c r="A1855" s="6" t="s">
        <v>476</v>
      </c>
      <c r="B1855" s="6" t="s">
        <v>477</v>
      </c>
      <c r="C1855" s="4" t="s">
        <v>86</v>
      </c>
      <c r="D1855" s="213" t="s">
        <v>478</v>
      </c>
      <c r="E1855" s="210" t="s">
        <v>479</v>
      </c>
      <c r="F1855" s="17" t="s">
        <v>405</v>
      </c>
      <c r="G1855" s="36" t="s">
        <v>400</v>
      </c>
      <c r="H1855" s="157">
        <v>0</v>
      </c>
      <c r="I1855" s="19">
        <v>19</v>
      </c>
      <c r="J1855" s="150" t="s">
        <v>24</v>
      </c>
      <c r="K1855" s="150" t="s">
        <v>12</v>
      </c>
      <c r="L1855" s="9">
        <v>3</v>
      </c>
      <c r="M1855" s="9"/>
      <c r="N1855" s="21">
        <v>3.7826</v>
      </c>
      <c r="O1855" s="10"/>
      <c r="P1855" s="39">
        <v>0.14729999999999999</v>
      </c>
      <c r="Q1855" s="7"/>
      <c r="R1855" s="158">
        <v>37.789900000000003</v>
      </c>
      <c r="S1855" s="1"/>
      <c r="T1855" s="23">
        <v>1.4714</v>
      </c>
      <c r="V1855" s="20">
        <v>25.6828</v>
      </c>
      <c r="X1855" s="20">
        <v>0</v>
      </c>
      <c r="AA1855" s="25">
        <v>11972</v>
      </c>
      <c r="AB1855" s="9"/>
      <c r="AC1855" s="25">
        <v>81286</v>
      </c>
      <c r="AD1855" s="9"/>
      <c r="AE1855" s="27">
        <v>3165</v>
      </c>
      <c r="AF1855" s="9"/>
      <c r="AG1855" s="26">
        <v>2151</v>
      </c>
      <c r="AI1855" s="26">
        <v>0</v>
      </c>
      <c r="AK1855" s="26">
        <v>71188</v>
      </c>
      <c r="AM1855" s="2" t="str">
        <f t="shared" si="28"/>
        <v>No</v>
      </c>
    </row>
    <row r="1856" spans="1:39">
      <c r="A1856" s="6" t="s">
        <v>5473</v>
      </c>
      <c r="B1856" s="6" t="s">
        <v>4413</v>
      </c>
      <c r="C1856" s="4" t="s">
        <v>33</v>
      </c>
      <c r="D1856" s="213" t="s">
        <v>4414</v>
      </c>
      <c r="E1856" s="210" t="s">
        <v>4415</v>
      </c>
      <c r="F1856" s="17" t="s">
        <v>272</v>
      </c>
      <c r="G1856" s="36" t="s">
        <v>400</v>
      </c>
      <c r="H1856" s="157">
        <v>0</v>
      </c>
      <c r="I1856" s="19">
        <v>19</v>
      </c>
      <c r="J1856" s="150" t="s">
        <v>13</v>
      </c>
      <c r="K1856" s="150" t="s">
        <v>12</v>
      </c>
      <c r="L1856" s="9">
        <v>3</v>
      </c>
      <c r="M1856" s="9"/>
      <c r="N1856" s="21">
        <v>0</v>
      </c>
      <c r="O1856" s="10"/>
      <c r="P1856" s="39">
        <v>0</v>
      </c>
      <c r="Q1856" s="7"/>
      <c r="R1856" s="158">
        <v>108.80119999999999</v>
      </c>
      <c r="S1856" s="1"/>
      <c r="T1856" s="23">
        <v>1.1151</v>
      </c>
      <c r="V1856" s="20">
        <v>97.568600000000004</v>
      </c>
      <c r="X1856" s="20">
        <v>0</v>
      </c>
      <c r="AA1856" s="25">
        <v>0</v>
      </c>
      <c r="AB1856" s="9"/>
      <c r="AC1856" s="25">
        <v>740936</v>
      </c>
      <c r="AD1856" s="9"/>
      <c r="AE1856" s="27">
        <v>7594</v>
      </c>
      <c r="AF1856" s="9"/>
      <c r="AG1856" s="26">
        <v>6810</v>
      </c>
      <c r="AI1856" s="26">
        <v>0</v>
      </c>
      <c r="AK1856" s="26">
        <v>74199</v>
      </c>
      <c r="AM1856" s="2" t="str">
        <f t="shared" si="28"/>
        <v>No</v>
      </c>
    </row>
    <row r="1857" spans="1:39">
      <c r="A1857" s="6" t="s">
        <v>537</v>
      </c>
      <c r="B1857" s="6" t="s">
        <v>538</v>
      </c>
      <c r="C1857" s="4" t="s">
        <v>109</v>
      </c>
      <c r="D1857" s="213" t="s">
        <v>539</v>
      </c>
      <c r="E1857" s="210" t="s">
        <v>540</v>
      </c>
      <c r="F1857" s="17" t="s">
        <v>272</v>
      </c>
      <c r="G1857" s="36" t="s">
        <v>400</v>
      </c>
      <c r="H1857" s="157">
        <v>0</v>
      </c>
      <c r="I1857" s="19">
        <v>19</v>
      </c>
      <c r="J1857" s="150" t="s">
        <v>13</v>
      </c>
      <c r="K1857" s="150" t="s">
        <v>12</v>
      </c>
      <c r="L1857" s="9">
        <v>3</v>
      </c>
      <c r="M1857" s="9"/>
      <c r="N1857" s="21">
        <v>0.46389999999999998</v>
      </c>
      <c r="O1857" s="10"/>
      <c r="P1857" s="39">
        <v>1.1599999999999999E-2</v>
      </c>
      <c r="Q1857" s="7"/>
      <c r="R1857" s="158">
        <v>120.89149999999999</v>
      </c>
      <c r="S1857" s="1"/>
      <c r="T1857" s="23">
        <v>3.0125999999999999</v>
      </c>
      <c r="V1857" s="20">
        <v>40.128300000000003</v>
      </c>
      <c r="X1857" s="20">
        <v>0</v>
      </c>
      <c r="AA1857" s="25">
        <v>11072</v>
      </c>
      <c r="AB1857" s="9"/>
      <c r="AC1857" s="25">
        <v>957823</v>
      </c>
      <c r="AD1857" s="9"/>
      <c r="AE1857" s="27">
        <v>23869</v>
      </c>
      <c r="AF1857" s="9"/>
      <c r="AG1857" s="26">
        <v>7923</v>
      </c>
      <c r="AI1857" s="26">
        <v>0</v>
      </c>
      <c r="AK1857" s="26">
        <v>76204</v>
      </c>
      <c r="AM1857" s="2" t="str">
        <f t="shared" si="28"/>
        <v>No</v>
      </c>
    </row>
    <row r="1858" spans="1:39">
      <c r="A1858" s="6" t="s">
        <v>5121</v>
      </c>
      <c r="B1858" s="6" t="s">
        <v>5122</v>
      </c>
      <c r="C1858" s="4" t="s">
        <v>22</v>
      </c>
      <c r="D1858" s="213" t="s">
        <v>5123</v>
      </c>
      <c r="E1858" s="210" t="s">
        <v>5124</v>
      </c>
      <c r="F1858" s="17" t="s">
        <v>275</v>
      </c>
      <c r="G1858" s="36" t="s">
        <v>400</v>
      </c>
      <c r="H1858" s="157">
        <v>0</v>
      </c>
      <c r="I1858" s="19">
        <v>19</v>
      </c>
      <c r="J1858" s="150" t="s">
        <v>24</v>
      </c>
      <c r="K1858" s="150" t="s">
        <v>12</v>
      </c>
      <c r="L1858" s="9">
        <v>2</v>
      </c>
      <c r="M1858" s="9"/>
      <c r="N1858" s="21">
        <v>7.2534999999999998</v>
      </c>
      <c r="O1858" s="10"/>
      <c r="P1858" s="39">
        <v>0.1777</v>
      </c>
      <c r="Q1858" s="7"/>
      <c r="R1858" s="158">
        <v>130.89320000000001</v>
      </c>
      <c r="S1858" s="1"/>
      <c r="T1858" s="23">
        <v>3.2063999999999999</v>
      </c>
      <c r="V1858" s="20">
        <v>40.823</v>
      </c>
      <c r="X1858" s="20">
        <v>0</v>
      </c>
      <c r="AA1858" s="25">
        <v>54887</v>
      </c>
      <c r="AB1858" s="9"/>
      <c r="AC1858" s="25">
        <v>308908</v>
      </c>
      <c r="AD1858" s="9"/>
      <c r="AE1858" s="27">
        <v>7567</v>
      </c>
      <c r="AF1858" s="9"/>
      <c r="AG1858" s="26">
        <v>2360</v>
      </c>
      <c r="AI1858" s="26">
        <v>0</v>
      </c>
      <c r="AK1858" s="26">
        <v>73777</v>
      </c>
      <c r="AM1858" s="2" t="str">
        <f t="shared" ref="AM1858:AM1921" si="29">IF(AL1858&amp;AJ1858&amp;AH1858&amp;AF1858&amp;AD1858&amp;AB1858&amp;Y1858&amp;W1858&amp;U1858&amp;S1858&amp;S1858&amp;Q1858&amp;O1858&lt;&gt;"","Yes","No")</f>
        <v>No</v>
      </c>
    </row>
    <row r="1859" spans="1:39">
      <c r="A1859" s="6" t="s">
        <v>4363</v>
      </c>
      <c r="B1859" s="6" t="s">
        <v>4364</v>
      </c>
      <c r="C1859" s="4" t="s">
        <v>63</v>
      </c>
      <c r="D1859" s="213" t="s">
        <v>4365</v>
      </c>
      <c r="E1859" s="210">
        <v>88134</v>
      </c>
      <c r="F1859" s="17" t="s">
        <v>132</v>
      </c>
      <c r="G1859" s="36" t="s">
        <v>220</v>
      </c>
      <c r="H1859" s="157">
        <v>0</v>
      </c>
      <c r="I1859" s="19">
        <v>19</v>
      </c>
      <c r="J1859" s="150" t="s">
        <v>24</v>
      </c>
      <c r="K1859" s="150" t="s">
        <v>12</v>
      </c>
      <c r="L1859" s="9">
        <v>2</v>
      </c>
      <c r="M1859" s="9"/>
      <c r="N1859" s="21">
        <v>17.976900000000001</v>
      </c>
      <c r="O1859" s="10"/>
      <c r="P1859" s="39">
        <v>0.21340000000000001</v>
      </c>
      <c r="Q1859" s="7"/>
      <c r="R1859" s="158">
        <v>88.883200000000002</v>
      </c>
      <c r="S1859" s="1"/>
      <c r="T1859" s="23">
        <v>1.0550999999999999</v>
      </c>
      <c r="V1859" s="20">
        <v>84.243700000000004</v>
      </c>
      <c r="X1859" s="20">
        <v>0</v>
      </c>
      <c r="AA1859" s="25">
        <v>65436</v>
      </c>
      <c r="AB1859" s="9"/>
      <c r="AC1859" s="25">
        <v>306647</v>
      </c>
      <c r="AD1859" s="9"/>
      <c r="AE1859" s="27">
        <v>3640</v>
      </c>
      <c r="AF1859" s="9"/>
      <c r="AG1859" s="26">
        <v>3450</v>
      </c>
      <c r="AI1859" s="26">
        <v>0</v>
      </c>
      <c r="AK1859" s="26">
        <v>143638</v>
      </c>
      <c r="AM1859" s="2" t="str">
        <f t="shared" si="29"/>
        <v>No</v>
      </c>
    </row>
    <row r="1860" spans="1:39">
      <c r="A1860" s="6" t="s">
        <v>2018</v>
      </c>
      <c r="B1860" s="6" t="s">
        <v>2019</v>
      </c>
      <c r="C1860" s="4" t="s">
        <v>64</v>
      </c>
      <c r="D1860" s="213" t="s">
        <v>2020</v>
      </c>
      <c r="E1860" s="210" t="s">
        <v>2021</v>
      </c>
      <c r="F1860" s="17" t="s">
        <v>1012</v>
      </c>
      <c r="G1860" s="36" t="s">
        <v>400</v>
      </c>
      <c r="H1860" s="157">
        <v>0</v>
      </c>
      <c r="I1860" s="19">
        <v>19</v>
      </c>
      <c r="J1860" s="150" t="s">
        <v>18</v>
      </c>
      <c r="K1860" s="150" t="s">
        <v>15</v>
      </c>
      <c r="L1860" s="9">
        <v>2</v>
      </c>
      <c r="M1860" s="9"/>
      <c r="N1860" s="21">
        <v>0</v>
      </c>
      <c r="O1860" s="10"/>
      <c r="P1860" s="39">
        <v>0</v>
      </c>
      <c r="Q1860" s="7"/>
      <c r="R1860" s="158">
        <v>38.741199999999999</v>
      </c>
      <c r="S1860" s="1"/>
      <c r="T1860" s="23">
        <v>1.3178000000000001</v>
      </c>
      <c r="V1860" s="20">
        <v>29.398</v>
      </c>
      <c r="X1860" s="20">
        <v>0</v>
      </c>
      <c r="AA1860" s="25">
        <v>0</v>
      </c>
      <c r="AB1860" s="9"/>
      <c r="AC1860" s="25">
        <v>111536</v>
      </c>
      <c r="AD1860" s="9"/>
      <c r="AE1860" s="27">
        <v>3794</v>
      </c>
      <c r="AF1860" s="9"/>
      <c r="AG1860" s="26">
        <v>2879</v>
      </c>
      <c r="AI1860" s="26">
        <v>0</v>
      </c>
      <c r="AK1860" s="26">
        <v>51898</v>
      </c>
      <c r="AM1860" s="2" t="str">
        <f t="shared" si="29"/>
        <v>No</v>
      </c>
    </row>
    <row r="1861" spans="1:39">
      <c r="A1861" s="6" t="s">
        <v>2859</v>
      </c>
      <c r="B1861" s="6" t="s">
        <v>2860</v>
      </c>
      <c r="C1861" s="4" t="s">
        <v>57</v>
      </c>
      <c r="D1861" s="213" t="s">
        <v>2861</v>
      </c>
      <c r="E1861" s="210" t="s">
        <v>2862</v>
      </c>
      <c r="F1861" s="17" t="s">
        <v>275</v>
      </c>
      <c r="G1861" s="36" t="s">
        <v>400</v>
      </c>
      <c r="H1861" s="157">
        <v>0</v>
      </c>
      <c r="I1861" s="19">
        <v>19</v>
      </c>
      <c r="J1861" s="150" t="s">
        <v>14</v>
      </c>
      <c r="K1861" s="150" t="s">
        <v>12</v>
      </c>
      <c r="L1861" s="9">
        <v>2</v>
      </c>
      <c r="M1861" s="9"/>
      <c r="N1861" s="21">
        <v>1.0153000000000001</v>
      </c>
      <c r="O1861" s="10"/>
      <c r="P1861" s="39">
        <v>9.0300000000000005E-2</v>
      </c>
      <c r="Q1861" s="7"/>
      <c r="R1861" s="158">
        <v>48.497999999999998</v>
      </c>
      <c r="S1861" s="1"/>
      <c r="T1861" s="23">
        <v>4.3127000000000004</v>
      </c>
      <c r="V1861" s="20">
        <v>11.2455</v>
      </c>
      <c r="X1861" s="20">
        <v>0</v>
      </c>
      <c r="AA1861" s="25">
        <v>21455</v>
      </c>
      <c r="AB1861" s="9"/>
      <c r="AC1861" s="25">
        <v>237640</v>
      </c>
      <c r="AD1861" s="9"/>
      <c r="AE1861" s="27">
        <v>21132</v>
      </c>
      <c r="AF1861" s="9"/>
      <c r="AG1861" s="26">
        <v>4900</v>
      </c>
      <c r="AI1861" s="26">
        <v>0</v>
      </c>
      <c r="AK1861" s="26">
        <v>94600</v>
      </c>
      <c r="AM1861" s="2" t="str">
        <f t="shared" si="29"/>
        <v>No</v>
      </c>
    </row>
    <row r="1862" spans="1:39">
      <c r="A1862" s="6" t="s">
        <v>1925</v>
      </c>
      <c r="B1862" s="6" t="s">
        <v>1926</v>
      </c>
      <c r="C1862" s="4" t="s">
        <v>51</v>
      </c>
      <c r="D1862" s="213" t="s">
        <v>1927</v>
      </c>
      <c r="E1862" s="210" t="s">
        <v>1928</v>
      </c>
      <c r="F1862" s="17" t="s">
        <v>405</v>
      </c>
      <c r="G1862" s="36" t="s">
        <v>400</v>
      </c>
      <c r="H1862" s="157">
        <v>0</v>
      </c>
      <c r="I1862" s="19">
        <v>19</v>
      </c>
      <c r="J1862" s="150" t="s">
        <v>13</v>
      </c>
      <c r="K1862" s="150" t="s">
        <v>12</v>
      </c>
      <c r="L1862" s="9">
        <v>19</v>
      </c>
      <c r="M1862" s="9"/>
      <c r="N1862" s="21">
        <v>0.27700000000000002</v>
      </c>
      <c r="O1862" s="10"/>
      <c r="P1862" s="39">
        <v>1.5699999999999999E-2</v>
      </c>
      <c r="Q1862" s="7"/>
      <c r="R1862" s="158">
        <v>39.9499</v>
      </c>
      <c r="S1862" s="1"/>
      <c r="T1862" s="23">
        <v>2.2667999999999999</v>
      </c>
      <c r="V1862" s="20">
        <v>17.624199999999998</v>
      </c>
      <c r="X1862" s="20">
        <v>0</v>
      </c>
      <c r="AA1862" s="25">
        <v>15809</v>
      </c>
      <c r="AB1862" s="9"/>
      <c r="AC1862" s="25">
        <v>1005938</v>
      </c>
      <c r="AD1862" s="9"/>
      <c r="AE1862" s="27">
        <v>57077</v>
      </c>
      <c r="AF1862" s="9"/>
      <c r="AG1862" s="26">
        <v>25180</v>
      </c>
      <c r="AI1862" s="26">
        <v>0</v>
      </c>
      <c r="AK1862" s="26">
        <v>544842</v>
      </c>
      <c r="AM1862" s="2" t="str">
        <f t="shared" si="29"/>
        <v>No</v>
      </c>
    </row>
    <row r="1863" spans="1:39">
      <c r="A1863" s="6" t="s">
        <v>6198</v>
      </c>
      <c r="B1863" s="6" t="s">
        <v>5796</v>
      </c>
      <c r="C1863" s="4" t="s">
        <v>103</v>
      </c>
      <c r="D1863" s="213" t="s">
        <v>3648</v>
      </c>
      <c r="E1863" s="210" t="s">
        <v>3649</v>
      </c>
      <c r="F1863" s="17" t="s">
        <v>344</v>
      </c>
      <c r="G1863" s="36" t="s">
        <v>400</v>
      </c>
      <c r="H1863" s="157">
        <v>0</v>
      </c>
      <c r="I1863" s="19">
        <v>19</v>
      </c>
      <c r="J1863" s="150" t="s">
        <v>13</v>
      </c>
      <c r="K1863" s="150" t="s">
        <v>12</v>
      </c>
      <c r="L1863" s="9">
        <v>19</v>
      </c>
      <c r="M1863" s="9"/>
      <c r="N1863" s="21">
        <v>1.2382</v>
      </c>
      <c r="O1863" s="10"/>
      <c r="P1863" s="39">
        <v>4.0800000000000003E-2</v>
      </c>
      <c r="Q1863" s="7"/>
      <c r="R1863" s="158">
        <v>88.443899999999999</v>
      </c>
      <c r="S1863" s="1"/>
      <c r="T1863" s="23">
        <v>2.9110999999999998</v>
      </c>
      <c r="V1863" s="20">
        <v>30.381599999999999</v>
      </c>
      <c r="X1863" s="20">
        <v>0</v>
      </c>
      <c r="AA1863" s="25">
        <v>62601</v>
      </c>
      <c r="AB1863" s="9"/>
      <c r="AC1863" s="25">
        <v>1536093</v>
      </c>
      <c r="AD1863" s="9"/>
      <c r="AE1863" s="27">
        <v>50560</v>
      </c>
      <c r="AF1863" s="9"/>
      <c r="AG1863" s="26">
        <v>17368</v>
      </c>
      <c r="AI1863" s="26">
        <v>0</v>
      </c>
      <c r="AK1863" s="26">
        <v>280830</v>
      </c>
      <c r="AM1863" s="2" t="str">
        <f t="shared" si="29"/>
        <v>No</v>
      </c>
    </row>
    <row r="1864" spans="1:39">
      <c r="A1864" s="6" t="s">
        <v>4656</v>
      </c>
      <c r="B1864" s="6" t="s">
        <v>4657</v>
      </c>
      <c r="C1864" s="4" t="s">
        <v>101</v>
      </c>
      <c r="D1864" s="213" t="s">
        <v>4658</v>
      </c>
      <c r="E1864" s="210" t="s">
        <v>4659</v>
      </c>
      <c r="F1864" s="17" t="s">
        <v>405</v>
      </c>
      <c r="G1864" s="36" t="s">
        <v>400</v>
      </c>
      <c r="H1864" s="157">
        <v>0</v>
      </c>
      <c r="I1864" s="19">
        <v>19</v>
      </c>
      <c r="J1864" s="150" t="s">
        <v>13</v>
      </c>
      <c r="K1864" s="150" t="s">
        <v>12</v>
      </c>
      <c r="L1864" s="9">
        <v>19</v>
      </c>
      <c r="M1864" s="9"/>
      <c r="N1864" s="21">
        <v>1.4014</v>
      </c>
      <c r="O1864" s="10"/>
      <c r="P1864" s="39">
        <v>0.14449999999999999</v>
      </c>
      <c r="Q1864" s="7"/>
      <c r="R1864" s="158">
        <v>42.566899999999997</v>
      </c>
      <c r="S1864" s="1"/>
      <c r="T1864" s="23">
        <v>4.3880999999999997</v>
      </c>
      <c r="V1864" s="20">
        <v>9.7005999999999997</v>
      </c>
      <c r="X1864" s="20">
        <v>0</v>
      </c>
      <c r="AA1864" s="25">
        <v>122051</v>
      </c>
      <c r="AB1864" s="9"/>
      <c r="AC1864" s="25">
        <v>844826</v>
      </c>
      <c r="AD1864" s="9"/>
      <c r="AE1864" s="27">
        <v>87090</v>
      </c>
      <c r="AF1864" s="9"/>
      <c r="AG1864" s="26">
        <v>19847</v>
      </c>
      <c r="AI1864" s="26">
        <v>0</v>
      </c>
      <c r="AK1864" s="26">
        <v>245218</v>
      </c>
      <c r="AM1864" s="2" t="str">
        <f t="shared" si="29"/>
        <v>No</v>
      </c>
    </row>
    <row r="1865" spans="1:39">
      <c r="A1865" s="6" t="s">
        <v>701</v>
      </c>
      <c r="B1865" s="6" t="s">
        <v>702</v>
      </c>
      <c r="C1865" s="4" t="s">
        <v>56</v>
      </c>
      <c r="D1865" s="213">
        <v>1099</v>
      </c>
      <c r="E1865" s="210">
        <v>10099</v>
      </c>
      <c r="F1865" s="17" t="s">
        <v>405</v>
      </c>
      <c r="G1865" s="36" t="s">
        <v>220</v>
      </c>
      <c r="H1865" s="157">
        <v>88200</v>
      </c>
      <c r="I1865" s="19">
        <v>19</v>
      </c>
      <c r="J1865" s="150" t="s">
        <v>13</v>
      </c>
      <c r="K1865" s="150" t="s">
        <v>12</v>
      </c>
      <c r="L1865" s="9">
        <v>19</v>
      </c>
      <c r="M1865" s="9"/>
      <c r="N1865" s="21">
        <v>1.2851999999999999</v>
      </c>
      <c r="O1865" s="10"/>
      <c r="P1865" s="39">
        <v>5.79E-2</v>
      </c>
      <c r="Q1865" s="7"/>
      <c r="R1865" s="158">
        <v>90.737300000000005</v>
      </c>
      <c r="S1865" s="1"/>
      <c r="T1865" s="23">
        <v>4.0873999999999997</v>
      </c>
      <c r="V1865" s="20">
        <v>22.199200000000001</v>
      </c>
      <c r="X1865" s="20">
        <v>0</v>
      </c>
      <c r="AA1865" s="25">
        <v>170607</v>
      </c>
      <c r="AB1865" s="9"/>
      <c r="AC1865" s="25">
        <v>2946967</v>
      </c>
      <c r="AD1865" s="9"/>
      <c r="AE1865" s="27">
        <v>132751</v>
      </c>
      <c r="AF1865" s="9"/>
      <c r="AG1865" s="26">
        <v>32478</v>
      </c>
      <c r="AI1865" s="26">
        <v>0</v>
      </c>
      <c r="AK1865" s="26">
        <v>488875</v>
      </c>
      <c r="AM1865" s="2" t="str">
        <f t="shared" si="29"/>
        <v>No</v>
      </c>
    </row>
    <row r="1866" spans="1:39">
      <c r="A1866" s="6" t="s">
        <v>2562</v>
      </c>
      <c r="B1866" s="6" t="s">
        <v>1027</v>
      </c>
      <c r="C1866" s="4" t="s">
        <v>45</v>
      </c>
      <c r="D1866" s="213" t="s">
        <v>2563</v>
      </c>
      <c r="E1866" s="210" t="s">
        <v>2564</v>
      </c>
      <c r="F1866" s="17" t="s">
        <v>272</v>
      </c>
      <c r="G1866" s="36" t="s">
        <v>400</v>
      </c>
      <c r="H1866" s="157">
        <v>0</v>
      </c>
      <c r="I1866" s="19">
        <v>19</v>
      </c>
      <c r="J1866" s="150" t="s">
        <v>13</v>
      </c>
      <c r="K1866" s="150" t="s">
        <v>12</v>
      </c>
      <c r="L1866" s="9">
        <v>19</v>
      </c>
      <c r="M1866" s="9"/>
      <c r="N1866" s="21">
        <v>0.3947</v>
      </c>
      <c r="O1866" s="10"/>
      <c r="P1866" s="39">
        <v>2.98E-2</v>
      </c>
      <c r="Q1866" s="7"/>
      <c r="R1866" s="158">
        <v>49.017200000000003</v>
      </c>
      <c r="S1866" s="1"/>
      <c r="T1866" s="23">
        <v>3.6970999999999998</v>
      </c>
      <c r="V1866" s="20">
        <v>13.2584</v>
      </c>
      <c r="X1866" s="20">
        <v>0</v>
      </c>
      <c r="AA1866" s="25">
        <v>29686</v>
      </c>
      <c r="AB1866" s="9"/>
      <c r="AC1866" s="25">
        <v>997255</v>
      </c>
      <c r="AD1866" s="9"/>
      <c r="AE1866" s="27">
        <v>75217</v>
      </c>
      <c r="AF1866" s="9"/>
      <c r="AG1866" s="26">
        <v>20345</v>
      </c>
      <c r="AI1866" s="26">
        <v>0</v>
      </c>
      <c r="AK1866" s="26">
        <v>369518</v>
      </c>
      <c r="AM1866" s="2" t="str">
        <f t="shared" si="29"/>
        <v>No</v>
      </c>
    </row>
    <row r="1867" spans="1:39">
      <c r="A1867" s="6" t="s">
        <v>3659</v>
      </c>
      <c r="B1867" s="6" t="s">
        <v>5801</v>
      </c>
      <c r="C1867" s="4" t="s">
        <v>103</v>
      </c>
      <c r="D1867" s="213" t="s">
        <v>3660</v>
      </c>
      <c r="E1867" s="210" t="s">
        <v>3661</v>
      </c>
      <c r="F1867" s="17" t="s">
        <v>275</v>
      </c>
      <c r="G1867" s="36" t="s">
        <v>400</v>
      </c>
      <c r="H1867" s="157">
        <v>0</v>
      </c>
      <c r="I1867" s="19">
        <v>19</v>
      </c>
      <c r="J1867" s="150" t="s">
        <v>13</v>
      </c>
      <c r="K1867" s="150" t="s">
        <v>12</v>
      </c>
      <c r="L1867" s="9">
        <v>19</v>
      </c>
      <c r="M1867" s="9"/>
      <c r="N1867" s="21">
        <v>1.0094000000000001</v>
      </c>
      <c r="O1867" s="10"/>
      <c r="P1867" s="39">
        <v>5.21E-2</v>
      </c>
      <c r="Q1867" s="7"/>
      <c r="R1867" s="158">
        <v>37.482799999999997</v>
      </c>
      <c r="S1867" s="1"/>
      <c r="T1867" s="23">
        <v>1.9334</v>
      </c>
      <c r="V1867" s="20">
        <v>19.386700000000001</v>
      </c>
      <c r="X1867" s="20">
        <v>0</v>
      </c>
      <c r="AA1867" s="25">
        <v>74461</v>
      </c>
      <c r="AB1867" s="9"/>
      <c r="AC1867" s="25">
        <v>1430081</v>
      </c>
      <c r="AD1867" s="9"/>
      <c r="AE1867" s="27">
        <v>73766</v>
      </c>
      <c r="AF1867" s="9"/>
      <c r="AG1867" s="26">
        <v>38153</v>
      </c>
      <c r="AI1867" s="26">
        <v>0</v>
      </c>
      <c r="AK1867" s="26">
        <v>595891</v>
      </c>
      <c r="AM1867" s="2" t="str">
        <f t="shared" si="29"/>
        <v>No</v>
      </c>
    </row>
    <row r="1868" spans="1:39">
      <c r="A1868" s="6" t="s">
        <v>4081</v>
      </c>
      <c r="B1868" s="6" t="s">
        <v>1033</v>
      </c>
      <c r="C1868" s="4" t="s">
        <v>61</v>
      </c>
      <c r="D1868" s="213" t="s">
        <v>4082</v>
      </c>
      <c r="E1868" s="210" t="s">
        <v>4083</v>
      </c>
      <c r="F1868" s="17" t="s">
        <v>405</v>
      </c>
      <c r="G1868" s="36" t="s">
        <v>400</v>
      </c>
      <c r="H1868" s="157">
        <v>0</v>
      </c>
      <c r="I1868" s="19">
        <v>19</v>
      </c>
      <c r="J1868" s="150" t="s">
        <v>13</v>
      </c>
      <c r="K1868" s="150" t="s">
        <v>12</v>
      </c>
      <c r="L1868" s="9">
        <v>19</v>
      </c>
      <c r="M1868" s="9"/>
      <c r="N1868" s="21">
        <v>0.12559999999999999</v>
      </c>
      <c r="O1868" s="10"/>
      <c r="P1868" s="39">
        <v>7.4999999999999997E-3</v>
      </c>
      <c r="Q1868" s="7"/>
      <c r="R1868" s="158">
        <v>31.7606</v>
      </c>
      <c r="S1868" s="1"/>
      <c r="T1868" s="23">
        <v>1.8958999999999999</v>
      </c>
      <c r="V1868" s="20">
        <v>16.752500000000001</v>
      </c>
      <c r="X1868" s="20">
        <v>0</v>
      </c>
      <c r="AA1868" s="25">
        <v>6874</v>
      </c>
      <c r="AB1868" s="9"/>
      <c r="AC1868" s="25">
        <v>916865</v>
      </c>
      <c r="AD1868" s="9"/>
      <c r="AE1868" s="27">
        <v>54730</v>
      </c>
      <c r="AF1868" s="9"/>
      <c r="AG1868" s="26">
        <v>28868</v>
      </c>
      <c r="AI1868" s="26">
        <v>0</v>
      </c>
      <c r="AK1868" s="26">
        <v>391688</v>
      </c>
      <c r="AM1868" s="2" t="str">
        <f t="shared" si="29"/>
        <v>No</v>
      </c>
    </row>
    <row r="1869" spans="1:39">
      <c r="A1869" s="6" t="s">
        <v>1450</v>
      </c>
      <c r="B1869" s="6" t="s">
        <v>1451</v>
      </c>
      <c r="C1869" s="4" t="s">
        <v>64</v>
      </c>
      <c r="D1869" s="213">
        <v>4226</v>
      </c>
      <c r="E1869" s="210">
        <v>40226</v>
      </c>
      <c r="F1869" s="17" t="s">
        <v>405</v>
      </c>
      <c r="G1869" s="36" t="s">
        <v>220</v>
      </c>
      <c r="H1869" s="157">
        <v>280648</v>
      </c>
      <c r="I1869" s="19">
        <v>19</v>
      </c>
      <c r="J1869" s="150" t="s">
        <v>13</v>
      </c>
      <c r="K1869" s="150" t="s">
        <v>12</v>
      </c>
      <c r="L1869" s="9">
        <v>19</v>
      </c>
      <c r="M1869" s="9"/>
      <c r="N1869" s="21">
        <v>0.3967</v>
      </c>
      <c r="O1869" s="10"/>
      <c r="P1869" s="39">
        <v>1.7500000000000002E-2</v>
      </c>
      <c r="Q1869" s="7"/>
      <c r="R1869" s="158">
        <v>43.527799999999999</v>
      </c>
      <c r="S1869" s="1"/>
      <c r="T1869" s="23">
        <v>1.9198</v>
      </c>
      <c r="V1869" s="20">
        <v>22.672599999999999</v>
      </c>
      <c r="X1869" s="20">
        <v>0</v>
      </c>
      <c r="AA1869" s="25">
        <v>12666</v>
      </c>
      <c r="AB1869" s="9"/>
      <c r="AC1869" s="25">
        <v>723823</v>
      </c>
      <c r="AD1869" s="9"/>
      <c r="AE1869" s="27">
        <v>31925</v>
      </c>
      <c r="AF1869" s="9"/>
      <c r="AG1869" s="26">
        <v>16629</v>
      </c>
      <c r="AI1869" s="26">
        <v>0</v>
      </c>
      <c r="AK1869" s="26">
        <v>298006</v>
      </c>
      <c r="AM1869" s="2" t="str">
        <f t="shared" si="29"/>
        <v>No</v>
      </c>
    </row>
    <row r="1870" spans="1:39">
      <c r="A1870" s="6" t="s">
        <v>2555</v>
      </c>
      <c r="B1870" s="6" t="s">
        <v>2556</v>
      </c>
      <c r="C1870" s="4" t="s">
        <v>45</v>
      </c>
      <c r="D1870" s="213" t="s">
        <v>2557</v>
      </c>
      <c r="E1870" s="210" t="s">
        <v>2558</v>
      </c>
      <c r="F1870" s="17" t="s">
        <v>272</v>
      </c>
      <c r="G1870" s="36" t="s">
        <v>400</v>
      </c>
      <c r="H1870" s="157">
        <v>0</v>
      </c>
      <c r="I1870" s="19">
        <v>19</v>
      </c>
      <c r="J1870" s="150" t="s">
        <v>13</v>
      </c>
      <c r="K1870" s="150" t="s">
        <v>12</v>
      </c>
      <c r="L1870" s="9">
        <v>19</v>
      </c>
      <c r="M1870" s="9"/>
      <c r="N1870" s="21">
        <v>2.9260999999999999</v>
      </c>
      <c r="O1870" s="10"/>
      <c r="P1870" s="39">
        <v>0.1628</v>
      </c>
      <c r="Q1870" s="7"/>
      <c r="R1870" s="158">
        <v>46.205399999999997</v>
      </c>
      <c r="S1870" s="1"/>
      <c r="T1870" s="23">
        <v>2.5703</v>
      </c>
      <c r="V1870" s="20">
        <v>17.976400000000002</v>
      </c>
      <c r="X1870" s="20">
        <v>0</v>
      </c>
      <c r="AA1870" s="25">
        <v>126980</v>
      </c>
      <c r="AB1870" s="9"/>
      <c r="AC1870" s="25">
        <v>780086</v>
      </c>
      <c r="AD1870" s="9"/>
      <c r="AE1870" s="27">
        <v>43395</v>
      </c>
      <c r="AF1870" s="9"/>
      <c r="AG1870" s="26">
        <v>16883</v>
      </c>
      <c r="AI1870" s="26">
        <v>0</v>
      </c>
      <c r="AK1870" s="26">
        <v>503061</v>
      </c>
      <c r="AM1870" s="2" t="str">
        <f t="shared" si="29"/>
        <v>No</v>
      </c>
    </row>
    <row r="1871" spans="1:39">
      <c r="A1871" s="6" t="s">
        <v>6199</v>
      </c>
      <c r="B1871" s="6" t="s">
        <v>510</v>
      </c>
      <c r="C1871" s="4" t="s">
        <v>82</v>
      </c>
      <c r="D1871" s="213">
        <v>5200</v>
      </c>
      <c r="E1871" s="210">
        <v>50200</v>
      </c>
      <c r="F1871" s="17" t="s">
        <v>272</v>
      </c>
      <c r="G1871" s="36" t="s">
        <v>220</v>
      </c>
      <c r="H1871" s="157">
        <v>1624827</v>
      </c>
      <c r="I1871" s="19">
        <v>19</v>
      </c>
      <c r="J1871" s="150" t="s">
        <v>13</v>
      </c>
      <c r="K1871" s="150" t="s">
        <v>15</v>
      </c>
      <c r="L1871" s="9">
        <v>19</v>
      </c>
      <c r="M1871" s="9"/>
      <c r="N1871" s="21">
        <v>4.2914000000000003</v>
      </c>
      <c r="O1871" s="10"/>
      <c r="P1871" s="39">
        <v>0.1721</v>
      </c>
      <c r="Q1871" s="7"/>
      <c r="R1871" s="158">
        <v>29.957999999999998</v>
      </c>
      <c r="S1871" s="1"/>
      <c r="T1871" s="23">
        <v>1.2014</v>
      </c>
      <c r="V1871" s="20">
        <v>24.936599999999999</v>
      </c>
      <c r="X1871" s="20">
        <v>0</v>
      </c>
      <c r="AA1871" s="25">
        <v>147700</v>
      </c>
      <c r="AB1871" s="9"/>
      <c r="AC1871" s="25">
        <v>858267</v>
      </c>
      <c r="AD1871" s="9"/>
      <c r="AE1871" s="27">
        <v>34418</v>
      </c>
      <c r="AF1871" s="9"/>
      <c r="AG1871" s="26">
        <v>28649</v>
      </c>
      <c r="AI1871" s="26">
        <v>0</v>
      </c>
      <c r="AK1871" s="26">
        <v>364135</v>
      </c>
      <c r="AM1871" s="2" t="str">
        <f t="shared" si="29"/>
        <v>No</v>
      </c>
    </row>
    <row r="1872" spans="1:39">
      <c r="A1872" s="6" t="s">
        <v>323</v>
      </c>
      <c r="B1872" s="6" t="s">
        <v>271</v>
      </c>
      <c r="C1872" s="4" t="s">
        <v>109</v>
      </c>
      <c r="D1872" s="213">
        <v>35</v>
      </c>
      <c r="E1872" s="210">
        <v>35</v>
      </c>
      <c r="F1872" s="17" t="s">
        <v>324</v>
      </c>
      <c r="G1872" s="36" t="s">
        <v>218</v>
      </c>
      <c r="H1872" s="157">
        <v>3059393</v>
      </c>
      <c r="I1872" s="19">
        <v>19</v>
      </c>
      <c r="J1872" s="150" t="s">
        <v>25</v>
      </c>
      <c r="K1872" s="150" t="s">
        <v>12</v>
      </c>
      <c r="L1872" s="9">
        <v>19</v>
      </c>
      <c r="M1872" s="9"/>
      <c r="N1872" s="21">
        <v>3.0817000000000001</v>
      </c>
      <c r="O1872" s="10"/>
      <c r="P1872" s="39">
        <v>0.2858</v>
      </c>
      <c r="Q1872" s="7"/>
      <c r="R1872" s="158">
        <v>2097.0976000000001</v>
      </c>
      <c r="S1872" s="1"/>
      <c r="T1872" s="23">
        <v>194.5162</v>
      </c>
      <c r="V1872" s="20">
        <v>10.7811</v>
      </c>
      <c r="X1872" s="20">
        <v>1.3715999999999999</v>
      </c>
      <c r="AA1872" s="25">
        <v>75707452</v>
      </c>
      <c r="AB1872" s="9"/>
      <c r="AC1872" s="25">
        <v>264852944</v>
      </c>
      <c r="AD1872" s="9"/>
      <c r="AE1872" s="27">
        <v>24566419</v>
      </c>
      <c r="AF1872" s="9"/>
      <c r="AG1872" s="26">
        <v>126295</v>
      </c>
      <c r="AI1872" s="26">
        <v>193091082</v>
      </c>
      <c r="AK1872" s="26">
        <v>904572</v>
      </c>
      <c r="AM1872" s="2" t="str">
        <f t="shared" si="29"/>
        <v>No</v>
      </c>
    </row>
    <row r="1873" spans="1:39">
      <c r="A1873" s="6" t="s">
        <v>2859</v>
      </c>
      <c r="B1873" s="6" t="s">
        <v>2860</v>
      </c>
      <c r="C1873" s="4" t="s">
        <v>57</v>
      </c>
      <c r="D1873" s="213" t="s">
        <v>2861</v>
      </c>
      <c r="E1873" s="210" t="s">
        <v>2862</v>
      </c>
      <c r="F1873" s="17" t="s">
        <v>275</v>
      </c>
      <c r="G1873" s="36" t="s">
        <v>400</v>
      </c>
      <c r="H1873" s="157">
        <v>0</v>
      </c>
      <c r="I1873" s="19">
        <v>19</v>
      </c>
      <c r="J1873" s="150" t="s">
        <v>13</v>
      </c>
      <c r="K1873" s="150" t="s">
        <v>12</v>
      </c>
      <c r="L1873" s="9">
        <v>17</v>
      </c>
      <c r="M1873" s="9"/>
      <c r="N1873" s="21">
        <v>1.6259999999999999</v>
      </c>
      <c r="O1873" s="10"/>
      <c r="P1873" s="39">
        <v>9.1200000000000003E-2</v>
      </c>
      <c r="Q1873" s="7"/>
      <c r="R1873" s="158">
        <v>52.933500000000002</v>
      </c>
      <c r="S1873" s="1"/>
      <c r="T1873" s="23">
        <v>2.9701</v>
      </c>
      <c r="V1873" s="20">
        <v>17.822099999999999</v>
      </c>
      <c r="X1873" s="20">
        <v>0</v>
      </c>
      <c r="AA1873" s="25">
        <v>120186</v>
      </c>
      <c r="AB1873" s="9"/>
      <c r="AC1873" s="25">
        <v>1317303</v>
      </c>
      <c r="AD1873" s="9"/>
      <c r="AE1873" s="27">
        <v>73914</v>
      </c>
      <c r="AF1873" s="9"/>
      <c r="AG1873" s="26">
        <v>24886</v>
      </c>
      <c r="AI1873" s="26">
        <v>0</v>
      </c>
      <c r="AK1873" s="26">
        <v>495054</v>
      </c>
      <c r="AM1873" s="2" t="str">
        <f t="shared" si="29"/>
        <v>No</v>
      </c>
    </row>
    <row r="1874" spans="1:39">
      <c r="A1874" s="6" t="s">
        <v>2018</v>
      </c>
      <c r="B1874" s="6" t="s">
        <v>2019</v>
      </c>
      <c r="C1874" s="4" t="s">
        <v>64</v>
      </c>
      <c r="D1874" s="213" t="s">
        <v>2020</v>
      </c>
      <c r="E1874" s="210" t="s">
        <v>2021</v>
      </c>
      <c r="F1874" s="17" t="s">
        <v>1012</v>
      </c>
      <c r="G1874" s="36" t="s">
        <v>400</v>
      </c>
      <c r="H1874" s="157">
        <v>0</v>
      </c>
      <c r="I1874" s="19">
        <v>19</v>
      </c>
      <c r="J1874" s="150" t="s">
        <v>13</v>
      </c>
      <c r="K1874" s="150" t="s">
        <v>12</v>
      </c>
      <c r="L1874" s="9">
        <v>17</v>
      </c>
      <c r="M1874" s="9"/>
      <c r="N1874" s="21">
        <v>0.52839999999999998</v>
      </c>
      <c r="O1874" s="10"/>
      <c r="P1874" s="39">
        <v>2.18E-2</v>
      </c>
      <c r="Q1874" s="7"/>
      <c r="R1874" s="158">
        <v>41.847099999999998</v>
      </c>
      <c r="S1874" s="1"/>
      <c r="T1874" s="23">
        <v>1.7225999999999999</v>
      </c>
      <c r="V1874" s="20">
        <v>24.293199999999999</v>
      </c>
      <c r="X1874" s="20">
        <v>0</v>
      </c>
      <c r="AA1874" s="25">
        <v>32073</v>
      </c>
      <c r="AB1874" s="9"/>
      <c r="AC1874" s="25">
        <v>1474523</v>
      </c>
      <c r="AD1874" s="9"/>
      <c r="AE1874" s="27">
        <v>60697</v>
      </c>
      <c r="AF1874" s="9"/>
      <c r="AG1874" s="26">
        <v>35236</v>
      </c>
      <c r="AI1874" s="26">
        <v>0</v>
      </c>
      <c r="AK1874" s="26">
        <v>532141</v>
      </c>
      <c r="AM1874" s="2" t="str">
        <f t="shared" si="29"/>
        <v>No</v>
      </c>
    </row>
    <row r="1875" spans="1:39">
      <c r="A1875" s="6" t="s">
        <v>4363</v>
      </c>
      <c r="B1875" s="6" t="s">
        <v>4364</v>
      </c>
      <c r="C1875" s="4" t="s">
        <v>63</v>
      </c>
      <c r="D1875" s="213" t="s">
        <v>4365</v>
      </c>
      <c r="E1875" s="210">
        <v>88134</v>
      </c>
      <c r="F1875" s="17" t="s">
        <v>132</v>
      </c>
      <c r="G1875" s="36" t="s">
        <v>220</v>
      </c>
      <c r="H1875" s="157">
        <v>0</v>
      </c>
      <c r="I1875" s="19">
        <v>19</v>
      </c>
      <c r="J1875" s="150" t="s">
        <v>13</v>
      </c>
      <c r="K1875" s="150" t="s">
        <v>12</v>
      </c>
      <c r="L1875" s="9">
        <v>17</v>
      </c>
      <c r="M1875" s="9"/>
      <c r="N1875" s="21">
        <v>0.39290000000000003</v>
      </c>
      <c r="O1875" s="10"/>
      <c r="P1875" s="39">
        <v>1.9199999999999998E-2</v>
      </c>
      <c r="Q1875" s="7"/>
      <c r="R1875" s="158">
        <v>33.748800000000003</v>
      </c>
      <c r="S1875" s="1"/>
      <c r="T1875" s="23">
        <v>1.6449</v>
      </c>
      <c r="V1875" s="20">
        <v>20.5169</v>
      </c>
      <c r="X1875" s="20">
        <v>0</v>
      </c>
      <c r="AA1875" s="25">
        <v>17242</v>
      </c>
      <c r="AB1875" s="9"/>
      <c r="AC1875" s="25">
        <v>900283</v>
      </c>
      <c r="AD1875" s="9"/>
      <c r="AE1875" s="27">
        <v>43880</v>
      </c>
      <c r="AF1875" s="9"/>
      <c r="AG1875" s="26">
        <v>26676</v>
      </c>
      <c r="AI1875" s="26">
        <v>0</v>
      </c>
      <c r="AK1875" s="26">
        <v>502685</v>
      </c>
      <c r="AM1875" s="2" t="str">
        <f t="shared" si="29"/>
        <v>No</v>
      </c>
    </row>
    <row r="1876" spans="1:39">
      <c r="A1876" s="6" t="s">
        <v>537</v>
      </c>
      <c r="B1876" s="6" t="s">
        <v>538</v>
      </c>
      <c r="C1876" s="4" t="s">
        <v>109</v>
      </c>
      <c r="D1876" s="213" t="s">
        <v>539</v>
      </c>
      <c r="E1876" s="210" t="s">
        <v>540</v>
      </c>
      <c r="F1876" s="17" t="s">
        <v>272</v>
      </c>
      <c r="G1876" s="36" t="s">
        <v>400</v>
      </c>
      <c r="H1876" s="157">
        <v>0</v>
      </c>
      <c r="I1876" s="19">
        <v>19</v>
      </c>
      <c r="J1876" s="150" t="s">
        <v>14</v>
      </c>
      <c r="K1876" s="150" t="s">
        <v>12</v>
      </c>
      <c r="L1876" s="9">
        <v>16</v>
      </c>
      <c r="M1876" s="9"/>
      <c r="N1876" s="21">
        <v>1.7587999999999999</v>
      </c>
      <c r="O1876" s="10"/>
      <c r="P1876" s="39">
        <v>0.62519999999999998</v>
      </c>
      <c r="Q1876" s="7"/>
      <c r="R1876" s="158">
        <v>126.6345</v>
      </c>
      <c r="S1876" s="1"/>
      <c r="T1876" s="23">
        <v>45.016100000000002</v>
      </c>
      <c r="V1876" s="20">
        <v>2.8130999999999999</v>
      </c>
      <c r="X1876" s="20">
        <v>0</v>
      </c>
      <c r="AA1876" s="25">
        <v>2395406</v>
      </c>
      <c r="AB1876" s="9"/>
      <c r="AC1876" s="25">
        <v>3831328</v>
      </c>
      <c r="AD1876" s="9"/>
      <c r="AE1876" s="27">
        <v>1361962</v>
      </c>
      <c r="AF1876" s="9"/>
      <c r="AG1876" s="26">
        <v>30255</v>
      </c>
      <c r="AI1876" s="26">
        <v>0</v>
      </c>
      <c r="AK1876" s="26">
        <v>382063</v>
      </c>
      <c r="AM1876" s="2" t="str">
        <f t="shared" si="29"/>
        <v>No</v>
      </c>
    </row>
    <row r="1877" spans="1:39">
      <c r="A1877" s="6" t="s">
        <v>6197</v>
      </c>
      <c r="B1877" s="6" t="s">
        <v>1061</v>
      </c>
      <c r="C1877" s="4" t="s">
        <v>54</v>
      </c>
      <c r="D1877" s="213"/>
      <c r="E1877" s="210">
        <v>30201</v>
      </c>
      <c r="F1877" s="17" t="s">
        <v>272</v>
      </c>
      <c r="G1877" s="36" t="s">
        <v>218</v>
      </c>
      <c r="H1877" s="157">
        <v>2203663</v>
      </c>
      <c r="I1877" s="19">
        <v>19</v>
      </c>
      <c r="J1877" s="150" t="s">
        <v>14</v>
      </c>
      <c r="K1877" s="150" t="s">
        <v>15</v>
      </c>
      <c r="L1877" s="9">
        <v>16</v>
      </c>
      <c r="M1877" s="9"/>
      <c r="N1877" s="21">
        <v>0</v>
      </c>
      <c r="O1877" s="10"/>
      <c r="P1877" s="39">
        <v>0</v>
      </c>
      <c r="Q1877" s="7"/>
      <c r="R1877" s="158">
        <v>59.6355</v>
      </c>
      <c r="S1877" s="1"/>
      <c r="T1877" s="23">
        <v>48.218299999999999</v>
      </c>
      <c r="V1877" s="20">
        <v>1.2367999999999999</v>
      </c>
      <c r="X1877" s="20">
        <v>0.73099999999999998</v>
      </c>
      <c r="AA1877" s="25">
        <v>0</v>
      </c>
      <c r="AB1877" s="9"/>
      <c r="AC1877" s="25">
        <v>3258901</v>
      </c>
      <c r="AD1877" s="9"/>
      <c r="AE1877" s="27">
        <v>2634987</v>
      </c>
      <c r="AF1877" s="9"/>
      <c r="AG1877" s="26">
        <v>54647</v>
      </c>
      <c r="AI1877" s="26">
        <v>4457972</v>
      </c>
      <c r="AK1877" s="26">
        <v>352064</v>
      </c>
      <c r="AM1877" s="2" t="str">
        <f t="shared" si="29"/>
        <v>No</v>
      </c>
    </row>
    <row r="1878" spans="1:39">
      <c r="A1878" s="6" t="s">
        <v>5430</v>
      </c>
      <c r="B1878" s="6" t="s">
        <v>5808</v>
      </c>
      <c r="C1878" s="4" t="s">
        <v>46</v>
      </c>
      <c r="D1878" s="213" t="s">
        <v>2626</v>
      </c>
      <c r="E1878" s="210" t="s">
        <v>2627</v>
      </c>
      <c r="F1878" s="17" t="s">
        <v>405</v>
      </c>
      <c r="G1878" s="36" t="s">
        <v>400</v>
      </c>
      <c r="H1878" s="157">
        <v>0</v>
      </c>
      <c r="I1878" s="19">
        <v>19</v>
      </c>
      <c r="J1878" s="150" t="s">
        <v>13</v>
      </c>
      <c r="K1878" s="150" t="s">
        <v>12</v>
      </c>
      <c r="L1878" s="9">
        <v>15</v>
      </c>
      <c r="M1878" s="9"/>
      <c r="N1878" s="21">
        <v>1.9202999999999999</v>
      </c>
      <c r="O1878" s="10"/>
      <c r="P1878" s="39">
        <v>5.6899999999999999E-2</v>
      </c>
      <c r="Q1878" s="7"/>
      <c r="R1878" s="158">
        <v>73.051100000000005</v>
      </c>
      <c r="S1878" s="1"/>
      <c r="T1878" s="23">
        <v>2.1642000000000001</v>
      </c>
      <c r="V1878" s="20">
        <v>33.755099999999999</v>
      </c>
      <c r="X1878" s="20">
        <v>0</v>
      </c>
      <c r="AA1878" s="25">
        <v>37216</v>
      </c>
      <c r="AB1878" s="9"/>
      <c r="AC1878" s="25">
        <v>654173</v>
      </c>
      <c r="AD1878" s="9"/>
      <c r="AE1878" s="27">
        <v>19380</v>
      </c>
      <c r="AF1878" s="9"/>
      <c r="AG1878" s="26">
        <v>8955</v>
      </c>
      <c r="AI1878" s="26">
        <v>0</v>
      </c>
      <c r="AK1878" s="26">
        <v>218852</v>
      </c>
      <c r="AM1878" s="2" t="str">
        <f t="shared" si="29"/>
        <v>No</v>
      </c>
    </row>
    <row r="1879" spans="1:39">
      <c r="A1879" s="6" t="s">
        <v>6196</v>
      </c>
      <c r="B1879" s="6" t="s">
        <v>4809</v>
      </c>
      <c r="C1879" s="4" t="s">
        <v>20</v>
      </c>
      <c r="D1879" s="213">
        <v>9034</v>
      </c>
      <c r="E1879" s="210">
        <v>90034</v>
      </c>
      <c r="F1879" s="17" t="s">
        <v>272</v>
      </c>
      <c r="G1879" s="36" t="s">
        <v>218</v>
      </c>
      <c r="H1879" s="157">
        <v>3629114</v>
      </c>
      <c r="I1879" s="19">
        <v>19</v>
      </c>
      <c r="J1879" s="150" t="s">
        <v>13</v>
      </c>
      <c r="K1879" s="150" t="s">
        <v>12</v>
      </c>
      <c r="L1879" s="9">
        <v>15</v>
      </c>
      <c r="M1879" s="9"/>
      <c r="N1879" s="21">
        <v>1.8528</v>
      </c>
      <c r="O1879" s="10"/>
      <c r="P1879" s="39">
        <v>4.6600000000000003E-2</v>
      </c>
      <c r="Q1879" s="7"/>
      <c r="R1879" s="158">
        <v>110.9148</v>
      </c>
      <c r="S1879" s="1"/>
      <c r="T1879" s="23">
        <v>2.7873000000000001</v>
      </c>
      <c r="V1879" s="20">
        <v>39.7926</v>
      </c>
      <c r="X1879" s="20">
        <v>8.6506000000000007</v>
      </c>
      <c r="AA1879" s="25">
        <v>129571</v>
      </c>
      <c r="AB1879" s="9"/>
      <c r="AC1879" s="25">
        <v>2782853</v>
      </c>
      <c r="AD1879" s="9"/>
      <c r="AE1879" s="27">
        <v>69934</v>
      </c>
      <c r="AF1879" s="9"/>
      <c r="AG1879" s="26">
        <v>25090</v>
      </c>
      <c r="AI1879" s="26">
        <v>321696</v>
      </c>
      <c r="AK1879" s="26">
        <v>280391</v>
      </c>
      <c r="AM1879" s="2" t="str">
        <f t="shared" si="29"/>
        <v>No</v>
      </c>
    </row>
    <row r="1880" spans="1:39">
      <c r="A1880" s="6" t="s">
        <v>5473</v>
      </c>
      <c r="B1880" s="6" t="s">
        <v>4413</v>
      </c>
      <c r="C1880" s="4" t="s">
        <v>33</v>
      </c>
      <c r="D1880" s="213" t="s">
        <v>4414</v>
      </c>
      <c r="E1880" s="210" t="s">
        <v>4415</v>
      </c>
      <c r="F1880" s="17" t="s">
        <v>272</v>
      </c>
      <c r="G1880" s="36" t="s">
        <v>400</v>
      </c>
      <c r="H1880" s="157">
        <v>0</v>
      </c>
      <c r="I1880" s="19">
        <v>19</v>
      </c>
      <c r="J1880" s="150" t="s">
        <v>14</v>
      </c>
      <c r="K1880" s="150" t="s">
        <v>12</v>
      </c>
      <c r="L1880" s="9">
        <v>15</v>
      </c>
      <c r="M1880" s="9"/>
      <c r="N1880" s="21">
        <v>0</v>
      </c>
      <c r="O1880" s="10"/>
      <c r="P1880" s="39">
        <v>0</v>
      </c>
      <c r="Q1880" s="7"/>
      <c r="R1880" s="158">
        <v>125.2449</v>
      </c>
      <c r="S1880" s="1"/>
      <c r="T1880" s="23">
        <v>22.4496</v>
      </c>
      <c r="V1880" s="20">
        <v>5.5789</v>
      </c>
      <c r="X1880" s="20">
        <v>0</v>
      </c>
      <c r="AA1880" s="25">
        <v>0</v>
      </c>
      <c r="AB1880" s="9"/>
      <c r="AC1880" s="25">
        <v>9201494</v>
      </c>
      <c r="AD1880" s="9"/>
      <c r="AE1880" s="27">
        <v>1649328</v>
      </c>
      <c r="AF1880" s="9"/>
      <c r="AG1880" s="26">
        <v>73468</v>
      </c>
      <c r="AI1880" s="26">
        <v>0</v>
      </c>
      <c r="AK1880" s="26">
        <v>1451303</v>
      </c>
      <c r="AM1880" s="2" t="str">
        <f t="shared" si="29"/>
        <v>No</v>
      </c>
    </row>
    <row r="1881" spans="1:39">
      <c r="A1881" s="6" t="s">
        <v>3071</v>
      </c>
      <c r="B1881" s="6" t="s">
        <v>3072</v>
      </c>
      <c r="C1881" s="4" t="s">
        <v>82</v>
      </c>
      <c r="D1881" s="213" t="s">
        <v>3073</v>
      </c>
      <c r="E1881" s="210" t="s">
        <v>3074</v>
      </c>
      <c r="F1881" s="17" t="s">
        <v>272</v>
      </c>
      <c r="G1881" s="36" t="s">
        <v>400</v>
      </c>
      <c r="H1881" s="157">
        <v>0</v>
      </c>
      <c r="I1881" s="19">
        <v>19</v>
      </c>
      <c r="J1881" s="150" t="s">
        <v>13</v>
      </c>
      <c r="K1881" s="150" t="s">
        <v>12</v>
      </c>
      <c r="L1881" s="9">
        <v>15</v>
      </c>
      <c r="M1881" s="9"/>
      <c r="N1881" s="21">
        <v>0.9294</v>
      </c>
      <c r="O1881" s="10"/>
      <c r="P1881" s="39">
        <v>1.7299999999999999E-2</v>
      </c>
      <c r="Q1881" s="7"/>
      <c r="R1881" s="158">
        <v>178.9614</v>
      </c>
      <c r="S1881" s="1"/>
      <c r="T1881" s="23">
        <v>3.3395000000000001</v>
      </c>
      <c r="V1881" s="20">
        <v>53.588999999999999</v>
      </c>
      <c r="X1881" s="20">
        <v>0</v>
      </c>
      <c r="AA1881" s="25">
        <v>72940</v>
      </c>
      <c r="AB1881" s="9"/>
      <c r="AC1881" s="25">
        <v>4205772</v>
      </c>
      <c r="AD1881" s="9"/>
      <c r="AE1881" s="27">
        <v>78482</v>
      </c>
      <c r="AF1881" s="9"/>
      <c r="AG1881" s="26">
        <v>23501</v>
      </c>
      <c r="AI1881" s="26">
        <v>0</v>
      </c>
      <c r="AK1881" s="26">
        <v>389192</v>
      </c>
      <c r="AM1881" s="2" t="str">
        <f t="shared" si="29"/>
        <v>No</v>
      </c>
    </row>
    <row r="1882" spans="1:39">
      <c r="A1882" s="6" t="s">
        <v>3054</v>
      </c>
      <c r="B1882" s="6" t="s">
        <v>1048</v>
      </c>
      <c r="C1882" s="4" t="s">
        <v>82</v>
      </c>
      <c r="D1882" s="213" t="s">
        <v>3055</v>
      </c>
      <c r="E1882" s="210" t="s">
        <v>3056</v>
      </c>
      <c r="F1882" s="17" t="s">
        <v>272</v>
      </c>
      <c r="G1882" s="36" t="s">
        <v>400</v>
      </c>
      <c r="H1882" s="157">
        <v>0</v>
      </c>
      <c r="I1882" s="19">
        <v>19</v>
      </c>
      <c r="J1882" s="150" t="s">
        <v>13</v>
      </c>
      <c r="K1882" s="150" t="s">
        <v>12</v>
      </c>
      <c r="L1882" s="9">
        <v>14</v>
      </c>
      <c r="M1882" s="9"/>
      <c r="N1882" s="21">
        <v>0.63700000000000001</v>
      </c>
      <c r="O1882" s="10"/>
      <c r="P1882" s="39">
        <v>4.8800000000000003E-2</v>
      </c>
      <c r="Q1882" s="7"/>
      <c r="R1882" s="158">
        <v>54.972099999999998</v>
      </c>
      <c r="S1882" s="1"/>
      <c r="T1882" s="23">
        <v>4.2095000000000002</v>
      </c>
      <c r="V1882" s="20">
        <v>13.059100000000001</v>
      </c>
      <c r="X1882" s="20">
        <v>0</v>
      </c>
      <c r="AA1882" s="25">
        <v>57229</v>
      </c>
      <c r="AB1882" s="9"/>
      <c r="AC1882" s="25">
        <v>1173325</v>
      </c>
      <c r="AD1882" s="9"/>
      <c r="AE1882" s="27">
        <v>89847</v>
      </c>
      <c r="AF1882" s="9"/>
      <c r="AG1882" s="26">
        <v>21344</v>
      </c>
      <c r="AI1882" s="26">
        <v>0</v>
      </c>
      <c r="AK1882" s="26">
        <v>402667</v>
      </c>
      <c r="AM1882" s="2" t="str">
        <f t="shared" si="29"/>
        <v>No</v>
      </c>
    </row>
    <row r="1883" spans="1:39">
      <c r="A1883" s="6" t="s">
        <v>2352</v>
      </c>
      <c r="B1883" s="6" t="s">
        <v>2353</v>
      </c>
      <c r="C1883" s="4" t="s">
        <v>82</v>
      </c>
      <c r="D1883" s="213">
        <v>5093</v>
      </c>
      <c r="E1883" s="210">
        <v>50093</v>
      </c>
      <c r="F1883" s="17" t="s">
        <v>275</v>
      </c>
      <c r="G1883" s="36" t="s">
        <v>220</v>
      </c>
      <c r="H1883" s="157">
        <v>72852</v>
      </c>
      <c r="I1883" s="19">
        <v>19</v>
      </c>
      <c r="J1883" s="150" t="s">
        <v>13</v>
      </c>
      <c r="K1883" s="150" t="s">
        <v>12</v>
      </c>
      <c r="L1883" s="9">
        <v>13</v>
      </c>
      <c r="M1883" s="9"/>
      <c r="N1883" s="21">
        <v>10.737299999999999</v>
      </c>
      <c r="O1883" s="10"/>
      <c r="P1883" s="39">
        <v>0.39939999999999998</v>
      </c>
      <c r="Q1883" s="7"/>
      <c r="R1883" s="158">
        <v>103.9755</v>
      </c>
      <c r="S1883" s="1"/>
      <c r="T1883" s="23">
        <v>3.8677000000000001</v>
      </c>
      <c r="V1883" s="20">
        <v>26.883299999999998</v>
      </c>
      <c r="X1883" s="20">
        <v>0</v>
      </c>
      <c r="AA1883" s="25">
        <v>501120</v>
      </c>
      <c r="AB1883" s="9"/>
      <c r="AC1883" s="25">
        <v>1254672</v>
      </c>
      <c r="AD1883" s="9"/>
      <c r="AE1883" s="27">
        <v>46671</v>
      </c>
      <c r="AF1883" s="9"/>
      <c r="AG1883" s="26">
        <v>12067</v>
      </c>
      <c r="AI1883" s="26">
        <v>0</v>
      </c>
      <c r="AK1883" s="26">
        <v>255522</v>
      </c>
      <c r="AM1883" s="2" t="str">
        <f t="shared" si="29"/>
        <v>No</v>
      </c>
    </row>
    <row r="1884" spans="1:39">
      <c r="A1884" s="6" t="s">
        <v>476</v>
      </c>
      <c r="B1884" s="6" t="s">
        <v>477</v>
      </c>
      <c r="C1884" s="4" t="s">
        <v>86</v>
      </c>
      <c r="D1884" s="213" t="s">
        <v>478</v>
      </c>
      <c r="E1884" s="210" t="s">
        <v>479</v>
      </c>
      <c r="F1884" s="17" t="s">
        <v>405</v>
      </c>
      <c r="G1884" s="36" t="s">
        <v>400</v>
      </c>
      <c r="H1884" s="157">
        <v>0</v>
      </c>
      <c r="I1884" s="19">
        <v>19</v>
      </c>
      <c r="J1884" s="150" t="s">
        <v>13</v>
      </c>
      <c r="K1884" s="150" t="s">
        <v>12</v>
      </c>
      <c r="L1884" s="9">
        <v>13</v>
      </c>
      <c r="M1884" s="9"/>
      <c r="N1884" s="21">
        <v>0.70279999999999998</v>
      </c>
      <c r="O1884" s="10"/>
      <c r="P1884" s="39">
        <v>2.8000000000000001E-2</v>
      </c>
      <c r="Q1884" s="7"/>
      <c r="R1884" s="158">
        <v>41.213700000000003</v>
      </c>
      <c r="S1884" s="1"/>
      <c r="T1884" s="23">
        <v>1.6407</v>
      </c>
      <c r="V1884" s="20">
        <v>25.119599999999998</v>
      </c>
      <c r="X1884" s="20">
        <v>0</v>
      </c>
      <c r="AA1884" s="25">
        <v>22586</v>
      </c>
      <c r="AB1884" s="9"/>
      <c r="AC1884" s="25">
        <v>807294</v>
      </c>
      <c r="AD1884" s="9"/>
      <c r="AE1884" s="27">
        <v>32138</v>
      </c>
      <c r="AF1884" s="9"/>
      <c r="AG1884" s="26">
        <v>19588</v>
      </c>
      <c r="AI1884" s="26">
        <v>0</v>
      </c>
      <c r="AK1884" s="26">
        <v>382973</v>
      </c>
      <c r="AM1884" s="2" t="str">
        <f t="shared" si="29"/>
        <v>No</v>
      </c>
    </row>
    <row r="1885" spans="1:39">
      <c r="A1885" s="6" t="s">
        <v>5121</v>
      </c>
      <c r="B1885" s="6" t="s">
        <v>5122</v>
      </c>
      <c r="C1885" s="4" t="s">
        <v>22</v>
      </c>
      <c r="D1885" s="213" t="s">
        <v>5123</v>
      </c>
      <c r="E1885" s="210" t="s">
        <v>5124</v>
      </c>
      <c r="F1885" s="17" t="s">
        <v>275</v>
      </c>
      <c r="G1885" s="36" t="s">
        <v>400</v>
      </c>
      <c r="H1885" s="157">
        <v>0</v>
      </c>
      <c r="I1885" s="19">
        <v>19</v>
      </c>
      <c r="J1885" s="150" t="s">
        <v>14</v>
      </c>
      <c r="K1885" s="150" t="s">
        <v>12</v>
      </c>
      <c r="L1885" s="9">
        <v>13</v>
      </c>
      <c r="M1885" s="9"/>
      <c r="N1885" s="21">
        <v>1.1285000000000001</v>
      </c>
      <c r="O1885" s="10"/>
      <c r="P1885" s="39">
        <v>0.1203</v>
      </c>
      <c r="Q1885" s="7"/>
      <c r="R1885" s="158">
        <v>90.739099999999993</v>
      </c>
      <c r="S1885" s="1"/>
      <c r="T1885" s="23">
        <v>9.6745000000000001</v>
      </c>
      <c r="V1885" s="20">
        <v>9.3792000000000009</v>
      </c>
      <c r="X1885" s="20">
        <v>0</v>
      </c>
      <c r="AA1885" s="25">
        <v>289914</v>
      </c>
      <c r="AB1885" s="9"/>
      <c r="AC1885" s="25">
        <v>2409485</v>
      </c>
      <c r="AD1885" s="9"/>
      <c r="AE1885" s="27">
        <v>256897</v>
      </c>
      <c r="AF1885" s="9"/>
      <c r="AG1885" s="26">
        <v>26554</v>
      </c>
      <c r="AI1885" s="26">
        <v>0</v>
      </c>
      <c r="AK1885" s="26">
        <v>559914</v>
      </c>
      <c r="AM1885" s="2" t="str">
        <f t="shared" si="29"/>
        <v>No</v>
      </c>
    </row>
    <row r="1886" spans="1:39">
      <c r="A1886" s="6" t="s">
        <v>1287</v>
      </c>
      <c r="B1886" s="6" t="s">
        <v>1288</v>
      </c>
      <c r="C1886" s="4" t="s">
        <v>42</v>
      </c>
      <c r="D1886" s="213">
        <v>4023</v>
      </c>
      <c r="E1886" s="210">
        <v>40023</v>
      </c>
      <c r="F1886" s="17" t="s">
        <v>272</v>
      </c>
      <c r="G1886" s="36" t="s">
        <v>218</v>
      </c>
      <c r="H1886" s="157">
        <v>386787</v>
      </c>
      <c r="I1886" s="19">
        <v>19</v>
      </c>
      <c r="J1886" s="150" t="s">
        <v>14</v>
      </c>
      <c r="K1886" s="150" t="s">
        <v>15</v>
      </c>
      <c r="L1886" s="9">
        <v>12</v>
      </c>
      <c r="M1886" s="9"/>
      <c r="N1886" s="21">
        <v>0.83720000000000006</v>
      </c>
      <c r="O1886" s="10"/>
      <c r="P1886" s="39">
        <v>0.1532</v>
      </c>
      <c r="Q1886" s="7"/>
      <c r="R1886" s="158">
        <v>84.604799999999997</v>
      </c>
      <c r="S1886" s="1"/>
      <c r="T1886" s="23">
        <v>15.4861</v>
      </c>
      <c r="V1886" s="20">
        <v>5.4633000000000003</v>
      </c>
      <c r="X1886" s="20">
        <v>1.5257000000000001</v>
      </c>
      <c r="AA1886" s="25">
        <v>552214</v>
      </c>
      <c r="AB1886" s="9"/>
      <c r="AC1886" s="25">
        <v>3603571</v>
      </c>
      <c r="AD1886" s="9"/>
      <c r="AE1886" s="27">
        <v>659599</v>
      </c>
      <c r="AF1886" s="9"/>
      <c r="AG1886" s="26">
        <v>42593</v>
      </c>
      <c r="AI1886" s="26">
        <v>2361942</v>
      </c>
      <c r="AK1886" s="26">
        <v>545666</v>
      </c>
      <c r="AM1886" s="2" t="str">
        <f t="shared" si="29"/>
        <v>No</v>
      </c>
    </row>
    <row r="1887" spans="1:39">
      <c r="A1887" s="6" t="s">
        <v>3807</v>
      </c>
      <c r="B1887" s="6" t="s">
        <v>3772</v>
      </c>
      <c r="C1887" s="4" t="s">
        <v>44</v>
      </c>
      <c r="D1887" s="213" t="s">
        <v>3808</v>
      </c>
      <c r="E1887" s="210" t="s">
        <v>3809</v>
      </c>
      <c r="F1887" s="17" t="s">
        <v>272</v>
      </c>
      <c r="G1887" s="36" t="s">
        <v>400</v>
      </c>
      <c r="H1887" s="157">
        <v>0</v>
      </c>
      <c r="I1887" s="19">
        <v>19</v>
      </c>
      <c r="J1887" s="150" t="s">
        <v>14</v>
      </c>
      <c r="K1887" s="150" t="s">
        <v>12</v>
      </c>
      <c r="L1887" s="9">
        <v>12</v>
      </c>
      <c r="M1887" s="9"/>
      <c r="N1887" s="21">
        <v>0.36499999999999999</v>
      </c>
      <c r="O1887" s="10"/>
      <c r="P1887" s="39">
        <v>0.10680000000000001</v>
      </c>
      <c r="Q1887" s="7"/>
      <c r="R1887" s="158">
        <v>29.3841</v>
      </c>
      <c r="S1887" s="1"/>
      <c r="T1887" s="23">
        <v>8.5945999999999998</v>
      </c>
      <c r="V1887" s="20">
        <v>3.4188999999999998</v>
      </c>
      <c r="X1887" s="20">
        <v>0</v>
      </c>
      <c r="AA1887" s="25">
        <v>60915</v>
      </c>
      <c r="AB1887" s="9"/>
      <c r="AC1887" s="25">
        <v>570581</v>
      </c>
      <c r="AD1887" s="9"/>
      <c r="AE1887" s="27">
        <v>166889</v>
      </c>
      <c r="AF1887" s="9"/>
      <c r="AG1887" s="26">
        <v>19418</v>
      </c>
      <c r="AI1887" s="26">
        <v>0</v>
      </c>
      <c r="AK1887" s="26">
        <v>236951</v>
      </c>
      <c r="AM1887" s="2" t="str">
        <f t="shared" si="29"/>
        <v>No</v>
      </c>
    </row>
    <row r="1888" spans="1:39">
      <c r="A1888" s="6" t="s">
        <v>1190</v>
      </c>
      <c r="B1888" s="6" t="s">
        <v>1038</v>
      </c>
      <c r="C1888" s="4" t="s">
        <v>116</v>
      </c>
      <c r="D1888" s="213" t="s">
        <v>1191</v>
      </c>
      <c r="E1888" s="210" t="s">
        <v>1192</v>
      </c>
      <c r="F1888" s="17" t="s">
        <v>275</v>
      </c>
      <c r="G1888" s="36" t="s">
        <v>400</v>
      </c>
      <c r="H1888" s="157">
        <v>0</v>
      </c>
      <c r="I1888" s="19">
        <v>19</v>
      </c>
      <c r="J1888" s="150" t="s">
        <v>14</v>
      </c>
      <c r="K1888" s="150" t="s">
        <v>12</v>
      </c>
      <c r="L1888" s="9">
        <v>12</v>
      </c>
      <c r="M1888" s="9"/>
      <c r="N1888" s="21">
        <v>0.71760000000000002</v>
      </c>
      <c r="O1888" s="10"/>
      <c r="P1888" s="39">
        <v>4.19E-2</v>
      </c>
      <c r="Q1888" s="7"/>
      <c r="R1888" s="158">
        <v>65.164400000000001</v>
      </c>
      <c r="S1888" s="1"/>
      <c r="T1888" s="23">
        <v>3.8077999999999999</v>
      </c>
      <c r="V1888" s="20">
        <v>17.113399999999999</v>
      </c>
      <c r="X1888" s="20">
        <v>0</v>
      </c>
      <c r="AA1888" s="25">
        <v>52735</v>
      </c>
      <c r="AB1888" s="9"/>
      <c r="AC1888" s="25">
        <v>1257543</v>
      </c>
      <c r="AD1888" s="9"/>
      <c r="AE1888" s="27">
        <v>73483</v>
      </c>
      <c r="AF1888" s="9"/>
      <c r="AG1888" s="26">
        <v>19298</v>
      </c>
      <c r="AI1888" s="26">
        <v>0</v>
      </c>
      <c r="AK1888" s="26">
        <v>451719</v>
      </c>
      <c r="AM1888" s="2" t="str">
        <f t="shared" si="29"/>
        <v>No</v>
      </c>
    </row>
    <row r="1889" spans="1:39">
      <c r="A1889" s="6" t="s">
        <v>4719</v>
      </c>
      <c r="B1889" s="6" t="s">
        <v>4720</v>
      </c>
      <c r="C1889" s="4" t="s">
        <v>117</v>
      </c>
      <c r="D1889" s="213" t="s">
        <v>4721</v>
      </c>
      <c r="E1889" s="210" t="s">
        <v>4722</v>
      </c>
      <c r="F1889" s="17" t="s">
        <v>275</v>
      </c>
      <c r="G1889" s="36" t="s">
        <v>400</v>
      </c>
      <c r="H1889" s="157">
        <v>0</v>
      </c>
      <c r="I1889" s="19">
        <v>19</v>
      </c>
      <c r="J1889" s="150" t="s">
        <v>14</v>
      </c>
      <c r="K1889" s="150" t="s">
        <v>12</v>
      </c>
      <c r="L1889" s="9">
        <v>12</v>
      </c>
      <c r="M1889" s="9"/>
      <c r="N1889" s="21">
        <v>0</v>
      </c>
      <c r="O1889" s="10"/>
      <c r="P1889" s="39">
        <v>0</v>
      </c>
      <c r="Q1889" s="7"/>
      <c r="R1889" s="158">
        <v>44.398299999999999</v>
      </c>
      <c r="S1889" s="1"/>
      <c r="T1889" s="23">
        <v>20.1221</v>
      </c>
      <c r="V1889" s="20">
        <v>2.2063999999999999</v>
      </c>
      <c r="X1889" s="20">
        <v>0</v>
      </c>
      <c r="AA1889" s="25">
        <v>0</v>
      </c>
      <c r="AB1889" s="9"/>
      <c r="AC1889" s="25">
        <v>1305400</v>
      </c>
      <c r="AD1889" s="9"/>
      <c r="AE1889" s="27">
        <v>591630</v>
      </c>
      <c r="AF1889" s="9"/>
      <c r="AG1889" s="26">
        <v>29402</v>
      </c>
      <c r="AI1889" s="26">
        <v>0</v>
      </c>
      <c r="AK1889" s="26">
        <v>229595</v>
      </c>
      <c r="AM1889" s="2" t="str">
        <f t="shared" si="29"/>
        <v>No</v>
      </c>
    </row>
    <row r="1890" spans="1:39">
      <c r="A1890" s="6" t="s">
        <v>2976</v>
      </c>
      <c r="B1890" s="6" t="s">
        <v>2977</v>
      </c>
      <c r="C1890" s="4" t="s">
        <v>58</v>
      </c>
      <c r="D1890" s="213" t="s">
        <v>2978</v>
      </c>
      <c r="E1890" s="210" t="s">
        <v>2979</v>
      </c>
      <c r="F1890" s="17" t="s">
        <v>275</v>
      </c>
      <c r="G1890" s="36" t="s">
        <v>400</v>
      </c>
      <c r="H1890" s="157">
        <v>0</v>
      </c>
      <c r="I1890" s="19">
        <v>19</v>
      </c>
      <c r="J1890" s="150" t="s">
        <v>13</v>
      </c>
      <c r="K1890" s="150" t="s">
        <v>12</v>
      </c>
      <c r="L1890" s="9">
        <v>12</v>
      </c>
      <c r="M1890" s="9"/>
      <c r="N1890" s="21">
        <v>0.73509999999999998</v>
      </c>
      <c r="O1890" s="10"/>
      <c r="P1890" s="39">
        <v>4.2799999999999998E-2</v>
      </c>
      <c r="Q1890" s="7"/>
      <c r="R1890" s="158">
        <v>69.930400000000006</v>
      </c>
      <c r="S1890" s="1"/>
      <c r="T1890" s="23">
        <v>4.0734000000000004</v>
      </c>
      <c r="V1890" s="20">
        <v>17.1676</v>
      </c>
      <c r="X1890" s="20">
        <v>0</v>
      </c>
      <c r="AA1890" s="25">
        <v>59602</v>
      </c>
      <c r="AB1890" s="9"/>
      <c r="AC1890" s="25">
        <v>1391895</v>
      </c>
      <c r="AD1890" s="9"/>
      <c r="AE1890" s="27">
        <v>81077</v>
      </c>
      <c r="AF1890" s="9"/>
      <c r="AG1890" s="26">
        <v>19904</v>
      </c>
      <c r="AI1890" s="26">
        <v>0</v>
      </c>
      <c r="AK1890" s="26">
        <v>230242</v>
      </c>
      <c r="AM1890" s="2" t="str">
        <f t="shared" si="29"/>
        <v>No</v>
      </c>
    </row>
    <row r="1891" spans="1:39">
      <c r="A1891" s="6" t="s">
        <v>684</v>
      </c>
      <c r="B1891" s="6" t="s">
        <v>685</v>
      </c>
      <c r="C1891" s="4" t="s">
        <v>53</v>
      </c>
      <c r="D1891" s="213">
        <v>1053</v>
      </c>
      <c r="E1891" s="210">
        <v>10053</v>
      </c>
      <c r="F1891" s="17" t="s">
        <v>275</v>
      </c>
      <c r="G1891" s="36" t="s">
        <v>218</v>
      </c>
      <c r="H1891" s="157">
        <v>4181019</v>
      </c>
      <c r="I1891" s="19">
        <v>19</v>
      </c>
      <c r="J1891" s="150" t="s">
        <v>14</v>
      </c>
      <c r="K1891" s="150" t="s">
        <v>15</v>
      </c>
      <c r="L1891" s="9">
        <v>11</v>
      </c>
      <c r="M1891" s="9"/>
      <c r="N1891" s="21">
        <v>0.80489999999999995</v>
      </c>
      <c r="O1891" s="10"/>
      <c r="P1891" s="39">
        <v>9.0499999999999997E-2</v>
      </c>
      <c r="Q1891" s="7"/>
      <c r="R1891" s="158">
        <v>122.1407</v>
      </c>
      <c r="S1891" s="1"/>
      <c r="T1891" s="23">
        <v>13.731199999999999</v>
      </c>
      <c r="V1891" s="20">
        <v>8.8950999999999993</v>
      </c>
      <c r="X1891" s="20">
        <v>2.2700999999999998</v>
      </c>
      <c r="AA1891" s="25">
        <v>155175</v>
      </c>
      <c r="AB1891" s="9"/>
      <c r="AC1891" s="25">
        <v>1714855</v>
      </c>
      <c r="AD1891" s="9"/>
      <c r="AE1891" s="27">
        <v>192786</v>
      </c>
      <c r="AF1891" s="9"/>
      <c r="AG1891" s="26">
        <v>14040</v>
      </c>
      <c r="AI1891" s="26">
        <v>755411</v>
      </c>
      <c r="AK1891" s="26">
        <v>211909</v>
      </c>
      <c r="AM1891" s="2" t="str">
        <f t="shared" si="29"/>
        <v>No</v>
      </c>
    </row>
    <row r="1892" spans="1:39">
      <c r="A1892" s="6" t="s">
        <v>6194</v>
      </c>
      <c r="B1892" s="6" t="s">
        <v>1210</v>
      </c>
      <c r="C1892" s="4" t="s">
        <v>116</v>
      </c>
      <c r="D1892" s="213" t="s">
        <v>1211</v>
      </c>
      <c r="E1892" s="210" t="s">
        <v>1212</v>
      </c>
      <c r="F1892" s="17" t="s">
        <v>405</v>
      </c>
      <c r="G1892" s="36" t="s">
        <v>400</v>
      </c>
      <c r="H1892" s="157">
        <v>0</v>
      </c>
      <c r="I1892" s="19">
        <v>19</v>
      </c>
      <c r="J1892" s="150" t="s">
        <v>13</v>
      </c>
      <c r="K1892" s="150" t="s">
        <v>12</v>
      </c>
      <c r="L1892" s="9">
        <v>11</v>
      </c>
      <c r="M1892" s="9"/>
      <c r="N1892" s="21">
        <v>0.27579999999999999</v>
      </c>
      <c r="O1892" s="10"/>
      <c r="P1892" s="39">
        <v>1.12E-2</v>
      </c>
      <c r="Q1892" s="7"/>
      <c r="R1892" s="158">
        <v>45.740900000000003</v>
      </c>
      <c r="S1892" s="1"/>
      <c r="T1892" s="23">
        <v>1.8591</v>
      </c>
      <c r="V1892" s="20">
        <v>24.604299999999999</v>
      </c>
      <c r="X1892" s="20">
        <v>0</v>
      </c>
      <c r="AA1892" s="25">
        <v>3442</v>
      </c>
      <c r="AB1892" s="9"/>
      <c r="AC1892" s="25">
        <v>307013</v>
      </c>
      <c r="AD1892" s="9"/>
      <c r="AE1892" s="27">
        <v>12478</v>
      </c>
      <c r="AF1892" s="9"/>
      <c r="AG1892" s="26">
        <v>6712</v>
      </c>
      <c r="AI1892" s="26">
        <v>0</v>
      </c>
      <c r="AK1892" s="26">
        <v>84904</v>
      </c>
      <c r="AM1892" s="2" t="str">
        <f t="shared" si="29"/>
        <v>No</v>
      </c>
    </row>
    <row r="1893" spans="1:39">
      <c r="A1893" s="6" t="s">
        <v>6195</v>
      </c>
      <c r="B1893" s="6" t="s">
        <v>3699</v>
      </c>
      <c r="C1893" s="4" t="s">
        <v>48</v>
      </c>
      <c r="D1893" s="213">
        <v>7047</v>
      </c>
      <c r="E1893" s="210">
        <v>70047</v>
      </c>
      <c r="F1893" s="17" t="s">
        <v>272</v>
      </c>
      <c r="G1893" s="36" t="s">
        <v>220</v>
      </c>
      <c r="H1893" s="157">
        <v>1519417</v>
      </c>
      <c r="I1893" s="19">
        <v>19</v>
      </c>
      <c r="J1893" s="150" t="s">
        <v>13</v>
      </c>
      <c r="K1893" s="150" t="s">
        <v>12</v>
      </c>
      <c r="L1893" s="9">
        <v>11</v>
      </c>
      <c r="M1893" s="9"/>
      <c r="N1893" s="21">
        <v>2.0918999999999999</v>
      </c>
      <c r="O1893" s="10"/>
      <c r="P1893" s="39">
        <v>4.4600000000000001E-2</v>
      </c>
      <c r="Q1893" s="7"/>
      <c r="R1893" s="158">
        <v>81.783900000000003</v>
      </c>
      <c r="S1893" s="1"/>
      <c r="T1893" s="23">
        <v>1.7436</v>
      </c>
      <c r="V1893" s="20">
        <v>46.904899999999998</v>
      </c>
      <c r="X1893" s="20">
        <v>0</v>
      </c>
      <c r="AA1893" s="25">
        <v>73079</v>
      </c>
      <c r="AB1893" s="9"/>
      <c r="AC1893" s="25">
        <v>1638623</v>
      </c>
      <c r="AD1893" s="9"/>
      <c r="AE1893" s="27">
        <v>34935</v>
      </c>
      <c r="AF1893" s="9"/>
      <c r="AG1893" s="26">
        <v>20036</v>
      </c>
      <c r="AI1893" s="26">
        <v>0</v>
      </c>
      <c r="AK1893" s="26">
        <v>329313</v>
      </c>
      <c r="AM1893" s="2" t="str">
        <f t="shared" si="29"/>
        <v>No</v>
      </c>
    </row>
    <row r="1894" spans="1:39">
      <c r="A1894" s="6" t="s">
        <v>6193</v>
      </c>
      <c r="B1894" s="6" t="s">
        <v>1337</v>
      </c>
      <c r="C1894" s="4" t="s">
        <v>46</v>
      </c>
      <c r="D1894" s="213">
        <v>5041</v>
      </c>
      <c r="E1894" s="210">
        <v>50041</v>
      </c>
      <c r="F1894" s="17" t="s">
        <v>272</v>
      </c>
      <c r="G1894" s="36" t="s">
        <v>220</v>
      </c>
      <c r="H1894" s="157">
        <v>88133</v>
      </c>
      <c r="I1894" s="19">
        <v>19</v>
      </c>
      <c r="J1894" s="150" t="s">
        <v>14</v>
      </c>
      <c r="K1894" s="150" t="s">
        <v>12</v>
      </c>
      <c r="L1894" s="9">
        <v>10</v>
      </c>
      <c r="M1894" s="9"/>
      <c r="N1894" s="21">
        <v>0.5171</v>
      </c>
      <c r="O1894" s="10"/>
      <c r="P1894" s="39">
        <v>5.5399999999999998E-2</v>
      </c>
      <c r="Q1894" s="7"/>
      <c r="R1894" s="158">
        <v>78.897800000000004</v>
      </c>
      <c r="S1894" s="1"/>
      <c r="T1894" s="23">
        <v>8.4571000000000005</v>
      </c>
      <c r="V1894" s="20">
        <v>9.3291000000000004</v>
      </c>
      <c r="X1894" s="20">
        <v>0</v>
      </c>
      <c r="AA1894" s="25">
        <v>104795</v>
      </c>
      <c r="AB1894" s="9"/>
      <c r="AC1894" s="25">
        <v>1890549</v>
      </c>
      <c r="AD1894" s="9"/>
      <c r="AE1894" s="27">
        <v>202650</v>
      </c>
      <c r="AF1894" s="9"/>
      <c r="AG1894" s="26">
        <v>23962</v>
      </c>
      <c r="AI1894" s="26">
        <v>0</v>
      </c>
      <c r="AK1894" s="26">
        <v>331636</v>
      </c>
      <c r="AM1894" s="2" t="str">
        <f t="shared" si="29"/>
        <v>No</v>
      </c>
    </row>
    <row r="1895" spans="1:39">
      <c r="A1895" s="6" t="s">
        <v>5473</v>
      </c>
      <c r="B1895" s="6" t="s">
        <v>4413</v>
      </c>
      <c r="C1895" s="4" t="s">
        <v>33</v>
      </c>
      <c r="D1895" s="213" t="s">
        <v>4414</v>
      </c>
      <c r="E1895" s="210" t="s">
        <v>4415</v>
      </c>
      <c r="F1895" s="17" t="s">
        <v>272</v>
      </c>
      <c r="G1895" s="36" t="s">
        <v>400</v>
      </c>
      <c r="H1895" s="157">
        <v>0</v>
      </c>
      <c r="I1895" s="19">
        <v>19</v>
      </c>
      <c r="J1895" s="150" t="s">
        <v>24</v>
      </c>
      <c r="K1895" s="150" t="s">
        <v>12</v>
      </c>
      <c r="L1895" s="9">
        <v>1</v>
      </c>
      <c r="M1895" s="9"/>
      <c r="N1895" s="21">
        <v>2.2366999999999999</v>
      </c>
      <c r="O1895" s="10"/>
      <c r="P1895" s="39">
        <v>0.1434</v>
      </c>
      <c r="Q1895" s="7"/>
      <c r="R1895" s="158">
        <v>137.03120000000001</v>
      </c>
      <c r="S1895" s="1"/>
      <c r="T1895" s="23">
        <v>8.7838999999999992</v>
      </c>
      <c r="V1895" s="20">
        <v>15.600199999999999</v>
      </c>
      <c r="X1895" s="20">
        <v>0</v>
      </c>
      <c r="AA1895" s="25">
        <v>91379</v>
      </c>
      <c r="AB1895" s="9"/>
      <c r="AC1895" s="25">
        <v>637332</v>
      </c>
      <c r="AD1895" s="9"/>
      <c r="AE1895" s="27">
        <v>40854</v>
      </c>
      <c r="AF1895" s="9"/>
      <c r="AG1895" s="26">
        <v>4651</v>
      </c>
      <c r="AI1895" s="26">
        <v>0</v>
      </c>
      <c r="AK1895" s="26">
        <v>145281</v>
      </c>
      <c r="AM1895" s="2" t="str">
        <f t="shared" si="29"/>
        <v>No</v>
      </c>
    </row>
    <row r="1896" spans="1:39">
      <c r="A1896" s="6" t="s">
        <v>6200</v>
      </c>
      <c r="B1896" s="6" t="s">
        <v>5243</v>
      </c>
      <c r="C1896" s="4" t="s">
        <v>54</v>
      </c>
      <c r="D1896" s="213">
        <v>3109</v>
      </c>
      <c r="E1896" s="210">
        <v>30109</v>
      </c>
      <c r="F1896" s="17" t="s">
        <v>272</v>
      </c>
      <c r="G1896" s="36" t="s">
        <v>220</v>
      </c>
      <c r="H1896" s="157">
        <v>58875</v>
      </c>
      <c r="I1896" s="19">
        <v>18</v>
      </c>
      <c r="J1896" s="150" t="s">
        <v>14</v>
      </c>
      <c r="K1896" s="150" t="s">
        <v>12</v>
      </c>
      <c r="L1896" s="9">
        <v>9</v>
      </c>
      <c r="M1896" s="9"/>
      <c r="N1896" s="21">
        <v>0.91279999999999994</v>
      </c>
      <c r="O1896" s="10"/>
      <c r="P1896" s="39">
        <v>0.16750000000000001</v>
      </c>
      <c r="Q1896" s="7"/>
      <c r="R1896" s="158">
        <v>56.225999999999999</v>
      </c>
      <c r="S1896" s="1"/>
      <c r="T1896" s="23">
        <v>10.316800000000001</v>
      </c>
      <c r="V1896" s="20">
        <v>5.4499000000000004</v>
      </c>
      <c r="X1896" s="20">
        <v>0</v>
      </c>
      <c r="AA1896" s="25">
        <v>316868</v>
      </c>
      <c r="AB1896" s="9"/>
      <c r="AC1896" s="25">
        <v>1891780</v>
      </c>
      <c r="AD1896" s="9"/>
      <c r="AE1896" s="27">
        <v>347120</v>
      </c>
      <c r="AF1896" s="9"/>
      <c r="AG1896" s="26">
        <v>33646</v>
      </c>
      <c r="AI1896" s="26">
        <v>0</v>
      </c>
      <c r="AK1896" s="26">
        <v>795109</v>
      </c>
      <c r="AM1896" s="2" t="str">
        <f t="shared" si="29"/>
        <v>No</v>
      </c>
    </row>
    <row r="1897" spans="1:39">
      <c r="A1897" s="6" t="s">
        <v>2382</v>
      </c>
      <c r="B1897" s="6" t="s">
        <v>2335</v>
      </c>
      <c r="C1897" s="4" t="s">
        <v>46</v>
      </c>
      <c r="D1897" s="213">
        <v>5149</v>
      </c>
      <c r="E1897" s="210">
        <v>50149</v>
      </c>
      <c r="F1897" s="17" t="s">
        <v>344</v>
      </c>
      <c r="G1897" s="36" t="s">
        <v>218</v>
      </c>
      <c r="H1897" s="157">
        <v>143592</v>
      </c>
      <c r="I1897" s="19">
        <v>18</v>
      </c>
      <c r="J1897" s="150" t="s">
        <v>13</v>
      </c>
      <c r="K1897" s="150" t="s">
        <v>15</v>
      </c>
      <c r="L1897" s="9">
        <v>9</v>
      </c>
      <c r="M1897" s="9"/>
      <c r="N1897" s="21">
        <v>1.9644999999999999</v>
      </c>
      <c r="O1897" s="10"/>
      <c r="P1897" s="39">
        <v>6.6299999999999998E-2</v>
      </c>
      <c r="Q1897" s="7"/>
      <c r="R1897" s="158">
        <v>56.064300000000003</v>
      </c>
      <c r="S1897" s="1"/>
      <c r="T1897" s="23">
        <v>1.8908</v>
      </c>
      <c r="V1897" s="20">
        <v>29.651700000000002</v>
      </c>
      <c r="X1897" s="20">
        <v>5.6943999999999999</v>
      </c>
      <c r="AA1897" s="25">
        <v>74942</v>
      </c>
      <c r="AB1897" s="9"/>
      <c r="AC1897" s="25">
        <v>1131153</v>
      </c>
      <c r="AD1897" s="9"/>
      <c r="AE1897" s="27">
        <v>38148</v>
      </c>
      <c r="AF1897" s="9"/>
      <c r="AG1897" s="26">
        <v>20176</v>
      </c>
      <c r="AI1897" s="26">
        <v>198643</v>
      </c>
      <c r="AK1897" s="26">
        <v>340095</v>
      </c>
      <c r="AM1897" s="2" t="str">
        <f t="shared" si="29"/>
        <v>No</v>
      </c>
    </row>
    <row r="1898" spans="1:39">
      <c r="A1898" s="6" t="s">
        <v>6200</v>
      </c>
      <c r="B1898" s="6" t="s">
        <v>5243</v>
      </c>
      <c r="C1898" s="4" t="s">
        <v>54</v>
      </c>
      <c r="D1898" s="213">
        <v>3109</v>
      </c>
      <c r="E1898" s="210">
        <v>30109</v>
      </c>
      <c r="F1898" s="17" t="s">
        <v>272</v>
      </c>
      <c r="G1898" s="36" t="s">
        <v>220</v>
      </c>
      <c r="H1898" s="157">
        <v>58875</v>
      </c>
      <c r="I1898" s="19">
        <v>18</v>
      </c>
      <c r="J1898" s="150" t="s">
        <v>13</v>
      </c>
      <c r="K1898" s="150" t="s">
        <v>12</v>
      </c>
      <c r="L1898" s="9">
        <v>9</v>
      </c>
      <c r="M1898" s="9"/>
      <c r="N1898" s="21">
        <v>1.8087</v>
      </c>
      <c r="O1898" s="10"/>
      <c r="P1898" s="39">
        <v>0.15579999999999999</v>
      </c>
      <c r="Q1898" s="7"/>
      <c r="R1898" s="158">
        <v>20.621700000000001</v>
      </c>
      <c r="S1898" s="1"/>
      <c r="T1898" s="23">
        <v>1.7763</v>
      </c>
      <c r="V1898" s="20">
        <v>11.609299999999999</v>
      </c>
      <c r="X1898" s="20">
        <v>0</v>
      </c>
      <c r="AA1898" s="25">
        <v>54936</v>
      </c>
      <c r="AB1898" s="9"/>
      <c r="AC1898" s="25">
        <v>352610</v>
      </c>
      <c r="AD1898" s="9"/>
      <c r="AE1898" s="27">
        <v>30373</v>
      </c>
      <c r="AF1898" s="9"/>
      <c r="AG1898" s="26">
        <v>17099</v>
      </c>
      <c r="AI1898" s="26">
        <v>0</v>
      </c>
      <c r="AK1898" s="26">
        <v>294550</v>
      </c>
      <c r="AM1898" s="2" t="str">
        <f t="shared" si="29"/>
        <v>No</v>
      </c>
    </row>
    <row r="1899" spans="1:39">
      <c r="A1899" s="6" t="s">
        <v>2382</v>
      </c>
      <c r="B1899" s="6" t="s">
        <v>2335</v>
      </c>
      <c r="C1899" s="4" t="s">
        <v>46</v>
      </c>
      <c r="D1899" s="213">
        <v>5149</v>
      </c>
      <c r="E1899" s="210">
        <v>50149</v>
      </c>
      <c r="F1899" s="17" t="s">
        <v>344</v>
      </c>
      <c r="G1899" s="36" t="s">
        <v>218</v>
      </c>
      <c r="H1899" s="157">
        <v>143592</v>
      </c>
      <c r="I1899" s="19">
        <v>18</v>
      </c>
      <c r="J1899" s="150" t="s">
        <v>14</v>
      </c>
      <c r="K1899" s="150" t="s">
        <v>15</v>
      </c>
      <c r="L1899" s="9">
        <v>9</v>
      </c>
      <c r="M1899" s="9"/>
      <c r="N1899" s="21">
        <v>0.62549999999999994</v>
      </c>
      <c r="O1899" s="10"/>
      <c r="P1899" s="39">
        <v>0.1235</v>
      </c>
      <c r="Q1899" s="7"/>
      <c r="R1899" s="158">
        <v>59.924500000000002</v>
      </c>
      <c r="S1899" s="1"/>
      <c r="T1899" s="23">
        <v>11.827500000000001</v>
      </c>
      <c r="V1899" s="20">
        <v>5.0664999999999996</v>
      </c>
      <c r="X1899" s="20">
        <v>0.8377</v>
      </c>
      <c r="AA1899" s="25">
        <v>253342</v>
      </c>
      <c r="AB1899" s="9"/>
      <c r="AC1899" s="25">
        <v>2052176</v>
      </c>
      <c r="AD1899" s="9"/>
      <c r="AE1899" s="27">
        <v>405045</v>
      </c>
      <c r="AF1899" s="9"/>
      <c r="AG1899" s="26">
        <v>34246</v>
      </c>
      <c r="AI1899" s="26">
        <v>2449714</v>
      </c>
      <c r="AK1899" s="26">
        <v>596126</v>
      </c>
      <c r="AM1899" s="2" t="str">
        <f t="shared" si="29"/>
        <v>No</v>
      </c>
    </row>
    <row r="1900" spans="1:39">
      <c r="A1900" s="6" t="s">
        <v>2984</v>
      </c>
      <c r="B1900" s="6" t="s">
        <v>2985</v>
      </c>
      <c r="C1900" s="4" t="s">
        <v>58</v>
      </c>
      <c r="D1900" s="213" t="s">
        <v>2986</v>
      </c>
      <c r="E1900" s="210" t="s">
        <v>2987</v>
      </c>
      <c r="F1900" s="17" t="s">
        <v>275</v>
      </c>
      <c r="G1900" s="36" t="s">
        <v>400</v>
      </c>
      <c r="H1900" s="157">
        <v>0</v>
      </c>
      <c r="I1900" s="19">
        <v>18</v>
      </c>
      <c r="J1900" s="150" t="s">
        <v>14</v>
      </c>
      <c r="K1900" s="150" t="s">
        <v>12</v>
      </c>
      <c r="L1900" s="9">
        <v>8</v>
      </c>
      <c r="M1900" s="9"/>
      <c r="N1900" s="21">
        <v>0.60929999999999995</v>
      </c>
      <c r="O1900" s="10"/>
      <c r="P1900" s="39">
        <v>4.99E-2</v>
      </c>
      <c r="Q1900" s="7"/>
      <c r="R1900" s="158">
        <v>47.084299999999999</v>
      </c>
      <c r="S1900" s="1"/>
      <c r="T1900" s="23">
        <v>3.8565</v>
      </c>
      <c r="V1900" s="20">
        <v>12.209199999999999</v>
      </c>
      <c r="X1900" s="20">
        <v>0</v>
      </c>
      <c r="AA1900" s="25">
        <v>37843</v>
      </c>
      <c r="AB1900" s="9"/>
      <c r="AC1900" s="25">
        <v>758339</v>
      </c>
      <c r="AD1900" s="9"/>
      <c r="AE1900" s="27">
        <v>62112</v>
      </c>
      <c r="AF1900" s="9"/>
      <c r="AG1900" s="26">
        <v>16106</v>
      </c>
      <c r="AI1900" s="26">
        <v>0</v>
      </c>
      <c r="AK1900" s="26">
        <v>277050</v>
      </c>
      <c r="AM1900" s="2" t="str">
        <f t="shared" si="29"/>
        <v>No</v>
      </c>
    </row>
    <row r="1901" spans="1:39">
      <c r="A1901" s="6" t="s">
        <v>6201</v>
      </c>
      <c r="B1901" s="6" t="s">
        <v>839</v>
      </c>
      <c r="C1901" s="4" t="s">
        <v>75</v>
      </c>
      <c r="D1901" s="213">
        <v>2096</v>
      </c>
      <c r="E1901" s="210">
        <v>20096</v>
      </c>
      <c r="F1901" s="17" t="s">
        <v>272</v>
      </c>
      <c r="G1901" s="36" t="s">
        <v>218</v>
      </c>
      <c r="H1901" s="157">
        <v>18351295</v>
      </c>
      <c r="I1901" s="19">
        <v>18</v>
      </c>
      <c r="J1901" s="150" t="s">
        <v>13</v>
      </c>
      <c r="K1901" s="150" t="s">
        <v>15</v>
      </c>
      <c r="L1901" s="9">
        <v>8</v>
      </c>
      <c r="M1901" s="9"/>
      <c r="N1901" s="21">
        <v>3.2101999999999999</v>
      </c>
      <c r="O1901" s="10"/>
      <c r="P1901" s="39">
        <v>0.1067</v>
      </c>
      <c r="Q1901" s="7"/>
      <c r="R1901" s="158">
        <v>48.982199999999999</v>
      </c>
      <c r="S1901" s="1"/>
      <c r="T1901" s="23">
        <v>1.6284000000000001</v>
      </c>
      <c r="V1901" s="20">
        <v>30.080300000000001</v>
      </c>
      <c r="X1901" s="20">
        <v>2.9807999999999999</v>
      </c>
      <c r="AA1901" s="25">
        <v>48474</v>
      </c>
      <c r="AB1901" s="9"/>
      <c r="AC1901" s="25">
        <v>454212</v>
      </c>
      <c r="AD1901" s="9"/>
      <c r="AE1901" s="27">
        <v>15100</v>
      </c>
      <c r="AF1901" s="9"/>
      <c r="AG1901" s="26">
        <v>9273</v>
      </c>
      <c r="AI1901" s="26">
        <v>152380</v>
      </c>
      <c r="AK1901" s="26">
        <v>150872</v>
      </c>
      <c r="AM1901" s="2" t="str">
        <f t="shared" si="29"/>
        <v>No</v>
      </c>
    </row>
    <row r="1902" spans="1:39">
      <c r="A1902" s="6" t="s">
        <v>1405</v>
      </c>
      <c r="B1902" s="6" t="s">
        <v>1406</v>
      </c>
      <c r="C1902" s="4" t="s">
        <v>102</v>
      </c>
      <c r="D1902" s="213">
        <v>4170</v>
      </c>
      <c r="E1902" s="210">
        <v>40170</v>
      </c>
      <c r="F1902" s="17" t="s">
        <v>637</v>
      </c>
      <c r="G1902" s="36" t="s">
        <v>220</v>
      </c>
      <c r="H1902" s="157">
        <v>66777</v>
      </c>
      <c r="I1902" s="19">
        <v>18</v>
      </c>
      <c r="J1902" s="150" t="s">
        <v>14</v>
      </c>
      <c r="K1902" s="150" t="s">
        <v>12</v>
      </c>
      <c r="L1902" s="9">
        <v>7</v>
      </c>
      <c r="M1902" s="9"/>
      <c r="N1902" s="21">
        <v>0.27400000000000002</v>
      </c>
      <c r="O1902" s="10"/>
      <c r="P1902" s="39">
        <v>5.6099999999999997E-2</v>
      </c>
      <c r="Q1902" s="7"/>
      <c r="R1902" s="158">
        <v>32.512900000000002</v>
      </c>
      <c r="S1902" s="1"/>
      <c r="T1902" s="23">
        <v>6.6528999999999998</v>
      </c>
      <c r="V1902" s="20">
        <v>4.8869999999999996</v>
      </c>
      <c r="X1902" s="20">
        <v>0</v>
      </c>
      <c r="AA1902" s="25">
        <v>32820</v>
      </c>
      <c r="AB1902" s="9"/>
      <c r="AC1902" s="25">
        <v>585330</v>
      </c>
      <c r="AD1902" s="9"/>
      <c r="AE1902" s="27">
        <v>119772</v>
      </c>
      <c r="AF1902" s="9"/>
      <c r="AG1902" s="26">
        <v>18003</v>
      </c>
      <c r="AI1902" s="26">
        <v>0</v>
      </c>
      <c r="AK1902" s="26">
        <v>203820</v>
      </c>
      <c r="AM1902" s="2" t="str">
        <f t="shared" si="29"/>
        <v>No</v>
      </c>
    </row>
    <row r="1903" spans="1:39">
      <c r="A1903" s="6" t="s">
        <v>2741</v>
      </c>
      <c r="B1903" s="6" t="s">
        <v>5790</v>
      </c>
      <c r="C1903" s="4" t="s">
        <v>57</v>
      </c>
      <c r="D1903" s="213" t="s">
        <v>2742</v>
      </c>
      <c r="E1903" s="210" t="s">
        <v>2743</v>
      </c>
      <c r="F1903" s="17" t="s">
        <v>275</v>
      </c>
      <c r="G1903" s="36" t="s">
        <v>400</v>
      </c>
      <c r="H1903" s="157">
        <v>0</v>
      </c>
      <c r="I1903" s="19">
        <v>18</v>
      </c>
      <c r="J1903" s="150" t="s">
        <v>14</v>
      </c>
      <c r="K1903" s="150" t="s">
        <v>12</v>
      </c>
      <c r="L1903" s="9">
        <v>7</v>
      </c>
      <c r="M1903" s="9"/>
      <c r="N1903" s="21">
        <v>1.2645999999999999</v>
      </c>
      <c r="O1903" s="10"/>
      <c r="P1903" s="39">
        <v>0.23910000000000001</v>
      </c>
      <c r="Q1903" s="7"/>
      <c r="R1903" s="158">
        <v>76.177599999999998</v>
      </c>
      <c r="S1903" s="1"/>
      <c r="T1903" s="23">
        <v>14.405099999999999</v>
      </c>
      <c r="V1903" s="20">
        <v>5.2881999999999998</v>
      </c>
      <c r="X1903" s="20">
        <v>0</v>
      </c>
      <c r="AA1903" s="25">
        <v>62773</v>
      </c>
      <c r="AB1903" s="9"/>
      <c r="AC1903" s="25">
        <v>262508</v>
      </c>
      <c r="AD1903" s="9"/>
      <c r="AE1903" s="27">
        <v>49640</v>
      </c>
      <c r="AF1903" s="9"/>
      <c r="AG1903" s="26">
        <v>3446</v>
      </c>
      <c r="AI1903" s="26">
        <v>0</v>
      </c>
      <c r="AK1903" s="26">
        <v>73364</v>
      </c>
      <c r="AM1903" s="2" t="str">
        <f t="shared" si="29"/>
        <v>No</v>
      </c>
    </row>
    <row r="1904" spans="1:39">
      <c r="A1904" s="6" t="s">
        <v>6202</v>
      </c>
      <c r="B1904" s="6" t="s">
        <v>4340</v>
      </c>
      <c r="C1904" s="4" t="s">
        <v>33</v>
      </c>
      <c r="D1904" s="213">
        <v>8016</v>
      </c>
      <c r="E1904" s="210">
        <v>80016</v>
      </c>
      <c r="F1904" s="17" t="s">
        <v>272</v>
      </c>
      <c r="G1904" s="36" t="s">
        <v>220</v>
      </c>
      <c r="H1904" s="157">
        <v>128124</v>
      </c>
      <c r="I1904" s="19">
        <v>18</v>
      </c>
      <c r="J1904" s="150" t="s">
        <v>13</v>
      </c>
      <c r="K1904" s="150" t="s">
        <v>15</v>
      </c>
      <c r="L1904" s="9">
        <v>6</v>
      </c>
      <c r="M1904" s="9"/>
      <c r="N1904" s="21">
        <v>2.8738000000000001</v>
      </c>
      <c r="O1904" s="10"/>
      <c r="P1904" s="39">
        <v>0.14510000000000001</v>
      </c>
      <c r="Q1904" s="7"/>
      <c r="R1904" s="158">
        <v>53.000900000000001</v>
      </c>
      <c r="S1904" s="1"/>
      <c r="T1904" s="23">
        <v>2.6760999999999999</v>
      </c>
      <c r="V1904" s="20">
        <v>19.805</v>
      </c>
      <c r="X1904" s="20">
        <v>0</v>
      </c>
      <c r="AA1904" s="25">
        <v>86319</v>
      </c>
      <c r="AB1904" s="9"/>
      <c r="AC1904" s="25">
        <v>594882</v>
      </c>
      <c r="AD1904" s="9"/>
      <c r="AE1904" s="27">
        <v>30037</v>
      </c>
      <c r="AF1904" s="9"/>
      <c r="AG1904" s="26">
        <v>11224</v>
      </c>
      <c r="AI1904" s="26">
        <v>0</v>
      </c>
      <c r="AK1904" s="26">
        <v>161692</v>
      </c>
      <c r="AM1904" s="2" t="str">
        <f t="shared" si="29"/>
        <v>No</v>
      </c>
    </row>
    <row r="1905" spans="1:39">
      <c r="A1905" s="6" t="s">
        <v>5429</v>
      </c>
      <c r="B1905" s="6" t="s">
        <v>2615</v>
      </c>
      <c r="C1905" s="4" t="s">
        <v>46</v>
      </c>
      <c r="D1905" s="213" t="s">
        <v>2616</v>
      </c>
      <c r="E1905" s="210" t="s">
        <v>2617</v>
      </c>
      <c r="F1905" s="17" t="s">
        <v>1012</v>
      </c>
      <c r="G1905" s="36" t="s">
        <v>400</v>
      </c>
      <c r="H1905" s="157">
        <v>0</v>
      </c>
      <c r="I1905" s="19">
        <v>18</v>
      </c>
      <c r="J1905" s="150" t="s">
        <v>14</v>
      </c>
      <c r="K1905" s="150" t="s">
        <v>12</v>
      </c>
      <c r="L1905" s="9">
        <v>6</v>
      </c>
      <c r="M1905" s="9"/>
      <c r="N1905" s="21">
        <v>0.60040000000000004</v>
      </c>
      <c r="O1905" s="10"/>
      <c r="P1905" s="39">
        <v>4.3900000000000002E-2</v>
      </c>
      <c r="Q1905" s="7"/>
      <c r="R1905" s="158">
        <v>40.865400000000001</v>
      </c>
      <c r="S1905" s="1"/>
      <c r="T1905" s="23">
        <v>2.9870999999999999</v>
      </c>
      <c r="V1905" s="20">
        <v>13.6808</v>
      </c>
      <c r="X1905" s="20">
        <v>0</v>
      </c>
      <c r="AA1905" s="25">
        <v>10112</v>
      </c>
      <c r="AB1905" s="9"/>
      <c r="AC1905" s="25">
        <v>230399</v>
      </c>
      <c r="AD1905" s="9"/>
      <c r="AE1905" s="27">
        <v>16841</v>
      </c>
      <c r="AF1905" s="9"/>
      <c r="AG1905" s="26">
        <v>5638</v>
      </c>
      <c r="AI1905" s="26">
        <v>0</v>
      </c>
      <c r="AK1905" s="26">
        <v>76198</v>
      </c>
      <c r="AM1905" s="2" t="str">
        <f t="shared" si="29"/>
        <v>No</v>
      </c>
    </row>
    <row r="1906" spans="1:39">
      <c r="A1906" s="6" t="s">
        <v>6203</v>
      </c>
      <c r="B1906" s="6" t="s">
        <v>334</v>
      </c>
      <c r="C1906" s="4" t="s">
        <v>86</v>
      </c>
      <c r="D1906" s="213">
        <v>46</v>
      </c>
      <c r="E1906" s="210">
        <v>46</v>
      </c>
      <c r="F1906" s="17" t="s">
        <v>272</v>
      </c>
      <c r="G1906" s="36" t="s">
        <v>218</v>
      </c>
      <c r="H1906" s="157">
        <v>1849898</v>
      </c>
      <c r="I1906" s="19">
        <v>18</v>
      </c>
      <c r="J1906" s="150" t="s">
        <v>13</v>
      </c>
      <c r="K1906" s="150" t="s">
        <v>12</v>
      </c>
      <c r="L1906" s="9">
        <v>6</v>
      </c>
      <c r="M1906" s="9"/>
      <c r="N1906" s="21">
        <v>0.35670000000000002</v>
      </c>
      <c r="O1906" s="10"/>
      <c r="P1906" s="39">
        <v>7.4000000000000003E-3</v>
      </c>
      <c r="Q1906" s="7"/>
      <c r="R1906" s="158">
        <v>145.0428</v>
      </c>
      <c r="S1906" s="1"/>
      <c r="T1906" s="23">
        <v>3.0198999999999998</v>
      </c>
      <c r="V1906" s="20">
        <v>48.029600000000002</v>
      </c>
      <c r="X1906" s="20">
        <v>8.5825999999999993</v>
      </c>
      <c r="AA1906" s="25">
        <v>7755</v>
      </c>
      <c r="AB1906" s="9"/>
      <c r="AC1906" s="25">
        <v>1044308</v>
      </c>
      <c r="AD1906" s="9"/>
      <c r="AE1906" s="27">
        <v>21743</v>
      </c>
      <c r="AF1906" s="9"/>
      <c r="AG1906" s="26">
        <v>7200</v>
      </c>
      <c r="AI1906" s="26">
        <v>121678</v>
      </c>
      <c r="AK1906" s="26">
        <v>85238</v>
      </c>
      <c r="AM1906" s="2" t="str">
        <f t="shared" si="29"/>
        <v>No</v>
      </c>
    </row>
    <row r="1907" spans="1:39">
      <c r="A1907" s="6" t="s">
        <v>6204</v>
      </c>
      <c r="B1907" s="6" t="s">
        <v>1274</v>
      </c>
      <c r="C1907" s="4" t="s">
        <v>64</v>
      </c>
      <c r="D1907" s="213">
        <v>4011</v>
      </c>
      <c r="E1907" s="210">
        <v>40011</v>
      </c>
      <c r="F1907" s="17" t="s">
        <v>272</v>
      </c>
      <c r="G1907" s="36" t="s">
        <v>220</v>
      </c>
      <c r="H1907" s="157">
        <v>166485</v>
      </c>
      <c r="I1907" s="19">
        <v>18</v>
      </c>
      <c r="J1907" s="150" t="s">
        <v>13</v>
      </c>
      <c r="K1907" s="150" t="s">
        <v>12</v>
      </c>
      <c r="L1907" s="9">
        <v>6</v>
      </c>
      <c r="M1907" s="9"/>
      <c r="N1907" s="21">
        <v>1.9171</v>
      </c>
      <c r="O1907" s="10"/>
      <c r="P1907" s="39">
        <v>7.7299999999999994E-2</v>
      </c>
      <c r="Q1907" s="7"/>
      <c r="R1907" s="158">
        <v>68.198999999999998</v>
      </c>
      <c r="S1907" s="1"/>
      <c r="T1907" s="23">
        <v>2.7504</v>
      </c>
      <c r="V1907" s="20">
        <v>24.7956</v>
      </c>
      <c r="X1907" s="20">
        <v>0</v>
      </c>
      <c r="AA1907" s="25">
        <v>41602</v>
      </c>
      <c r="AB1907" s="9"/>
      <c r="AC1907" s="25">
        <v>538090</v>
      </c>
      <c r="AD1907" s="9"/>
      <c r="AE1907" s="27">
        <v>21701</v>
      </c>
      <c r="AF1907" s="9"/>
      <c r="AG1907" s="26">
        <v>7890</v>
      </c>
      <c r="AI1907" s="26">
        <v>0</v>
      </c>
      <c r="AK1907" s="26">
        <v>82188</v>
      </c>
      <c r="AM1907" s="2" t="str">
        <f t="shared" si="29"/>
        <v>No</v>
      </c>
    </row>
    <row r="1908" spans="1:39">
      <c r="A1908" s="6" t="s">
        <v>6205</v>
      </c>
      <c r="B1908" s="6" t="s">
        <v>3289</v>
      </c>
      <c r="C1908" s="4" t="s">
        <v>103</v>
      </c>
      <c r="D1908" s="213">
        <v>6016</v>
      </c>
      <c r="E1908" s="210">
        <v>60016</v>
      </c>
      <c r="F1908" s="17" t="s">
        <v>272</v>
      </c>
      <c r="G1908" s="36" t="s">
        <v>218</v>
      </c>
      <c r="H1908" s="157">
        <v>147922</v>
      </c>
      <c r="I1908" s="19">
        <v>18</v>
      </c>
      <c r="J1908" s="150" t="s">
        <v>13</v>
      </c>
      <c r="K1908" s="150" t="s">
        <v>15</v>
      </c>
      <c r="L1908" s="9">
        <v>6</v>
      </c>
      <c r="M1908" s="9"/>
      <c r="N1908" s="21">
        <v>2.1494</v>
      </c>
      <c r="O1908" s="10"/>
      <c r="P1908" s="39">
        <v>4.1700000000000001E-2</v>
      </c>
      <c r="Q1908" s="7"/>
      <c r="R1908" s="158">
        <v>104.13290000000001</v>
      </c>
      <c r="S1908" s="1"/>
      <c r="T1908" s="23">
        <v>2.0182000000000002</v>
      </c>
      <c r="V1908" s="20">
        <v>51.596299999999999</v>
      </c>
      <c r="X1908" s="20">
        <v>12.7399</v>
      </c>
      <c r="AA1908" s="25">
        <v>49513</v>
      </c>
      <c r="AB1908" s="9"/>
      <c r="AC1908" s="25">
        <v>1188573</v>
      </c>
      <c r="AD1908" s="9"/>
      <c r="AE1908" s="27">
        <v>23036</v>
      </c>
      <c r="AF1908" s="9"/>
      <c r="AG1908" s="26">
        <v>11414</v>
      </c>
      <c r="AI1908" s="26">
        <v>93295</v>
      </c>
      <c r="AK1908" s="26">
        <v>146303</v>
      </c>
      <c r="AM1908" s="2" t="str">
        <f t="shared" si="29"/>
        <v>No</v>
      </c>
    </row>
    <row r="1909" spans="1:39">
      <c r="A1909" s="6" t="s">
        <v>6206</v>
      </c>
      <c r="B1909" s="6" t="s">
        <v>1038</v>
      </c>
      <c r="C1909" s="4" t="s">
        <v>105</v>
      </c>
      <c r="D1909" s="213">
        <v>3009</v>
      </c>
      <c r="E1909" s="210">
        <v>30009</v>
      </c>
      <c r="F1909" s="17" t="s">
        <v>272</v>
      </c>
      <c r="G1909" s="36" t="s">
        <v>220</v>
      </c>
      <c r="H1909" s="157">
        <v>953556</v>
      </c>
      <c r="I1909" s="19">
        <v>18</v>
      </c>
      <c r="J1909" s="150" t="s">
        <v>13</v>
      </c>
      <c r="K1909" s="150" t="s">
        <v>12</v>
      </c>
      <c r="L1909" s="9">
        <v>6</v>
      </c>
      <c r="M1909" s="9"/>
      <c r="N1909" s="21">
        <v>1.7115</v>
      </c>
      <c r="O1909" s="10"/>
      <c r="P1909" s="39">
        <v>0.1065</v>
      </c>
      <c r="Q1909" s="7"/>
      <c r="R1909" s="158">
        <v>23.553999999999998</v>
      </c>
      <c r="S1909" s="1"/>
      <c r="T1909" s="23">
        <v>1.466</v>
      </c>
      <c r="V1909" s="20">
        <v>16.067399999999999</v>
      </c>
      <c r="X1909" s="20">
        <v>0</v>
      </c>
      <c r="AA1909" s="25">
        <v>17834</v>
      </c>
      <c r="AB1909" s="9"/>
      <c r="AC1909" s="25">
        <v>167422</v>
      </c>
      <c r="AD1909" s="9"/>
      <c r="AE1909" s="27">
        <v>10420</v>
      </c>
      <c r="AF1909" s="9"/>
      <c r="AG1909" s="26">
        <v>7108</v>
      </c>
      <c r="AI1909" s="26">
        <v>0</v>
      </c>
      <c r="AK1909" s="26">
        <v>76296</v>
      </c>
      <c r="AM1909" s="2" t="str">
        <f t="shared" si="29"/>
        <v>No</v>
      </c>
    </row>
    <row r="1910" spans="1:39">
      <c r="A1910" s="6" t="s">
        <v>6207</v>
      </c>
      <c r="B1910" s="6" t="s">
        <v>4855</v>
      </c>
      <c r="C1910" s="4" t="s">
        <v>22</v>
      </c>
      <c r="D1910" s="213">
        <v>9161</v>
      </c>
      <c r="E1910" s="210">
        <v>90161</v>
      </c>
      <c r="F1910" s="17" t="s">
        <v>272</v>
      </c>
      <c r="G1910" s="36" t="s">
        <v>220</v>
      </c>
      <c r="H1910" s="157">
        <v>3281212</v>
      </c>
      <c r="I1910" s="19">
        <v>18</v>
      </c>
      <c r="J1910" s="150" t="s">
        <v>13</v>
      </c>
      <c r="K1910" s="150" t="s">
        <v>15</v>
      </c>
      <c r="L1910" s="9">
        <v>5</v>
      </c>
      <c r="M1910" s="9"/>
      <c r="N1910" s="21">
        <v>2.5303</v>
      </c>
      <c r="O1910" s="10"/>
      <c r="P1910" s="39">
        <v>4.65E-2</v>
      </c>
      <c r="Q1910" s="7"/>
      <c r="R1910" s="158">
        <v>90.709299999999999</v>
      </c>
      <c r="S1910" s="1"/>
      <c r="T1910" s="23">
        <v>1.6686000000000001</v>
      </c>
      <c r="V1910" s="20">
        <v>54.361199999999997</v>
      </c>
      <c r="X1910" s="20">
        <v>0</v>
      </c>
      <c r="AA1910" s="25">
        <v>45616</v>
      </c>
      <c r="AB1910" s="9"/>
      <c r="AC1910" s="25">
        <v>980023</v>
      </c>
      <c r="AD1910" s="9"/>
      <c r="AE1910" s="27">
        <v>18028</v>
      </c>
      <c r="AF1910" s="9"/>
      <c r="AG1910" s="26">
        <v>10804</v>
      </c>
      <c r="AI1910" s="26">
        <v>0</v>
      </c>
      <c r="AK1910" s="26">
        <v>73036</v>
      </c>
      <c r="AM1910" s="2" t="str">
        <f t="shared" si="29"/>
        <v>No</v>
      </c>
    </row>
    <row r="1911" spans="1:39">
      <c r="A1911" s="6" t="s">
        <v>2410</v>
      </c>
      <c r="B1911" s="6" t="s">
        <v>2411</v>
      </c>
      <c r="C1911" s="4" t="s">
        <v>82</v>
      </c>
      <c r="D1911" s="213">
        <v>5198</v>
      </c>
      <c r="E1911" s="210">
        <v>50198</v>
      </c>
      <c r="F1911" s="17" t="s">
        <v>272</v>
      </c>
      <c r="G1911" s="36" t="s">
        <v>218</v>
      </c>
      <c r="H1911" s="157">
        <v>1780673</v>
      </c>
      <c r="I1911" s="19">
        <v>18</v>
      </c>
      <c r="J1911" s="150" t="s">
        <v>14</v>
      </c>
      <c r="K1911" s="150" t="s">
        <v>12</v>
      </c>
      <c r="L1911" s="9">
        <v>5</v>
      </c>
      <c r="M1911" s="9"/>
      <c r="N1911" s="21">
        <v>0.7117</v>
      </c>
      <c r="O1911" s="10"/>
      <c r="P1911" s="39">
        <v>4.3400000000000001E-2</v>
      </c>
      <c r="Q1911" s="7"/>
      <c r="R1911" s="158">
        <v>52.593000000000004</v>
      </c>
      <c r="S1911" s="1"/>
      <c r="T1911" s="23">
        <v>3.2050000000000001</v>
      </c>
      <c r="V1911" s="20">
        <v>16.409700000000001</v>
      </c>
      <c r="X1911" s="20">
        <v>2.3506</v>
      </c>
      <c r="AA1911" s="25">
        <v>27909</v>
      </c>
      <c r="AB1911" s="9"/>
      <c r="AC1911" s="25">
        <v>643475</v>
      </c>
      <c r="AD1911" s="9"/>
      <c r="AE1911" s="27">
        <v>39213</v>
      </c>
      <c r="AF1911" s="9"/>
      <c r="AG1911" s="26">
        <v>12235</v>
      </c>
      <c r="AI1911" s="26">
        <v>273750</v>
      </c>
      <c r="AK1911" s="26">
        <v>159606</v>
      </c>
      <c r="AM1911" s="2" t="str">
        <f t="shared" si="29"/>
        <v>No</v>
      </c>
    </row>
    <row r="1912" spans="1:39">
      <c r="A1912" s="6" t="s">
        <v>5013</v>
      </c>
      <c r="B1912" s="6" t="s">
        <v>5014</v>
      </c>
      <c r="C1912" s="4" t="s">
        <v>22</v>
      </c>
      <c r="D1912" s="213" t="s">
        <v>5015</v>
      </c>
      <c r="E1912" s="210" t="s">
        <v>5016</v>
      </c>
      <c r="F1912" s="17" t="s">
        <v>275</v>
      </c>
      <c r="G1912" s="36" t="s">
        <v>400</v>
      </c>
      <c r="H1912" s="157">
        <v>0</v>
      </c>
      <c r="I1912" s="19">
        <v>18</v>
      </c>
      <c r="J1912" s="150" t="s">
        <v>14</v>
      </c>
      <c r="K1912" s="150" t="s">
        <v>15</v>
      </c>
      <c r="L1912" s="9">
        <v>4</v>
      </c>
      <c r="M1912" s="9"/>
      <c r="N1912" s="21">
        <v>1.36</v>
      </c>
      <c r="O1912" s="10"/>
      <c r="P1912" s="39">
        <v>0.1071</v>
      </c>
      <c r="Q1912" s="7"/>
      <c r="R1912" s="158">
        <v>64.481700000000004</v>
      </c>
      <c r="S1912" s="1"/>
      <c r="T1912" s="23">
        <v>5.0766</v>
      </c>
      <c r="V1912" s="20">
        <v>12.701700000000001</v>
      </c>
      <c r="X1912" s="20">
        <v>0</v>
      </c>
      <c r="AA1912" s="25">
        <v>38112</v>
      </c>
      <c r="AB1912" s="9"/>
      <c r="AC1912" s="25">
        <v>355939</v>
      </c>
      <c r="AD1912" s="9"/>
      <c r="AE1912" s="27">
        <v>28023</v>
      </c>
      <c r="AF1912" s="9"/>
      <c r="AG1912" s="26">
        <v>5520</v>
      </c>
      <c r="AI1912" s="26">
        <v>0</v>
      </c>
      <c r="AK1912" s="26">
        <v>62007</v>
      </c>
      <c r="AM1912" s="2" t="str">
        <f t="shared" si="29"/>
        <v>No</v>
      </c>
    </row>
    <row r="1913" spans="1:39">
      <c r="A1913" s="6" t="s">
        <v>5013</v>
      </c>
      <c r="B1913" s="6" t="s">
        <v>5014</v>
      </c>
      <c r="C1913" s="4" t="s">
        <v>22</v>
      </c>
      <c r="D1913" s="213" t="s">
        <v>5015</v>
      </c>
      <c r="E1913" s="210" t="s">
        <v>5016</v>
      </c>
      <c r="F1913" s="17" t="s">
        <v>275</v>
      </c>
      <c r="G1913" s="36" t="s">
        <v>400</v>
      </c>
      <c r="H1913" s="157">
        <v>0</v>
      </c>
      <c r="I1913" s="19">
        <v>18</v>
      </c>
      <c r="J1913" s="150" t="s">
        <v>24</v>
      </c>
      <c r="K1913" s="150" t="s">
        <v>15</v>
      </c>
      <c r="L1913" s="9">
        <v>3</v>
      </c>
      <c r="M1913" s="9"/>
      <c r="N1913" s="21">
        <v>1.3534999999999999</v>
      </c>
      <c r="O1913" s="10"/>
      <c r="P1913" s="39">
        <v>0.12989999999999999</v>
      </c>
      <c r="Q1913" s="7"/>
      <c r="R1913" s="158">
        <v>64.590199999999996</v>
      </c>
      <c r="S1913" s="1"/>
      <c r="T1913" s="23">
        <v>6.1982999999999997</v>
      </c>
      <c r="V1913" s="20">
        <v>10.4207</v>
      </c>
      <c r="X1913" s="20">
        <v>0</v>
      </c>
      <c r="AA1913" s="25">
        <v>53063</v>
      </c>
      <c r="AB1913" s="9"/>
      <c r="AC1913" s="25">
        <v>408533</v>
      </c>
      <c r="AD1913" s="9"/>
      <c r="AE1913" s="27">
        <v>39204</v>
      </c>
      <c r="AF1913" s="9"/>
      <c r="AG1913" s="26">
        <v>6325</v>
      </c>
      <c r="AI1913" s="26">
        <v>0</v>
      </c>
      <c r="AK1913" s="26">
        <v>146375</v>
      </c>
      <c r="AM1913" s="2" t="str">
        <f t="shared" si="29"/>
        <v>No</v>
      </c>
    </row>
    <row r="1914" spans="1:39">
      <c r="A1914" s="6" t="s">
        <v>2805</v>
      </c>
      <c r="B1914" s="6" t="s">
        <v>699</v>
      </c>
      <c r="C1914" s="4" t="s">
        <v>57</v>
      </c>
      <c r="D1914" s="213" t="s">
        <v>2806</v>
      </c>
      <c r="E1914" s="210" t="s">
        <v>2807</v>
      </c>
      <c r="F1914" s="17" t="s">
        <v>272</v>
      </c>
      <c r="G1914" s="36" t="s">
        <v>400</v>
      </c>
      <c r="H1914" s="157">
        <v>0</v>
      </c>
      <c r="I1914" s="19">
        <v>18</v>
      </c>
      <c r="J1914" s="150" t="s">
        <v>14</v>
      </c>
      <c r="K1914" s="150" t="s">
        <v>12</v>
      </c>
      <c r="L1914" s="9">
        <v>3</v>
      </c>
      <c r="M1914" s="9"/>
      <c r="N1914" s="21">
        <v>0.5</v>
      </c>
      <c r="O1914" s="10"/>
      <c r="P1914" s="39">
        <v>4.0899999999999999E-2</v>
      </c>
      <c r="Q1914" s="7"/>
      <c r="R1914" s="158">
        <v>39.3551</v>
      </c>
      <c r="S1914" s="1"/>
      <c r="T1914" s="23">
        <v>3.2183000000000002</v>
      </c>
      <c r="V1914" s="20">
        <v>12.228400000000001</v>
      </c>
      <c r="X1914" s="20">
        <v>0</v>
      </c>
      <c r="AA1914" s="25">
        <v>9787</v>
      </c>
      <c r="AB1914" s="9"/>
      <c r="AC1914" s="25">
        <v>239358</v>
      </c>
      <c r="AD1914" s="9"/>
      <c r="AE1914" s="27">
        <v>19574</v>
      </c>
      <c r="AF1914" s="9"/>
      <c r="AG1914" s="26">
        <v>6082</v>
      </c>
      <c r="AI1914" s="26">
        <v>0</v>
      </c>
      <c r="AK1914" s="26">
        <v>81190</v>
      </c>
      <c r="AM1914" s="2" t="str">
        <f t="shared" si="29"/>
        <v>No</v>
      </c>
    </row>
    <row r="1915" spans="1:39">
      <c r="A1915" s="6" t="s">
        <v>2059</v>
      </c>
      <c r="B1915" s="6" t="s">
        <v>2060</v>
      </c>
      <c r="C1915" s="4" t="s">
        <v>64</v>
      </c>
      <c r="D1915" s="213" t="s">
        <v>2061</v>
      </c>
      <c r="E1915" s="210" t="s">
        <v>2062</v>
      </c>
      <c r="F1915" s="17" t="s">
        <v>272</v>
      </c>
      <c r="G1915" s="36" t="s">
        <v>400</v>
      </c>
      <c r="H1915" s="157">
        <v>0</v>
      </c>
      <c r="I1915" s="19">
        <v>18</v>
      </c>
      <c r="J1915" s="150" t="s">
        <v>14</v>
      </c>
      <c r="K1915" s="150" t="s">
        <v>12</v>
      </c>
      <c r="L1915" s="9">
        <v>2</v>
      </c>
      <c r="M1915" s="9"/>
      <c r="N1915" s="21">
        <v>0</v>
      </c>
      <c r="O1915" s="10"/>
      <c r="P1915" s="39">
        <v>0</v>
      </c>
      <c r="Q1915" s="7"/>
      <c r="R1915" s="158">
        <v>37.821300000000001</v>
      </c>
      <c r="S1915" s="1"/>
      <c r="T1915" s="23">
        <v>4.0346000000000002</v>
      </c>
      <c r="V1915" s="20">
        <v>9.3742999999999999</v>
      </c>
      <c r="X1915" s="20">
        <v>0</v>
      </c>
      <c r="AA1915" s="25">
        <v>0</v>
      </c>
      <c r="AB1915" s="9"/>
      <c r="AC1915" s="25">
        <v>90771</v>
      </c>
      <c r="AD1915" s="9"/>
      <c r="AE1915" s="27">
        <v>9683</v>
      </c>
      <c r="AF1915" s="9"/>
      <c r="AG1915" s="26">
        <v>2400</v>
      </c>
      <c r="AI1915" s="26">
        <v>0</v>
      </c>
      <c r="AK1915" s="26">
        <v>34176</v>
      </c>
      <c r="AM1915" s="2" t="str">
        <f t="shared" si="29"/>
        <v>No</v>
      </c>
    </row>
    <row r="1916" spans="1:39">
      <c r="A1916" s="6" t="s">
        <v>2083</v>
      </c>
      <c r="B1916" s="6" t="s">
        <v>2084</v>
      </c>
      <c r="C1916" s="4" t="s">
        <v>64</v>
      </c>
      <c r="D1916" s="213" t="s">
        <v>2085</v>
      </c>
      <c r="E1916" s="210" t="s">
        <v>2086</v>
      </c>
      <c r="F1916" s="17" t="s">
        <v>275</v>
      </c>
      <c r="G1916" s="36" t="s">
        <v>400</v>
      </c>
      <c r="H1916" s="157">
        <v>0</v>
      </c>
      <c r="I1916" s="19">
        <v>18</v>
      </c>
      <c r="J1916" s="150" t="s">
        <v>14</v>
      </c>
      <c r="K1916" s="150" t="s">
        <v>12</v>
      </c>
      <c r="L1916" s="9">
        <v>2</v>
      </c>
      <c r="M1916" s="9"/>
      <c r="N1916" s="21">
        <v>1.1437999999999999</v>
      </c>
      <c r="O1916" s="10"/>
      <c r="P1916" s="39">
        <v>0.33200000000000002</v>
      </c>
      <c r="Q1916" s="7"/>
      <c r="R1916" s="158">
        <v>14.657999999999999</v>
      </c>
      <c r="S1916" s="1"/>
      <c r="T1916" s="23">
        <v>4.2552000000000003</v>
      </c>
      <c r="V1916" s="20">
        <v>3.4447000000000001</v>
      </c>
      <c r="X1916" s="20">
        <v>0</v>
      </c>
      <c r="AA1916" s="25">
        <v>16762</v>
      </c>
      <c r="AB1916" s="9"/>
      <c r="AC1916" s="25">
        <v>50482</v>
      </c>
      <c r="AD1916" s="9"/>
      <c r="AE1916" s="27">
        <v>14655</v>
      </c>
      <c r="AF1916" s="9"/>
      <c r="AG1916" s="26">
        <v>3444</v>
      </c>
      <c r="AI1916" s="26">
        <v>0</v>
      </c>
      <c r="AK1916" s="26">
        <v>45783</v>
      </c>
      <c r="AM1916" s="2" t="str">
        <f t="shared" si="29"/>
        <v>No</v>
      </c>
    </row>
    <row r="1917" spans="1:39">
      <c r="A1917" s="6" t="s">
        <v>2410</v>
      </c>
      <c r="B1917" s="6" t="s">
        <v>2411</v>
      </c>
      <c r="C1917" s="4" t="s">
        <v>82</v>
      </c>
      <c r="D1917" s="213">
        <v>5198</v>
      </c>
      <c r="E1917" s="210">
        <v>50198</v>
      </c>
      <c r="F1917" s="17" t="s">
        <v>272</v>
      </c>
      <c r="G1917" s="36" t="s">
        <v>218</v>
      </c>
      <c r="H1917" s="157">
        <v>1780673</v>
      </c>
      <c r="I1917" s="19">
        <v>18</v>
      </c>
      <c r="J1917" s="150" t="s">
        <v>18</v>
      </c>
      <c r="K1917" s="150" t="s">
        <v>15</v>
      </c>
      <c r="L1917" s="9">
        <v>2</v>
      </c>
      <c r="M1917" s="9"/>
      <c r="N1917" s="21">
        <v>0</v>
      </c>
      <c r="O1917" s="10"/>
      <c r="P1917" s="39">
        <v>0</v>
      </c>
      <c r="Q1917" s="7"/>
      <c r="R1917" s="158">
        <v>123.1538</v>
      </c>
      <c r="S1917" s="1"/>
      <c r="T1917" s="23">
        <v>1.4103000000000001</v>
      </c>
      <c r="V1917" s="20">
        <v>87.327299999999994</v>
      </c>
      <c r="X1917" s="20">
        <v>3.2284000000000002</v>
      </c>
      <c r="AA1917" s="25">
        <v>0</v>
      </c>
      <c r="AB1917" s="9"/>
      <c r="AC1917" s="25">
        <v>283377</v>
      </c>
      <c r="AD1917" s="9"/>
      <c r="AE1917" s="27">
        <v>3245</v>
      </c>
      <c r="AF1917" s="9"/>
      <c r="AG1917" s="26">
        <v>2301</v>
      </c>
      <c r="AI1917" s="26">
        <v>87777</v>
      </c>
      <c r="AK1917" s="26">
        <v>83922</v>
      </c>
      <c r="AM1917" s="2" t="str">
        <f t="shared" si="29"/>
        <v>No</v>
      </c>
    </row>
    <row r="1918" spans="1:39">
      <c r="A1918" s="6" t="s">
        <v>3645</v>
      </c>
      <c r="B1918" s="6" t="s">
        <v>5791</v>
      </c>
      <c r="C1918" s="4" t="s">
        <v>103</v>
      </c>
      <c r="D1918" s="213" t="s">
        <v>3646</v>
      </c>
      <c r="E1918" s="210" t="s">
        <v>3647</v>
      </c>
      <c r="F1918" s="17" t="s">
        <v>272</v>
      </c>
      <c r="G1918" s="36" t="s">
        <v>400</v>
      </c>
      <c r="H1918" s="157">
        <v>0</v>
      </c>
      <c r="I1918" s="19">
        <v>18</v>
      </c>
      <c r="J1918" s="150" t="s">
        <v>14</v>
      </c>
      <c r="K1918" s="150" t="s">
        <v>12</v>
      </c>
      <c r="L1918" s="9">
        <v>2</v>
      </c>
      <c r="M1918" s="9"/>
      <c r="N1918" s="21">
        <v>1.1256999999999999</v>
      </c>
      <c r="O1918" s="10"/>
      <c r="P1918" s="39">
        <v>6.0199999999999997E-2</v>
      </c>
      <c r="Q1918" s="7"/>
      <c r="R1918" s="158">
        <v>66.781000000000006</v>
      </c>
      <c r="S1918" s="1"/>
      <c r="T1918" s="23">
        <v>3.569</v>
      </c>
      <c r="V1918" s="20">
        <v>18.711200000000002</v>
      </c>
      <c r="X1918" s="20">
        <v>0</v>
      </c>
      <c r="AA1918" s="25">
        <v>11318</v>
      </c>
      <c r="AB1918" s="9"/>
      <c r="AC1918" s="25">
        <v>188122</v>
      </c>
      <c r="AD1918" s="9"/>
      <c r="AE1918" s="27">
        <v>10054</v>
      </c>
      <c r="AF1918" s="9"/>
      <c r="AG1918" s="26">
        <v>2817</v>
      </c>
      <c r="AI1918" s="26">
        <v>0</v>
      </c>
      <c r="AK1918" s="26">
        <v>39818</v>
      </c>
      <c r="AM1918" s="2" t="str">
        <f t="shared" si="29"/>
        <v>No</v>
      </c>
    </row>
    <row r="1919" spans="1:39">
      <c r="A1919" s="6" t="s">
        <v>4707</v>
      </c>
      <c r="B1919" s="6" t="s">
        <v>4708</v>
      </c>
      <c r="C1919" s="4" t="s">
        <v>101</v>
      </c>
      <c r="D1919" s="213" t="s">
        <v>4709</v>
      </c>
      <c r="E1919" s="210" t="s">
        <v>4710</v>
      </c>
      <c r="F1919" s="17" t="s">
        <v>405</v>
      </c>
      <c r="G1919" s="36" t="s">
        <v>400</v>
      </c>
      <c r="H1919" s="157">
        <v>0</v>
      </c>
      <c r="I1919" s="19">
        <v>18</v>
      </c>
      <c r="J1919" s="150" t="s">
        <v>13</v>
      </c>
      <c r="K1919" s="150" t="s">
        <v>12</v>
      </c>
      <c r="L1919" s="9">
        <v>18</v>
      </c>
      <c r="M1919" s="9"/>
      <c r="N1919" s="21">
        <v>0.98929999999999996</v>
      </c>
      <c r="O1919" s="10"/>
      <c r="P1919" s="39">
        <v>0.15090000000000001</v>
      </c>
      <c r="Q1919" s="7"/>
      <c r="R1919" s="158">
        <v>29.3628</v>
      </c>
      <c r="S1919" s="1"/>
      <c r="T1919" s="23">
        <v>4.4776999999999996</v>
      </c>
      <c r="V1919" s="20">
        <v>6.5575999999999999</v>
      </c>
      <c r="X1919" s="20">
        <v>0</v>
      </c>
      <c r="AA1919" s="25">
        <v>86037</v>
      </c>
      <c r="AB1919" s="9"/>
      <c r="AC1919" s="25">
        <v>570313</v>
      </c>
      <c r="AD1919" s="9"/>
      <c r="AE1919" s="27">
        <v>86970</v>
      </c>
      <c r="AF1919" s="9"/>
      <c r="AG1919" s="26">
        <v>19423</v>
      </c>
      <c r="AI1919" s="26">
        <v>0</v>
      </c>
      <c r="AK1919" s="26">
        <v>311016</v>
      </c>
      <c r="AM1919" s="2" t="str">
        <f t="shared" si="29"/>
        <v>No</v>
      </c>
    </row>
    <row r="1920" spans="1:39">
      <c r="A1920" s="6" t="s">
        <v>1555</v>
      </c>
      <c r="B1920" s="6" t="s">
        <v>1556</v>
      </c>
      <c r="C1920" s="4" t="s">
        <v>39</v>
      </c>
      <c r="D1920" s="213" t="s">
        <v>1557</v>
      </c>
      <c r="E1920" s="210" t="s">
        <v>1558</v>
      </c>
      <c r="F1920" s="17" t="s">
        <v>405</v>
      </c>
      <c r="G1920" s="36" t="s">
        <v>400</v>
      </c>
      <c r="H1920" s="157">
        <v>0</v>
      </c>
      <c r="I1920" s="19">
        <v>18</v>
      </c>
      <c r="J1920" s="150" t="s">
        <v>13</v>
      </c>
      <c r="K1920" s="150" t="s">
        <v>12</v>
      </c>
      <c r="L1920" s="9">
        <v>18</v>
      </c>
      <c r="M1920" s="9"/>
      <c r="N1920" s="21">
        <v>0.7329</v>
      </c>
      <c r="O1920" s="10"/>
      <c r="P1920" s="39">
        <v>2.18E-2</v>
      </c>
      <c r="Q1920" s="7"/>
      <c r="R1920" s="158">
        <v>38.234099999999998</v>
      </c>
      <c r="S1920" s="1"/>
      <c r="T1920" s="23">
        <v>1.1358999999999999</v>
      </c>
      <c r="V1920" s="20">
        <v>33.660600000000002</v>
      </c>
      <c r="X1920" s="20">
        <v>0</v>
      </c>
      <c r="AA1920" s="25">
        <v>18125</v>
      </c>
      <c r="AB1920" s="9"/>
      <c r="AC1920" s="25">
        <v>832394</v>
      </c>
      <c r="AD1920" s="9"/>
      <c r="AE1920" s="27">
        <v>24729</v>
      </c>
      <c r="AF1920" s="9"/>
      <c r="AG1920" s="26">
        <v>21771</v>
      </c>
      <c r="AI1920" s="26">
        <v>0</v>
      </c>
      <c r="AK1920" s="26">
        <v>425309</v>
      </c>
      <c r="AM1920" s="2" t="str">
        <f t="shared" si="29"/>
        <v>No</v>
      </c>
    </row>
    <row r="1921" spans="1:39">
      <c r="A1921" s="6" t="s">
        <v>2872</v>
      </c>
      <c r="B1921" s="6" t="s">
        <v>5787</v>
      </c>
      <c r="C1921" s="4" t="s">
        <v>57</v>
      </c>
      <c r="D1921" s="213" t="s">
        <v>2873</v>
      </c>
      <c r="E1921" s="210" t="s">
        <v>2874</v>
      </c>
      <c r="F1921" s="17" t="s">
        <v>272</v>
      </c>
      <c r="G1921" s="36" t="s">
        <v>400</v>
      </c>
      <c r="H1921" s="157">
        <v>0</v>
      </c>
      <c r="I1921" s="19">
        <v>18</v>
      </c>
      <c r="J1921" s="150" t="s">
        <v>13</v>
      </c>
      <c r="K1921" s="150" t="s">
        <v>12</v>
      </c>
      <c r="L1921" s="9">
        <v>18</v>
      </c>
      <c r="M1921" s="9"/>
      <c r="N1921" s="21">
        <v>0.1719</v>
      </c>
      <c r="O1921" s="10"/>
      <c r="P1921" s="39">
        <v>2.63E-2</v>
      </c>
      <c r="Q1921" s="7"/>
      <c r="R1921" s="158">
        <v>50.163499999999999</v>
      </c>
      <c r="S1921" s="1"/>
      <c r="T1921" s="23">
        <v>7.6809000000000003</v>
      </c>
      <c r="V1921" s="20">
        <v>6.5308999999999999</v>
      </c>
      <c r="X1921" s="20">
        <v>0</v>
      </c>
      <c r="AA1921" s="25">
        <v>40356</v>
      </c>
      <c r="AB1921" s="9"/>
      <c r="AC1921" s="25">
        <v>1533597</v>
      </c>
      <c r="AD1921" s="9"/>
      <c r="AE1921" s="27">
        <v>234820</v>
      </c>
      <c r="AF1921" s="9"/>
      <c r="AG1921" s="26">
        <v>30572</v>
      </c>
      <c r="AI1921" s="26">
        <v>0</v>
      </c>
      <c r="AK1921" s="26">
        <v>471216</v>
      </c>
      <c r="AM1921" s="2" t="str">
        <f t="shared" si="29"/>
        <v>No</v>
      </c>
    </row>
    <row r="1922" spans="1:39">
      <c r="A1922" s="6" t="s">
        <v>2812</v>
      </c>
      <c r="B1922" s="6" t="s">
        <v>2813</v>
      </c>
      <c r="C1922" s="4" t="s">
        <v>57</v>
      </c>
      <c r="D1922" s="213" t="s">
        <v>2814</v>
      </c>
      <c r="E1922" s="210" t="s">
        <v>2815</v>
      </c>
      <c r="F1922" s="17" t="s">
        <v>272</v>
      </c>
      <c r="G1922" s="36" t="s">
        <v>400</v>
      </c>
      <c r="H1922" s="157">
        <v>0</v>
      </c>
      <c r="I1922" s="19">
        <v>18</v>
      </c>
      <c r="J1922" s="150" t="s">
        <v>13</v>
      </c>
      <c r="K1922" s="150" t="s">
        <v>12</v>
      </c>
      <c r="L1922" s="9">
        <v>18</v>
      </c>
      <c r="M1922" s="9"/>
      <c r="N1922" s="21">
        <v>2.1364999999999998</v>
      </c>
      <c r="O1922" s="10"/>
      <c r="P1922" s="39">
        <v>0.1239</v>
      </c>
      <c r="Q1922" s="7"/>
      <c r="R1922" s="158">
        <v>46.561700000000002</v>
      </c>
      <c r="S1922" s="1"/>
      <c r="T1922" s="23">
        <v>2.7012</v>
      </c>
      <c r="V1922" s="20">
        <v>17.237100000000002</v>
      </c>
      <c r="X1922" s="20">
        <v>0</v>
      </c>
      <c r="AA1922" s="25">
        <v>207139</v>
      </c>
      <c r="AB1922" s="9"/>
      <c r="AC1922" s="25">
        <v>1671192</v>
      </c>
      <c r="AD1922" s="9"/>
      <c r="AE1922" s="27">
        <v>96953</v>
      </c>
      <c r="AF1922" s="9"/>
      <c r="AG1922" s="26">
        <v>35892</v>
      </c>
      <c r="AI1922" s="26">
        <v>0</v>
      </c>
      <c r="AK1922" s="26">
        <v>551744</v>
      </c>
      <c r="AM1922" s="2" t="str">
        <f t="shared" ref="AM1922:AM1985" si="30">IF(AL1922&amp;AJ1922&amp;AH1922&amp;AF1922&amp;AD1922&amp;AB1922&amp;Y1922&amp;W1922&amp;U1922&amp;S1922&amp;S1922&amp;Q1922&amp;O1922&lt;&gt;"","Yes","No")</f>
        <v>No</v>
      </c>
    </row>
    <row r="1923" spans="1:39">
      <c r="A1923" s="6" t="s">
        <v>3765</v>
      </c>
      <c r="B1923" s="6" t="s">
        <v>3707</v>
      </c>
      <c r="C1923" s="4" t="s">
        <v>44</v>
      </c>
      <c r="D1923" s="213" t="s">
        <v>3766</v>
      </c>
      <c r="E1923" s="210" t="s">
        <v>3767</v>
      </c>
      <c r="F1923" s="17" t="s">
        <v>275</v>
      </c>
      <c r="G1923" s="36" t="s">
        <v>400</v>
      </c>
      <c r="H1923" s="157">
        <v>0</v>
      </c>
      <c r="I1923" s="19">
        <v>18</v>
      </c>
      <c r="J1923" s="150" t="s">
        <v>13</v>
      </c>
      <c r="K1923" s="150" t="s">
        <v>12</v>
      </c>
      <c r="L1923" s="9">
        <v>18</v>
      </c>
      <c r="M1923" s="9"/>
      <c r="N1923" s="21">
        <v>0.61539999999999995</v>
      </c>
      <c r="O1923" s="10"/>
      <c r="P1923" s="39">
        <v>3.5900000000000001E-2</v>
      </c>
      <c r="Q1923" s="7"/>
      <c r="R1923" s="158">
        <v>75.499799999999993</v>
      </c>
      <c r="S1923" s="1"/>
      <c r="T1923" s="23">
        <v>4.4032</v>
      </c>
      <c r="V1923" s="20">
        <v>17.146599999999999</v>
      </c>
      <c r="X1923" s="20">
        <v>0</v>
      </c>
      <c r="AA1923" s="25">
        <v>73767</v>
      </c>
      <c r="AB1923" s="9"/>
      <c r="AC1923" s="25">
        <v>2055255</v>
      </c>
      <c r="AD1923" s="9"/>
      <c r="AE1923" s="27">
        <v>119864</v>
      </c>
      <c r="AF1923" s="9"/>
      <c r="AG1923" s="26">
        <v>27222</v>
      </c>
      <c r="AI1923" s="26">
        <v>0</v>
      </c>
      <c r="AK1923" s="26">
        <v>411158</v>
      </c>
      <c r="AM1923" s="2" t="str">
        <f t="shared" si="30"/>
        <v>No</v>
      </c>
    </row>
    <row r="1924" spans="1:39">
      <c r="A1924" s="6" t="s">
        <v>4615</v>
      </c>
      <c r="B1924" s="6" t="s">
        <v>4345</v>
      </c>
      <c r="C1924" s="4" t="s">
        <v>65</v>
      </c>
      <c r="D1924" s="213" t="s">
        <v>4616</v>
      </c>
      <c r="E1924" s="210" t="s">
        <v>4617</v>
      </c>
      <c r="F1924" s="17" t="s">
        <v>405</v>
      </c>
      <c r="G1924" s="36" t="s">
        <v>400</v>
      </c>
      <c r="H1924" s="157">
        <v>0</v>
      </c>
      <c r="I1924" s="19">
        <v>18</v>
      </c>
      <c r="J1924" s="150" t="s">
        <v>13</v>
      </c>
      <c r="K1924" s="150" t="s">
        <v>12</v>
      </c>
      <c r="L1924" s="9">
        <v>18</v>
      </c>
      <c r="M1924" s="9"/>
      <c r="N1924" s="21">
        <v>2.0196999999999998</v>
      </c>
      <c r="O1924" s="10"/>
      <c r="P1924" s="39">
        <v>9.3600000000000003E-2</v>
      </c>
      <c r="Q1924" s="7"/>
      <c r="R1924" s="158">
        <v>46.917499999999997</v>
      </c>
      <c r="S1924" s="1"/>
      <c r="T1924" s="23">
        <v>2.1745999999999999</v>
      </c>
      <c r="V1924" s="20">
        <v>21.575299999999999</v>
      </c>
      <c r="X1924" s="20">
        <v>0</v>
      </c>
      <c r="AA1924" s="25">
        <v>66689</v>
      </c>
      <c r="AB1924" s="9"/>
      <c r="AC1924" s="25">
        <v>712396</v>
      </c>
      <c r="AD1924" s="9"/>
      <c r="AE1924" s="27">
        <v>33019</v>
      </c>
      <c r="AF1924" s="9"/>
      <c r="AG1924" s="26">
        <v>15184</v>
      </c>
      <c r="AI1924" s="26">
        <v>0</v>
      </c>
      <c r="AK1924" s="26">
        <v>165927</v>
      </c>
      <c r="AM1924" s="2" t="str">
        <f t="shared" si="30"/>
        <v>No</v>
      </c>
    </row>
    <row r="1925" spans="1:39">
      <c r="A1925" s="6" t="s">
        <v>5729</v>
      </c>
      <c r="B1925" s="6" t="s">
        <v>5730</v>
      </c>
      <c r="C1925" s="4" t="s">
        <v>57</v>
      </c>
      <c r="D1925" s="213"/>
      <c r="E1925" s="210" t="s">
        <v>5731</v>
      </c>
      <c r="F1925" s="17" t="s">
        <v>405</v>
      </c>
      <c r="G1925" s="36" t="s">
        <v>400</v>
      </c>
      <c r="H1925" s="157">
        <v>0</v>
      </c>
      <c r="I1925" s="19">
        <v>18</v>
      </c>
      <c r="J1925" s="150" t="s">
        <v>13</v>
      </c>
      <c r="K1925" s="150" t="s">
        <v>12</v>
      </c>
      <c r="L1925" s="9">
        <v>18</v>
      </c>
      <c r="M1925" s="9"/>
      <c r="N1925" s="21">
        <v>1.7855000000000001</v>
      </c>
      <c r="O1925" s="10"/>
      <c r="P1925" s="39">
        <v>0.14699999999999999</v>
      </c>
      <c r="Q1925" s="7"/>
      <c r="R1925" s="158">
        <v>27.253699999999998</v>
      </c>
      <c r="S1925" s="1"/>
      <c r="T1925" s="23">
        <v>2.2446000000000002</v>
      </c>
      <c r="V1925" s="20">
        <v>12.141999999999999</v>
      </c>
      <c r="X1925" s="20">
        <v>0</v>
      </c>
      <c r="AA1925" s="25">
        <v>89253</v>
      </c>
      <c r="AB1925" s="9"/>
      <c r="AC1925" s="25">
        <v>606967</v>
      </c>
      <c r="AD1925" s="9"/>
      <c r="AE1925" s="27">
        <v>49989</v>
      </c>
      <c r="AF1925" s="9"/>
      <c r="AG1925" s="26">
        <v>22271</v>
      </c>
      <c r="AI1925" s="26">
        <v>0</v>
      </c>
      <c r="AK1925" s="26">
        <v>457741</v>
      </c>
      <c r="AM1925" s="2" t="str">
        <f t="shared" si="30"/>
        <v>No</v>
      </c>
    </row>
    <row r="1926" spans="1:39">
      <c r="A1926" s="6" t="s">
        <v>2866</v>
      </c>
      <c r="B1926" s="6" t="s">
        <v>2727</v>
      </c>
      <c r="C1926" s="4" t="s">
        <v>57</v>
      </c>
      <c r="D1926" s="213" t="s">
        <v>2867</v>
      </c>
      <c r="E1926" s="210" t="s">
        <v>2868</v>
      </c>
      <c r="F1926" s="17" t="s">
        <v>272</v>
      </c>
      <c r="G1926" s="36" t="s">
        <v>400</v>
      </c>
      <c r="H1926" s="157">
        <v>0</v>
      </c>
      <c r="I1926" s="19">
        <v>18</v>
      </c>
      <c r="J1926" s="150" t="s">
        <v>13</v>
      </c>
      <c r="K1926" s="150" t="s">
        <v>15</v>
      </c>
      <c r="L1926" s="9">
        <v>18</v>
      </c>
      <c r="M1926" s="9"/>
      <c r="N1926" s="21">
        <v>6.8727</v>
      </c>
      <c r="O1926" s="10"/>
      <c r="P1926" s="39">
        <v>0.32550000000000001</v>
      </c>
      <c r="Q1926" s="7"/>
      <c r="R1926" s="158">
        <v>55.119700000000002</v>
      </c>
      <c r="S1926" s="1"/>
      <c r="T1926" s="23">
        <v>2.6107999999999998</v>
      </c>
      <c r="V1926" s="20">
        <v>21.112200000000001</v>
      </c>
      <c r="X1926" s="20">
        <v>0</v>
      </c>
      <c r="AA1926" s="25">
        <v>281047</v>
      </c>
      <c r="AB1926" s="9"/>
      <c r="AC1926" s="25">
        <v>863340</v>
      </c>
      <c r="AD1926" s="9"/>
      <c r="AE1926" s="27">
        <v>40893</v>
      </c>
      <c r="AF1926" s="9"/>
      <c r="AG1926" s="26">
        <v>15663</v>
      </c>
      <c r="AI1926" s="26">
        <v>0</v>
      </c>
      <c r="AK1926" s="26">
        <v>332782</v>
      </c>
      <c r="AM1926" s="2" t="str">
        <f t="shared" si="30"/>
        <v>No</v>
      </c>
    </row>
    <row r="1927" spans="1:39">
      <c r="A1927" s="6" t="s">
        <v>5546</v>
      </c>
      <c r="B1927" s="6" t="s">
        <v>1025</v>
      </c>
      <c r="C1927" s="4" t="s">
        <v>75</v>
      </c>
      <c r="D1927" s="213"/>
      <c r="E1927" s="210" t="s">
        <v>5547</v>
      </c>
      <c r="F1927" s="17" t="s">
        <v>272</v>
      </c>
      <c r="G1927" s="36" t="s">
        <v>400</v>
      </c>
      <c r="H1927" s="157">
        <v>0</v>
      </c>
      <c r="I1927" s="19">
        <v>18</v>
      </c>
      <c r="J1927" s="150" t="s">
        <v>14</v>
      </c>
      <c r="K1927" s="150" t="s">
        <v>15</v>
      </c>
      <c r="L1927" s="9">
        <v>18</v>
      </c>
      <c r="M1927" s="9"/>
      <c r="N1927" s="21">
        <v>0.78869999999999996</v>
      </c>
      <c r="O1927" s="10"/>
      <c r="P1927" s="39">
        <v>4.6899999999999997E-2</v>
      </c>
      <c r="Q1927" s="7"/>
      <c r="R1927" s="158">
        <v>71.355199999999996</v>
      </c>
      <c r="S1927" s="1"/>
      <c r="T1927" s="23">
        <v>4.2396000000000003</v>
      </c>
      <c r="V1927" s="20">
        <v>16.830500000000001</v>
      </c>
      <c r="X1927" s="20">
        <v>0</v>
      </c>
      <c r="AA1927" s="25">
        <v>48820</v>
      </c>
      <c r="AB1927" s="9"/>
      <c r="AC1927" s="25">
        <v>1041858</v>
      </c>
      <c r="AD1927" s="9"/>
      <c r="AE1927" s="27">
        <v>61903</v>
      </c>
      <c r="AF1927" s="9"/>
      <c r="AG1927" s="26">
        <v>14601</v>
      </c>
      <c r="AI1927" s="26">
        <v>0</v>
      </c>
      <c r="AK1927" s="26">
        <v>320729</v>
      </c>
      <c r="AM1927" s="2" t="str">
        <f t="shared" si="30"/>
        <v>No</v>
      </c>
    </row>
    <row r="1928" spans="1:39">
      <c r="A1928" s="6" t="s">
        <v>5377</v>
      </c>
      <c r="B1928" s="6" t="s">
        <v>5378</v>
      </c>
      <c r="C1928" s="4" t="s">
        <v>116</v>
      </c>
      <c r="D1928" s="213"/>
      <c r="E1928" s="210">
        <v>30199</v>
      </c>
      <c r="F1928" s="17" t="s">
        <v>275</v>
      </c>
      <c r="G1928" s="36" t="s">
        <v>220</v>
      </c>
      <c r="H1928" s="157">
        <v>64022</v>
      </c>
      <c r="I1928" s="19">
        <v>18</v>
      </c>
      <c r="J1928" s="150" t="s">
        <v>14</v>
      </c>
      <c r="K1928" s="150" t="s">
        <v>15</v>
      </c>
      <c r="L1928" s="9">
        <v>18</v>
      </c>
      <c r="M1928" s="9"/>
      <c r="N1928" s="21">
        <v>1.6657</v>
      </c>
      <c r="O1928" s="10"/>
      <c r="P1928" s="39">
        <v>5.3999999999999999E-2</v>
      </c>
      <c r="Q1928" s="7"/>
      <c r="R1928" s="158">
        <v>78.483500000000006</v>
      </c>
      <c r="S1928" s="1"/>
      <c r="T1928" s="23">
        <v>2.5464000000000002</v>
      </c>
      <c r="V1928" s="20">
        <v>30.820900000000002</v>
      </c>
      <c r="X1928" s="20">
        <v>0</v>
      </c>
      <c r="AA1928" s="25">
        <v>75038</v>
      </c>
      <c r="AB1928" s="9"/>
      <c r="AC1928" s="25">
        <v>1388451</v>
      </c>
      <c r="AD1928" s="9"/>
      <c r="AE1928" s="27">
        <v>45049</v>
      </c>
      <c r="AF1928" s="9"/>
      <c r="AG1928" s="26">
        <v>17691</v>
      </c>
      <c r="AI1928" s="26">
        <v>0</v>
      </c>
      <c r="AK1928" s="26">
        <v>289400</v>
      </c>
      <c r="AM1928" s="2" t="str">
        <f t="shared" si="30"/>
        <v>No</v>
      </c>
    </row>
    <row r="1929" spans="1:39">
      <c r="A1929" s="6" t="s">
        <v>3040</v>
      </c>
      <c r="B1929" s="6" t="s">
        <v>3041</v>
      </c>
      <c r="C1929" s="4" t="s">
        <v>82</v>
      </c>
      <c r="D1929" s="213" t="s">
        <v>3042</v>
      </c>
      <c r="E1929" s="210" t="s">
        <v>3043</v>
      </c>
      <c r="F1929" s="17" t="s">
        <v>405</v>
      </c>
      <c r="G1929" s="36" t="s">
        <v>400</v>
      </c>
      <c r="H1929" s="157">
        <v>0</v>
      </c>
      <c r="I1929" s="19">
        <v>18</v>
      </c>
      <c r="J1929" s="150" t="s">
        <v>13</v>
      </c>
      <c r="K1929" s="150" t="s">
        <v>12</v>
      </c>
      <c r="L1929" s="9">
        <v>18</v>
      </c>
      <c r="M1929" s="9"/>
      <c r="N1929" s="21">
        <v>3.5392000000000001</v>
      </c>
      <c r="O1929" s="10"/>
      <c r="P1929" s="39">
        <v>0.13800000000000001</v>
      </c>
      <c r="Q1929" s="7"/>
      <c r="R1929" s="158">
        <v>42.433399999999999</v>
      </c>
      <c r="S1929" s="1"/>
      <c r="T1929" s="23">
        <v>1.6545000000000001</v>
      </c>
      <c r="V1929" s="20">
        <v>25.647099999999998</v>
      </c>
      <c r="X1929" s="20">
        <v>0</v>
      </c>
      <c r="AA1929" s="25">
        <v>141795</v>
      </c>
      <c r="AB1929" s="9"/>
      <c r="AC1929" s="25">
        <v>1027524</v>
      </c>
      <c r="AD1929" s="9"/>
      <c r="AE1929" s="27">
        <v>40064</v>
      </c>
      <c r="AF1929" s="9"/>
      <c r="AG1929" s="26">
        <v>24215</v>
      </c>
      <c r="AI1929" s="26">
        <v>0</v>
      </c>
      <c r="AK1929" s="26">
        <v>339976</v>
      </c>
      <c r="AM1929" s="2" t="str">
        <f t="shared" si="30"/>
        <v>No</v>
      </c>
    </row>
    <row r="1930" spans="1:39">
      <c r="A1930" s="6" t="s">
        <v>2785</v>
      </c>
      <c r="B1930" s="6" t="s">
        <v>2786</v>
      </c>
      <c r="C1930" s="4" t="s">
        <v>57</v>
      </c>
      <c r="D1930" s="213" t="s">
        <v>2787</v>
      </c>
      <c r="E1930" s="210" t="s">
        <v>2788</v>
      </c>
      <c r="F1930" s="17" t="s">
        <v>275</v>
      </c>
      <c r="G1930" s="36" t="s">
        <v>400</v>
      </c>
      <c r="H1930" s="157">
        <v>0</v>
      </c>
      <c r="I1930" s="19">
        <v>18</v>
      </c>
      <c r="J1930" s="150" t="s">
        <v>13</v>
      </c>
      <c r="K1930" s="150" t="s">
        <v>12</v>
      </c>
      <c r="L1930" s="9">
        <v>18</v>
      </c>
      <c r="M1930" s="9"/>
      <c r="N1930" s="21">
        <v>0.88480000000000003</v>
      </c>
      <c r="O1930" s="10"/>
      <c r="P1930" s="39">
        <v>7.1300000000000002E-2</v>
      </c>
      <c r="Q1930" s="7"/>
      <c r="R1930" s="158">
        <v>57.385199999999998</v>
      </c>
      <c r="S1930" s="1"/>
      <c r="T1930" s="23">
        <v>4.6219999999999999</v>
      </c>
      <c r="V1930" s="20">
        <v>12.4155</v>
      </c>
      <c r="X1930" s="20">
        <v>0</v>
      </c>
      <c r="AA1930" s="25">
        <v>108036</v>
      </c>
      <c r="AB1930" s="9"/>
      <c r="AC1930" s="25">
        <v>1515888</v>
      </c>
      <c r="AD1930" s="9"/>
      <c r="AE1930" s="27">
        <v>122096</v>
      </c>
      <c r="AF1930" s="9"/>
      <c r="AG1930" s="26">
        <v>26416</v>
      </c>
      <c r="AI1930" s="26">
        <v>0</v>
      </c>
      <c r="AK1930" s="26">
        <v>418887</v>
      </c>
      <c r="AM1930" s="2" t="str">
        <f t="shared" si="30"/>
        <v>No</v>
      </c>
    </row>
    <row r="1931" spans="1:39">
      <c r="A1931" s="6" t="s">
        <v>2628</v>
      </c>
      <c r="B1931" s="6" t="s">
        <v>2629</v>
      </c>
      <c r="C1931" s="4" t="s">
        <v>46</v>
      </c>
      <c r="D1931" s="213" t="s">
        <v>2630</v>
      </c>
      <c r="E1931" s="210">
        <v>50351</v>
      </c>
      <c r="F1931" s="17" t="s">
        <v>405</v>
      </c>
      <c r="G1931" s="36" t="s">
        <v>220</v>
      </c>
      <c r="H1931" s="157">
        <v>1487483</v>
      </c>
      <c r="I1931" s="19">
        <v>18</v>
      </c>
      <c r="J1931" s="150" t="s">
        <v>13</v>
      </c>
      <c r="K1931" s="150" t="s">
        <v>12</v>
      </c>
      <c r="L1931" s="9">
        <v>18</v>
      </c>
      <c r="M1931" s="9"/>
      <c r="N1931" s="21">
        <v>1.8993</v>
      </c>
      <c r="O1931" s="10"/>
      <c r="P1931" s="39">
        <v>0.08</v>
      </c>
      <c r="Q1931" s="7"/>
      <c r="R1931" s="158">
        <v>45.388300000000001</v>
      </c>
      <c r="S1931" s="1"/>
      <c r="T1931" s="23">
        <v>1.9126000000000001</v>
      </c>
      <c r="V1931" s="20">
        <v>23.7318</v>
      </c>
      <c r="X1931" s="20">
        <v>0</v>
      </c>
      <c r="AA1931" s="25">
        <v>118431</v>
      </c>
      <c r="AB1931" s="9"/>
      <c r="AC1931" s="25">
        <v>1479795</v>
      </c>
      <c r="AD1931" s="9"/>
      <c r="AE1931" s="27">
        <v>62355</v>
      </c>
      <c r="AF1931" s="9"/>
      <c r="AG1931" s="26">
        <v>32603</v>
      </c>
      <c r="AI1931" s="26">
        <v>0</v>
      </c>
      <c r="AK1931" s="26">
        <v>523049</v>
      </c>
      <c r="AM1931" s="2" t="str">
        <f t="shared" si="30"/>
        <v>No</v>
      </c>
    </row>
    <row r="1932" spans="1:39">
      <c r="A1932" s="6" t="s">
        <v>1123</v>
      </c>
      <c r="B1932" s="6" t="s">
        <v>5788</v>
      </c>
      <c r="C1932" s="4" t="s">
        <v>54</v>
      </c>
      <c r="D1932" s="213" t="s">
        <v>1124</v>
      </c>
      <c r="E1932" s="210" t="s">
        <v>1125</v>
      </c>
      <c r="F1932" s="17" t="s">
        <v>272</v>
      </c>
      <c r="G1932" s="36" t="s">
        <v>400</v>
      </c>
      <c r="H1932" s="157">
        <v>0</v>
      </c>
      <c r="I1932" s="19">
        <v>18</v>
      </c>
      <c r="J1932" s="150" t="s">
        <v>13</v>
      </c>
      <c r="K1932" s="150" t="s">
        <v>12</v>
      </c>
      <c r="L1932" s="9">
        <v>18</v>
      </c>
      <c r="M1932" s="9"/>
      <c r="N1932" s="21">
        <v>1.6257999999999999</v>
      </c>
      <c r="O1932" s="10"/>
      <c r="P1932" s="39">
        <v>6.6600000000000006E-2</v>
      </c>
      <c r="Q1932" s="7"/>
      <c r="R1932" s="158">
        <v>34.408000000000001</v>
      </c>
      <c r="S1932" s="1"/>
      <c r="T1932" s="23">
        <v>1.4093</v>
      </c>
      <c r="V1932" s="20">
        <v>24.415299999999998</v>
      </c>
      <c r="X1932" s="20">
        <v>0</v>
      </c>
      <c r="AA1932" s="25">
        <v>68267</v>
      </c>
      <c r="AB1932" s="9"/>
      <c r="AC1932" s="25">
        <v>1025221</v>
      </c>
      <c r="AD1932" s="9"/>
      <c r="AE1932" s="27">
        <v>41991</v>
      </c>
      <c r="AF1932" s="9"/>
      <c r="AG1932" s="26">
        <v>29796</v>
      </c>
      <c r="AI1932" s="26">
        <v>0</v>
      </c>
      <c r="AK1932" s="26">
        <v>336553</v>
      </c>
      <c r="AM1932" s="2" t="str">
        <f t="shared" si="30"/>
        <v>No</v>
      </c>
    </row>
    <row r="1933" spans="1:39">
      <c r="A1933" s="6" t="s">
        <v>2222</v>
      </c>
      <c r="B1933" s="6" t="s">
        <v>2223</v>
      </c>
      <c r="C1933" s="4" t="s">
        <v>100</v>
      </c>
      <c r="D1933" s="213" t="s">
        <v>2224</v>
      </c>
      <c r="E1933" s="210" t="s">
        <v>2225</v>
      </c>
      <c r="F1933" s="17" t="s">
        <v>1012</v>
      </c>
      <c r="G1933" s="36" t="s">
        <v>400</v>
      </c>
      <c r="H1933" s="157">
        <v>0</v>
      </c>
      <c r="I1933" s="19">
        <v>18</v>
      </c>
      <c r="J1933" s="150" t="s">
        <v>13</v>
      </c>
      <c r="K1933" s="150" t="s">
        <v>12</v>
      </c>
      <c r="L1933" s="9">
        <v>17</v>
      </c>
      <c r="M1933" s="9"/>
      <c r="N1933" s="21">
        <v>0.29189999999999999</v>
      </c>
      <c r="O1933" s="10"/>
      <c r="P1933" s="39">
        <v>1.2500000000000001E-2</v>
      </c>
      <c r="Q1933" s="7"/>
      <c r="R1933" s="158">
        <v>34.857599999999998</v>
      </c>
      <c r="S1933" s="1"/>
      <c r="T1933" s="23">
        <v>1.4914000000000001</v>
      </c>
      <c r="V1933" s="20">
        <v>23.372199999999999</v>
      </c>
      <c r="X1933" s="20">
        <v>0</v>
      </c>
      <c r="AA1933" s="25">
        <v>10624</v>
      </c>
      <c r="AB1933" s="9"/>
      <c r="AC1933" s="25">
        <v>850630</v>
      </c>
      <c r="AD1933" s="9"/>
      <c r="AE1933" s="27">
        <v>36395</v>
      </c>
      <c r="AF1933" s="9"/>
      <c r="AG1933" s="26">
        <v>24403</v>
      </c>
      <c r="AI1933" s="26">
        <v>0</v>
      </c>
      <c r="AK1933" s="26">
        <v>508496</v>
      </c>
      <c r="AM1933" s="2" t="str">
        <f t="shared" si="30"/>
        <v>No</v>
      </c>
    </row>
    <row r="1934" spans="1:39">
      <c r="A1934" s="6" t="s">
        <v>6208</v>
      </c>
      <c r="B1934" s="6" t="s">
        <v>1160</v>
      </c>
      <c r="C1934" s="4" t="s">
        <v>88</v>
      </c>
      <c r="D1934" s="213" t="s">
        <v>1161</v>
      </c>
      <c r="E1934" s="210">
        <v>30167</v>
      </c>
      <c r="F1934" s="17" t="s">
        <v>272</v>
      </c>
      <c r="G1934" s="36" t="s">
        <v>220</v>
      </c>
      <c r="H1934" s="157">
        <v>664651</v>
      </c>
      <c r="I1934" s="19">
        <v>18</v>
      </c>
      <c r="J1934" s="150" t="s">
        <v>13</v>
      </c>
      <c r="K1934" s="150" t="s">
        <v>15</v>
      </c>
      <c r="L1934" s="9">
        <v>17</v>
      </c>
      <c r="M1934" s="9"/>
      <c r="N1934" s="21">
        <v>1.1793</v>
      </c>
      <c r="O1934" s="10"/>
      <c r="P1934" s="39">
        <v>3.2500000000000001E-2</v>
      </c>
      <c r="Q1934" s="7"/>
      <c r="R1934" s="158">
        <v>82.986699999999999</v>
      </c>
      <c r="S1934" s="1"/>
      <c r="T1934" s="23">
        <v>2.2881999999999998</v>
      </c>
      <c r="V1934" s="20">
        <v>36.266599999999997</v>
      </c>
      <c r="X1934" s="20">
        <v>0</v>
      </c>
      <c r="AA1934" s="25">
        <v>55412</v>
      </c>
      <c r="AB1934" s="9"/>
      <c r="AC1934" s="25">
        <v>1704132</v>
      </c>
      <c r="AD1934" s="9"/>
      <c r="AE1934" s="27">
        <v>46989</v>
      </c>
      <c r="AF1934" s="9"/>
      <c r="AG1934" s="26">
        <v>20535</v>
      </c>
      <c r="AI1934" s="26">
        <v>0</v>
      </c>
      <c r="AK1934" s="26">
        <v>391738</v>
      </c>
      <c r="AM1934" s="2" t="str">
        <f t="shared" si="30"/>
        <v>No</v>
      </c>
    </row>
    <row r="1935" spans="1:39">
      <c r="A1935" s="6" t="s">
        <v>2083</v>
      </c>
      <c r="B1935" s="6" t="s">
        <v>2084</v>
      </c>
      <c r="C1935" s="4" t="s">
        <v>64</v>
      </c>
      <c r="D1935" s="213" t="s">
        <v>2085</v>
      </c>
      <c r="E1935" s="210" t="s">
        <v>2086</v>
      </c>
      <c r="F1935" s="17" t="s">
        <v>275</v>
      </c>
      <c r="G1935" s="36" t="s">
        <v>400</v>
      </c>
      <c r="H1935" s="157">
        <v>0</v>
      </c>
      <c r="I1935" s="19">
        <v>18</v>
      </c>
      <c r="J1935" s="150" t="s">
        <v>13</v>
      </c>
      <c r="K1935" s="150" t="s">
        <v>12</v>
      </c>
      <c r="L1935" s="9">
        <v>16</v>
      </c>
      <c r="M1935" s="9"/>
      <c r="N1935" s="21">
        <v>2.5548999999999999</v>
      </c>
      <c r="O1935" s="10"/>
      <c r="P1935" s="39">
        <v>9.4700000000000006E-2</v>
      </c>
      <c r="Q1935" s="7"/>
      <c r="R1935" s="158">
        <v>32.886800000000001</v>
      </c>
      <c r="S1935" s="1"/>
      <c r="T1935" s="23">
        <v>1.2193000000000001</v>
      </c>
      <c r="V1935" s="20">
        <v>26.972899999999999</v>
      </c>
      <c r="X1935" s="20">
        <v>0</v>
      </c>
      <c r="AA1935" s="25">
        <v>108957</v>
      </c>
      <c r="AB1935" s="9"/>
      <c r="AC1935" s="25">
        <v>1150315</v>
      </c>
      <c r="AD1935" s="9"/>
      <c r="AE1935" s="27">
        <v>42647</v>
      </c>
      <c r="AF1935" s="9"/>
      <c r="AG1935" s="26">
        <v>34978</v>
      </c>
      <c r="AI1935" s="26">
        <v>0</v>
      </c>
      <c r="AK1935" s="26">
        <v>764899</v>
      </c>
      <c r="AM1935" s="2" t="str">
        <f t="shared" si="30"/>
        <v>No</v>
      </c>
    </row>
    <row r="1936" spans="1:39">
      <c r="A1936" s="6" t="s">
        <v>3645</v>
      </c>
      <c r="B1936" s="6" t="s">
        <v>5791</v>
      </c>
      <c r="C1936" s="4" t="s">
        <v>103</v>
      </c>
      <c r="D1936" s="213" t="s">
        <v>3646</v>
      </c>
      <c r="E1936" s="210" t="s">
        <v>3647</v>
      </c>
      <c r="F1936" s="17" t="s">
        <v>272</v>
      </c>
      <c r="G1936" s="36" t="s">
        <v>400</v>
      </c>
      <c r="H1936" s="157">
        <v>0</v>
      </c>
      <c r="I1936" s="19">
        <v>18</v>
      </c>
      <c r="J1936" s="150" t="s">
        <v>13</v>
      </c>
      <c r="K1936" s="150" t="s">
        <v>12</v>
      </c>
      <c r="L1936" s="9">
        <v>16</v>
      </c>
      <c r="M1936" s="9"/>
      <c r="N1936" s="21">
        <v>2.8700999999999999</v>
      </c>
      <c r="O1936" s="10"/>
      <c r="P1936" s="39">
        <v>6.0299999999999999E-2</v>
      </c>
      <c r="Q1936" s="7"/>
      <c r="R1936" s="158">
        <v>73.304400000000001</v>
      </c>
      <c r="S1936" s="1"/>
      <c r="T1936" s="23">
        <v>1.5389999999999999</v>
      </c>
      <c r="V1936" s="20">
        <v>47.630400000000002</v>
      </c>
      <c r="X1936" s="20">
        <v>0</v>
      </c>
      <c r="AA1936" s="25">
        <v>72499</v>
      </c>
      <c r="AB1936" s="9"/>
      <c r="AC1936" s="25">
        <v>1203145</v>
      </c>
      <c r="AD1936" s="9"/>
      <c r="AE1936" s="27">
        <v>25260</v>
      </c>
      <c r="AF1936" s="9"/>
      <c r="AG1936" s="26">
        <v>16413</v>
      </c>
      <c r="AI1936" s="26">
        <v>0</v>
      </c>
      <c r="AK1936" s="26">
        <v>239635</v>
      </c>
      <c r="AM1936" s="2" t="str">
        <f t="shared" si="30"/>
        <v>No</v>
      </c>
    </row>
    <row r="1937" spans="1:39">
      <c r="A1937" s="6" t="s">
        <v>2059</v>
      </c>
      <c r="B1937" s="6" t="s">
        <v>2060</v>
      </c>
      <c r="C1937" s="4" t="s">
        <v>64</v>
      </c>
      <c r="D1937" s="213" t="s">
        <v>2061</v>
      </c>
      <c r="E1937" s="210" t="s">
        <v>2062</v>
      </c>
      <c r="F1937" s="17" t="s">
        <v>272</v>
      </c>
      <c r="G1937" s="36" t="s">
        <v>400</v>
      </c>
      <c r="H1937" s="157">
        <v>0</v>
      </c>
      <c r="I1937" s="19">
        <v>18</v>
      </c>
      <c r="J1937" s="150" t="s">
        <v>13</v>
      </c>
      <c r="K1937" s="150" t="s">
        <v>12</v>
      </c>
      <c r="L1937" s="9">
        <v>16</v>
      </c>
      <c r="M1937" s="9"/>
      <c r="N1937" s="21">
        <v>0</v>
      </c>
      <c r="O1937" s="10"/>
      <c r="P1937" s="39">
        <v>0</v>
      </c>
      <c r="Q1937" s="7"/>
      <c r="R1937" s="158">
        <v>34.122999999999998</v>
      </c>
      <c r="S1937" s="1"/>
      <c r="T1937" s="23">
        <v>1.9132</v>
      </c>
      <c r="V1937" s="20">
        <v>17.835799999999999</v>
      </c>
      <c r="X1937" s="20">
        <v>0</v>
      </c>
      <c r="AA1937" s="25">
        <v>0</v>
      </c>
      <c r="AB1937" s="9"/>
      <c r="AC1937" s="25">
        <v>830758</v>
      </c>
      <c r="AD1937" s="9"/>
      <c r="AE1937" s="27">
        <v>46578</v>
      </c>
      <c r="AF1937" s="9"/>
      <c r="AG1937" s="26">
        <v>24346</v>
      </c>
      <c r="AI1937" s="26">
        <v>0</v>
      </c>
      <c r="AK1937" s="26">
        <v>432592</v>
      </c>
      <c r="AM1937" s="2" t="str">
        <f t="shared" si="30"/>
        <v>No</v>
      </c>
    </row>
    <row r="1938" spans="1:39">
      <c r="A1938" s="6" t="s">
        <v>2805</v>
      </c>
      <c r="B1938" s="6" t="s">
        <v>699</v>
      </c>
      <c r="C1938" s="4" t="s">
        <v>57</v>
      </c>
      <c r="D1938" s="213" t="s">
        <v>2806</v>
      </c>
      <c r="E1938" s="210" t="s">
        <v>2807</v>
      </c>
      <c r="F1938" s="17" t="s">
        <v>272</v>
      </c>
      <c r="G1938" s="36" t="s">
        <v>400</v>
      </c>
      <c r="H1938" s="157">
        <v>0</v>
      </c>
      <c r="I1938" s="19">
        <v>18</v>
      </c>
      <c r="J1938" s="150" t="s">
        <v>13</v>
      </c>
      <c r="K1938" s="150" t="s">
        <v>12</v>
      </c>
      <c r="L1938" s="9">
        <v>15</v>
      </c>
      <c r="M1938" s="9"/>
      <c r="N1938" s="21">
        <v>4.0209000000000001</v>
      </c>
      <c r="O1938" s="10"/>
      <c r="P1938" s="39">
        <v>0.1825</v>
      </c>
      <c r="Q1938" s="7"/>
      <c r="R1938" s="158">
        <v>48.613199999999999</v>
      </c>
      <c r="S1938" s="1"/>
      <c r="T1938" s="23">
        <v>2.2069999999999999</v>
      </c>
      <c r="V1938" s="20">
        <v>22.026700000000002</v>
      </c>
      <c r="X1938" s="20">
        <v>0</v>
      </c>
      <c r="AA1938" s="25">
        <v>291880</v>
      </c>
      <c r="AB1938" s="9"/>
      <c r="AC1938" s="25">
        <v>1598937</v>
      </c>
      <c r="AD1938" s="9"/>
      <c r="AE1938" s="27">
        <v>72591</v>
      </c>
      <c r="AF1938" s="9"/>
      <c r="AG1938" s="26">
        <v>32891</v>
      </c>
      <c r="AI1938" s="26">
        <v>0</v>
      </c>
      <c r="AK1938" s="26">
        <v>478337</v>
      </c>
      <c r="AM1938" s="2" t="str">
        <f t="shared" si="30"/>
        <v>No</v>
      </c>
    </row>
    <row r="1939" spans="1:39">
      <c r="A1939" s="6" t="s">
        <v>6207</v>
      </c>
      <c r="B1939" s="6" t="s">
        <v>4855</v>
      </c>
      <c r="C1939" s="4" t="s">
        <v>22</v>
      </c>
      <c r="D1939" s="213">
        <v>9161</v>
      </c>
      <c r="E1939" s="210">
        <v>90161</v>
      </c>
      <c r="F1939" s="17" t="s">
        <v>272</v>
      </c>
      <c r="G1939" s="36" t="s">
        <v>220</v>
      </c>
      <c r="H1939" s="157">
        <v>3281212</v>
      </c>
      <c r="I1939" s="19">
        <v>18</v>
      </c>
      <c r="J1939" s="150" t="s">
        <v>14</v>
      </c>
      <c r="K1939" s="150" t="s">
        <v>15</v>
      </c>
      <c r="L1939" s="9">
        <v>13</v>
      </c>
      <c r="M1939" s="9"/>
      <c r="N1939" s="21">
        <v>1.0218</v>
      </c>
      <c r="O1939" s="10"/>
      <c r="P1939" s="39">
        <v>7.4700000000000003E-2</v>
      </c>
      <c r="Q1939" s="7"/>
      <c r="R1939" s="158">
        <v>97.345500000000001</v>
      </c>
      <c r="S1939" s="1"/>
      <c r="T1939" s="23">
        <v>7.1159999999999997</v>
      </c>
      <c r="V1939" s="20">
        <v>13.6798</v>
      </c>
      <c r="X1939" s="20">
        <v>0</v>
      </c>
      <c r="AA1939" s="25">
        <v>283762</v>
      </c>
      <c r="AB1939" s="9"/>
      <c r="AC1939" s="25">
        <v>3799103</v>
      </c>
      <c r="AD1939" s="9"/>
      <c r="AE1939" s="27">
        <v>277717</v>
      </c>
      <c r="AF1939" s="9"/>
      <c r="AG1939" s="26">
        <v>39027</v>
      </c>
      <c r="AI1939" s="26">
        <v>0</v>
      </c>
      <c r="AK1939" s="26">
        <v>469141</v>
      </c>
      <c r="AM1939" s="2" t="str">
        <f t="shared" si="30"/>
        <v>No</v>
      </c>
    </row>
    <row r="1940" spans="1:39">
      <c r="A1940" s="6" t="s">
        <v>6206</v>
      </c>
      <c r="B1940" s="6" t="s">
        <v>1038</v>
      </c>
      <c r="C1940" s="4" t="s">
        <v>105</v>
      </c>
      <c r="D1940" s="213">
        <v>3009</v>
      </c>
      <c r="E1940" s="210">
        <v>30009</v>
      </c>
      <c r="F1940" s="17" t="s">
        <v>272</v>
      </c>
      <c r="G1940" s="36" t="s">
        <v>220</v>
      </c>
      <c r="H1940" s="157">
        <v>953556</v>
      </c>
      <c r="I1940" s="19">
        <v>18</v>
      </c>
      <c r="J1940" s="150" t="s">
        <v>14</v>
      </c>
      <c r="K1940" s="150" t="s">
        <v>12</v>
      </c>
      <c r="L1940" s="9">
        <v>12</v>
      </c>
      <c r="M1940" s="9"/>
      <c r="N1940" s="21">
        <v>1.1302000000000001</v>
      </c>
      <c r="O1940" s="10"/>
      <c r="P1940" s="39">
        <v>0.11509999999999999</v>
      </c>
      <c r="Q1940" s="7"/>
      <c r="R1940" s="158">
        <v>62.2102</v>
      </c>
      <c r="S1940" s="1"/>
      <c r="T1940" s="23">
        <v>6.3338000000000001</v>
      </c>
      <c r="V1940" s="20">
        <v>9.8218999999999994</v>
      </c>
      <c r="X1940" s="20">
        <v>0</v>
      </c>
      <c r="AA1940" s="25">
        <v>375592</v>
      </c>
      <c r="AB1940" s="9"/>
      <c r="AC1940" s="25">
        <v>3263919</v>
      </c>
      <c r="AD1940" s="9"/>
      <c r="AE1940" s="27">
        <v>332310</v>
      </c>
      <c r="AF1940" s="9"/>
      <c r="AG1940" s="26">
        <v>52466</v>
      </c>
      <c r="AI1940" s="26">
        <v>0</v>
      </c>
      <c r="AK1940" s="26">
        <v>566274</v>
      </c>
      <c r="AM1940" s="2" t="str">
        <f t="shared" si="30"/>
        <v>No</v>
      </c>
    </row>
    <row r="1941" spans="1:39">
      <c r="A1941" s="6" t="s">
        <v>5429</v>
      </c>
      <c r="B1941" s="6" t="s">
        <v>2615</v>
      </c>
      <c r="C1941" s="4" t="s">
        <v>46</v>
      </c>
      <c r="D1941" s="213" t="s">
        <v>2616</v>
      </c>
      <c r="E1941" s="210" t="s">
        <v>2617</v>
      </c>
      <c r="F1941" s="17" t="s">
        <v>1012</v>
      </c>
      <c r="G1941" s="36" t="s">
        <v>400</v>
      </c>
      <c r="H1941" s="157">
        <v>0</v>
      </c>
      <c r="I1941" s="19">
        <v>18</v>
      </c>
      <c r="J1941" s="150" t="s">
        <v>13</v>
      </c>
      <c r="K1941" s="150" t="s">
        <v>12</v>
      </c>
      <c r="L1941" s="9">
        <v>12</v>
      </c>
      <c r="M1941" s="9"/>
      <c r="N1941" s="21">
        <v>0.84019999999999995</v>
      </c>
      <c r="O1941" s="10"/>
      <c r="P1941" s="39">
        <v>4.4299999999999999E-2</v>
      </c>
      <c r="Q1941" s="7"/>
      <c r="R1941" s="158">
        <v>40.750799999999998</v>
      </c>
      <c r="S1941" s="1"/>
      <c r="T1941" s="23">
        <v>2.1486999999999998</v>
      </c>
      <c r="V1941" s="20">
        <v>18.9649</v>
      </c>
      <c r="X1941" s="20">
        <v>0</v>
      </c>
      <c r="AA1941" s="25">
        <v>50586</v>
      </c>
      <c r="AB1941" s="9"/>
      <c r="AC1941" s="25">
        <v>1141878</v>
      </c>
      <c r="AD1941" s="9"/>
      <c r="AE1941" s="27">
        <v>60210</v>
      </c>
      <c r="AF1941" s="9"/>
      <c r="AG1941" s="26">
        <v>28021</v>
      </c>
      <c r="AI1941" s="26">
        <v>0</v>
      </c>
      <c r="AK1941" s="26">
        <v>380765</v>
      </c>
      <c r="AM1941" s="2" t="str">
        <f t="shared" si="30"/>
        <v>No</v>
      </c>
    </row>
    <row r="1942" spans="1:39">
      <c r="A1942" s="6" t="s">
        <v>6202</v>
      </c>
      <c r="B1942" s="6" t="s">
        <v>4340</v>
      </c>
      <c r="C1942" s="4" t="s">
        <v>33</v>
      </c>
      <c r="D1942" s="213">
        <v>8016</v>
      </c>
      <c r="E1942" s="210">
        <v>80016</v>
      </c>
      <c r="F1942" s="17" t="s">
        <v>272</v>
      </c>
      <c r="G1942" s="36" t="s">
        <v>220</v>
      </c>
      <c r="H1942" s="157">
        <v>128124</v>
      </c>
      <c r="I1942" s="19">
        <v>18</v>
      </c>
      <c r="J1942" s="150" t="s">
        <v>14</v>
      </c>
      <c r="K1942" s="150" t="s">
        <v>15</v>
      </c>
      <c r="L1942" s="9">
        <v>12</v>
      </c>
      <c r="M1942" s="9"/>
      <c r="N1942" s="21">
        <v>0.61850000000000005</v>
      </c>
      <c r="O1942" s="10"/>
      <c r="P1942" s="39">
        <v>0.159</v>
      </c>
      <c r="Q1942" s="7"/>
      <c r="R1942" s="158">
        <v>53.681600000000003</v>
      </c>
      <c r="S1942" s="1"/>
      <c r="T1942" s="23">
        <v>13.799899999999999</v>
      </c>
      <c r="V1942" s="20">
        <v>3.89</v>
      </c>
      <c r="X1942" s="20">
        <v>0</v>
      </c>
      <c r="AA1942" s="25">
        <v>462209</v>
      </c>
      <c r="AB1942" s="9"/>
      <c r="AC1942" s="25">
        <v>2907182</v>
      </c>
      <c r="AD1942" s="9"/>
      <c r="AE1942" s="27">
        <v>747347</v>
      </c>
      <c r="AF1942" s="9"/>
      <c r="AG1942" s="26">
        <v>54156</v>
      </c>
      <c r="AI1942" s="26">
        <v>0</v>
      </c>
      <c r="AK1942" s="26">
        <v>824920</v>
      </c>
      <c r="AM1942" s="2" t="str">
        <f t="shared" si="30"/>
        <v>No</v>
      </c>
    </row>
    <row r="1943" spans="1:39">
      <c r="A1943" s="6" t="s">
        <v>6203</v>
      </c>
      <c r="B1943" s="6" t="s">
        <v>334</v>
      </c>
      <c r="C1943" s="4" t="s">
        <v>86</v>
      </c>
      <c r="D1943" s="213">
        <v>46</v>
      </c>
      <c r="E1943" s="210">
        <v>46</v>
      </c>
      <c r="F1943" s="17" t="s">
        <v>272</v>
      </c>
      <c r="G1943" s="36" t="s">
        <v>218</v>
      </c>
      <c r="H1943" s="157">
        <v>1849898</v>
      </c>
      <c r="I1943" s="19">
        <v>18</v>
      </c>
      <c r="J1943" s="150" t="s">
        <v>14</v>
      </c>
      <c r="K1943" s="150" t="s">
        <v>12</v>
      </c>
      <c r="L1943" s="9">
        <v>12</v>
      </c>
      <c r="M1943" s="9"/>
      <c r="N1943" s="21">
        <v>0.71150000000000002</v>
      </c>
      <c r="O1943" s="10"/>
      <c r="P1943" s="39">
        <v>4.6899999999999997E-2</v>
      </c>
      <c r="Q1943" s="7"/>
      <c r="R1943" s="158">
        <v>137.9034</v>
      </c>
      <c r="S1943" s="1"/>
      <c r="T1943" s="23">
        <v>9.0968999999999998</v>
      </c>
      <c r="V1943" s="20">
        <v>15.1595</v>
      </c>
      <c r="X1943" s="20">
        <v>2.0129999999999999</v>
      </c>
      <c r="AA1943" s="25">
        <v>191522</v>
      </c>
      <c r="AB1943" s="9"/>
      <c r="AC1943" s="25">
        <v>4080425</v>
      </c>
      <c r="AD1943" s="9"/>
      <c r="AE1943" s="27">
        <v>269167</v>
      </c>
      <c r="AF1943" s="9"/>
      <c r="AG1943" s="26">
        <v>29589</v>
      </c>
      <c r="AI1943" s="26">
        <v>2027080</v>
      </c>
      <c r="AK1943" s="26">
        <v>511775</v>
      </c>
      <c r="AM1943" s="2" t="str">
        <f t="shared" si="30"/>
        <v>No</v>
      </c>
    </row>
    <row r="1944" spans="1:39">
      <c r="A1944" s="6" t="s">
        <v>6204</v>
      </c>
      <c r="B1944" s="6" t="s">
        <v>1274</v>
      </c>
      <c r="C1944" s="4" t="s">
        <v>64</v>
      </c>
      <c r="D1944" s="213">
        <v>4011</v>
      </c>
      <c r="E1944" s="210">
        <v>40011</v>
      </c>
      <c r="F1944" s="17" t="s">
        <v>272</v>
      </c>
      <c r="G1944" s="36" t="s">
        <v>220</v>
      </c>
      <c r="H1944" s="157">
        <v>166485</v>
      </c>
      <c r="I1944" s="19">
        <v>18</v>
      </c>
      <c r="J1944" s="150" t="s">
        <v>14</v>
      </c>
      <c r="K1944" s="150" t="s">
        <v>12</v>
      </c>
      <c r="L1944" s="9">
        <v>12</v>
      </c>
      <c r="M1944" s="9"/>
      <c r="N1944" s="21">
        <v>0.37490000000000001</v>
      </c>
      <c r="O1944" s="10"/>
      <c r="P1944" s="39">
        <v>0.14910000000000001</v>
      </c>
      <c r="Q1944" s="7"/>
      <c r="R1944" s="158">
        <v>88.551400000000001</v>
      </c>
      <c r="S1944" s="1"/>
      <c r="T1944" s="23">
        <v>35.228000000000002</v>
      </c>
      <c r="V1944" s="20">
        <v>2.5137</v>
      </c>
      <c r="X1944" s="20">
        <v>0</v>
      </c>
      <c r="AA1944" s="25">
        <v>386119</v>
      </c>
      <c r="AB1944" s="9"/>
      <c r="AC1944" s="25">
        <v>2589065</v>
      </c>
      <c r="AD1944" s="9"/>
      <c r="AE1944" s="27">
        <v>1029995</v>
      </c>
      <c r="AF1944" s="9"/>
      <c r="AG1944" s="26">
        <v>29238</v>
      </c>
      <c r="AI1944" s="26">
        <v>0</v>
      </c>
      <c r="AK1944" s="26">
        <v>445993</v>
      </c>
      <c r="AM1944" s="2" t="str">
        <f t="shared" si="30"/>
        <v>No</v>
      </c>
    </row>
    <row r="1945" spans="1:39">
      <c r="A1945" s="6" t="s">
        <v>6205</v>
      </c>
      <c r="B1945" s="6" t="s">
        <v>3289</v>
      </c>
      <c r="C1945" s="4" t="s">
        <v>103</v>
      </c>
      <c r="D1945" s="213">
        <v>6016</v>
      </c>
      <c r="E1945" s="210">
        <v>60016</v>
      </c>
      <c r="F1945" s="17" t="s">
        <v>272</v>
      </c>
      <c r="G1945" s="36" t="s">
        <v>218</v>
      </c>
      <c r="H1945" s="157">
        <v>147922</v>
      </c>
      <c r="I1945" s="19">
        <v>18</v>
      </c>
      <c r="J1945" s="150" t="s">
        <v>14</v>
      </c>
      <c r="K1945" s="150" t="s">
        <v>15</v>
      </c>
      <c r="L1945" s="9">
        <v>12</v>
      </c>
      <c r="M1945" s="9"/>
      <c r="N1945" s="21">
        <v>0.93710000000000004</v>
      </c>
      <c r="O1945" s="10"/>
      <c r="P1945" s="39">
        <v>9.5799999999999996E-2</v>
      </c>
      <c r="Q1945" s="7"/>
      <c r="R1945" s="158">
        <v>78.3369</v>
      </c>
      <c r="S1945" s="1"/>
      <c r="T1945" s="23">
        <v>8.0065000000000008</v>
      </c>
      <c r="V1945" s="20">
        <v>9.7841000000000005</v>
      </c>
      <c r="X1945" s="20">
        <v>2.8986999999999998</v>
      </c>
      <c r="AA1945" s="25">
        <v>388388</v>
      </c>
      <c r="AB1945" s="9"/>
      <c r="AC1945" s="25">
        <v>4055266</v>
      </c>
      <c r="AD1945" s="9"/>
      <c r="AE1945" s="27">
        <v>414473</v>
      </c>
      <c r="AF1945" s="9"/>
      <c r="AG1945" s="26">
        <v>51767</v>
      </c>
      <c r="AI1945" s="26">
        <v>1399004</v>
      </c>
      <c r="AK1945" s="26">
        <v>705060</v>
      </c>
      <c r="AM1945" s="2" t="str">
        <f t="shared" si="30"/>
        <v>No</v>
      </c>
    </row>
    <row r="1946" spans="1:39">
      <c r="A1946" s="6" t="s">
        <v>2410</v>
      </c>
      <c r="B1946" s="6" t="s">
        <v>2411</v>
      </c>
      <c r="C1946" s="4" t="s">
        <v>82</v>
      </c>
      <c r="D1946" s="213">
        <v>5198</v>
      </c>
      <c r="E1946" s="210">
        <v>50198</v>
      </c>
      <c r="F1946" s="17" t="s">
        <v>272</v>
      </c>
      <c r="G1946" s="36" t="s">
        <v>218</v>
      </c>
      <c r="H1946" s="157">
        <v>1780673</v>
      </c>
      <c r="I1946" s="19">
        <v>18</v>
      </c>
      <c r="J1946" s="150" t="s">
        <v>13</v>
      </c>
      <c r="K1946" s="150" t="s">
        <v>12</v>
      </c>
      <c r="L1946" s="9">
        <v>11</v>
      </c>
      <c r="M1946" s="9"/>
      <c r="N1946" s="21">
        <v>0.91320000000000001</v>
      </c>
      <c r="O1946" s="10"/>
      <c r="P1946" s="39">
        <v>3.1399999999999997E-2</v>
      </c>
      <c r="Q1946" s="7"/>
      <c r="R1946" s="158">
        <v>62.374299999999998</v>
      </c>
      <c r="S1946" s="1"/>
      <c r="T1946" s="23">
        <v>2.1440000000000001</v>
      </c>
      <c r="V1946" s="20">
        <v>29.092099999999999</v>
      </c>
      <c r="X1946" s="20">
        <v>2.9769999999999999</v>
      </c>
      <c r="AA1946" s="25">
        <v>34271</v>
      </c>
      <c r="AB1946" s="9"/>
      <c r="AC1946" s="25">
        <v>1091799</v>
      </c>
      <c r="AD1946" s="9"/>
      <c r="AE1946" s="27">
        <v>37529</v>
      </c>
      <c r="AF1946" s="9"/>
      <c r="AG1946" s="26">
        <v>17504</v>
      </c>
      <c r="AI1946" s="26">
        <v>366739</v>
      </c>
      <c r="AK1946" s="26">
        <v>260797</v>
      </c>
      <c r="AM1946" s="2" t="str">
        <f t="shared" si="30"/>
        <v>No</v>
      </c>
    </row>
    <row r="1947" spans="1:39">
      <c r="A1947" s="6" t="s">
        <v>5013</v>
      </c>
      <c r="B1947" s="6" t="s">
        <v>5014</v>
      </c>
      <c r="C1947" s="4" t="s">
        <v>22</v>
      </c>
      <c r="D1947" s="213" t="s">
        <v>5015</v>
      </c>
      <c r="E1947" s="210" t="s">
        <v>5016</v>
      </c>
      <c r="F1947" s="17" t="s">
        <v>275</v>
      </c>
      <c r="G1947" s="36" t="s">
        <v>400</v>
      </c>
      <c r="H1947" s="157">
        <v>0</v>
      </c>
      <c r="I1947" s="19">
        <v>18</v>
      </c>
      <c r="J1947" s="150" t="s">
        <v>13</v>
      </c>
      <c r="K1947" s="150" t="s">
        <v>15</v>
      </c>
      <c r="L1947" s="9">
        <v>11</v>
      </c>
      <c r="M1947" s="9"/>
      <c r="N1947" s="21">
        <v>1.1442000000000001</v>
      </c>
      <c r="O1947" s="10"/>
      <c r="P1947" s="39">
        <v>6.1800000000000001E-2</v>
      </c>
      <c r="Q1947" s="7"/>
      <c r="R1947" s="158">
        <v>58.744500000000002</v>
      </c>
      <c r="S1947" s="1"/>
      <c r="T1947" s="23">
        <v>3.1715</v>
      </c>
      <c r="V1947" s="20">
        <v>18.522400000000001</v>
      </c>
      <c r="X1947" s="20">
        <v>0</v>
      </c>
      <c r="AA1947" s="25">
        <v>64332</v>
      </c>
      <c r="AB1947" s="9"/>
      <c r="AC1947" s="25">
        <v>1041423</v>
      </c>
      <c r="AD1947" s="9"/>
      <c r="AE1947" s="27">
        <v>56225</v>
      </c>
      <c r="AF1947" s="9"/>
      <c r="AG1947" s="26">
        <v>17728</v>
      </c>
      <c r="AI1947" s="26">
        <v>0</v>
      </c>
      <c r="AK1947" s="26">
        <v>276002</v>
      </c>
      <c r="AM1947" s="2" t="str">
        <f t="shared" si="30"/>
        <v>No</v>
      </c>
    </row>
    <row r="1948" spans="1:39">
      <c r="A1948" s="6" t="s">
        <v>2741</v>
      </c>
      <c r="B1948" s="6" t="s">
        <v>5790</v>
      </c>
      <c r="C1948" s="4" t="s">
        <v>57</v>
      </c>
      <c r="D1948" s="213" t="s">
        <v>2742</v>
      </c>
      <c r="E1948" s="210" t="s">
        <v>2743</v>
      </c>
      <c r="F1948" s="17" t="s">
        <v>275</v>
      </c>
      <c r="G1948" s="36" t="s">
        <v>400</v>
      </c>
      <c r="H1948" s="157">
        <v>0</v>
      </c>
      <c r="I1948" s="19">
        <v>18</v>
      </c>
      <c r="J1948" s="150" t="s">
        <v>13</v>
      </c>
      <c r="K1948" s="150" t="s">
        <v>12</v>
      </c>
      <c r="L1948" s="9">
        <v>11</v>
      </c>
      <c r="M1948" s="9"/>
      <c r="N1948" s="21">
        <v>2.0503999999999998</v>
      </c>
      <c r="O1948" s="10"/>
      <c r="P1948" s="39">
        <v>0.17460000000000001</v>
      </c>
      <c r="Q1948" s="7"/>
      <c r="R1948" s="158">
        <v>87.203400000000002</v>
      </c>
      <c r="S1948" s="1"/>
      <c r="T1948" s="23">
        <v>7.4253999999999998</v>
      </c>
      <c r="V1948" s="20">
        <v>11.744</v>
      </c>
      <c r="X1948" s="20">
        <v>0</v>
      </c>
      <c r="AA1948" s="25">
        <v>86689</v>
      </c>
      <c r="AB1948" s="9"/>
      <c r="AC1948" s="25">
        <v>496536</v>
      </c>
      <c r="AD1948" s="9"/>
      <c r="AE1948" s="27">
        <v>42280</v>
      </c>
      <c r="AF1948" s="9"/>
      <c r="AG1948" s="26">
        <v>5694</v>
      </c>
      <c r="AI1948" s="26">
        <v>0</v>
      </c>
      <c r="AK1948" s="26">
        <v>124577</v>
      </c>
      <c r="AM1948" s="2" t="str">
        <f t="shared" si="30"/>
        <v>No</v>
      </c>
    </row>
    <row r="1949" spans="1:39">
      <c r="A1949" s="6" t="s">
        <v>1405</v>
      </c>
      <c r="B1949" s="6" t="s">
        <v>1406</v>
      </c>
      <c r="C1949" s="4" t="s">
        <v>102</v>
      </c>
      <c r="D1949" s="213">
        <v>4170</v>
      </c>
      <c r="E1949" s="210">
        <v>40170</v>
      </c>
      <c r="F1949" s="17" t="s">
        <v>637</v>
      </c>
      <c r="G1949" s="36" t="s">
        <v>220</v>
      </c>
      <c r="H1949" s="157">
        <v>66777</v>
      </c>
      <c r="I1949" s="19">
        <v>18</v>
      </c>
      <c r="J1949" s="150" t="s">
        <v>13</v>
      </c>
      <c r="K1949" s="150" t="s">
        <v>12</v>
      </c>
      <c r="L1949" s="9">
        <v>11</v>
      </c>
      <c r="M1949" s="9"/>
      <c r="N1949" s="21">
        <v>0.37909999999999999</v>
      </c>
      <c r="O1949" s="10"/>
      <c r="P1949" s="39">
        <v>1.6E-2</v>
      </c>
      <c r="Q1949" s="7"/>
      <c r="R1949" s="158">
        <v>36.798099999999998</v>
      </c>
      <c r="S1949" s="1"/>
      <c r="T1949" s="23">
        <v>1.554</v>
      </c>
      <c r="V1949" s="20">
        <v>23.6797</v>
      </c>
      <c r="X1949" s="20">
        <v>0</v>
      </c>
      <c r="AA1949" s="25">
        <v>9438</v>
      </c>
      <c r="AB1949" s="9"/>
      <c r="AC1949" s="25">
        <v>589505</v>
      </c>
      <c r="AD1949" s="9"/>
      <c r="AE1949" s="27">
        <v>24895</v>
      </c>
      <c r="AF1949" s="9"/>
      <c r="AG1949" s="26">
        <v>16020</v>
      </c>
      <c r="AI1949" s="26">
        <v>0</v>
      </c>
      <c r="AK1949" s="26">
        <v>159117</v>
      </c>
      <c r="AM1949" s="2" t="str">
        <f t="shared" si="30"/>
        <v>No</v>
      </c>
    </row>
    <row r="1950" spans="1:39">
      <c r="A1950" s="6" t="s">
        <v>6201</v>
      </c>
      <c r="B1950" s="6" t="s">
        <v>839</v>
      </c>
      <c r="C1950" s="4" t="s">
        <v>75</v>
      </c>
      <c r="D1950" s="213">
        <v>2096</v>
      </c>
      <c r="E1950" s="210">
        <v>20096</v>
      </c>
      <c r="F1950" s="17" t="s">
        <v>272</v>
      </c>
      <c r="G1950" s="36" t="s">
        <v>218</v>
      </c>
      <c r="H1950" s="157">
        <v>18351295</v>
      </c>
      <c r="I1950" s="19">
        <v>18</v>
      </c>
      <c r="J1950" s="150" t="s">
        <v>14</v>
      </c>
      <c r="K1950" s="150" t="s">
        <v>15</v>
      </c>
      <c r="L1950" s="9">
        <v>10</v>
      </c>
      <c r="M1950" s="9"/>
      <c r="N1950" s="21">
        <v>1.5704</v>
      </c>
      <c r="O1950" s="10"/>
      <c r="P1950" s="39">
        <v>8.1699999999999995E-2</v>
      </c>
      <c r="Q1950" s="7"/>
      <c r="R1950" s="158">
        <v>89.325699999999998</v>
      </c>
      <c r="S1950" s="1"/>
      <c r="T1950" s="23">
        <v>4.6475999999999997</v>
      </c>
      <c r="V1950" s="20">
        <v>19.219899999999999</v>
      </c>
      <c r="X1950" s="20">
        <v>2.4329000000000001</v>
      </c>
      <c r="AA1950" s="25">
        <v>165850</v>
      </c>
      <c r="AB1950" s="9"/>
      <c r="AC1950" s="25">
        <v>2029837</v>
      </c>
      <c r="AD1950" s="9"/>
      <c r="AE1950" s="27">
        <v>105611</v>
      </c>
      <c r="AF1950" s="9"/>
      <c r="AG1950" s="26">
        <v>22724</v>
      </c>
      <c r="AI1950" s="26">
        <v>834327</v>
      </c>
      <c r="AK1950" s="26">
        <v>473879</v>
      </c>
      <c r="AM1950" s="2" t="str">
        <f t="shared" si="30"/>
        <v>No</v>
      </c>
    </row>
    <row r="1951" spans="1:39">
      <c r="A1951" s="6" t="s">
        <v>2984</v>
      </c>
      <c r="B1951" s="6" t="s">
        <v>2985</v>
      </c>
      <c r="C1951" s="4" t="s">
        <v>58</v>
      </c>
      <c r="D1951" s="213" t="s">
        <v>2986</v>
      </c>
      <c r="E1951" s="210" t="s">
        <v>2987</v>
      </c>
      <c r="F1951" s="17" t="s">
        <v>275</v>
      </c>
      <c r="G1951" s="36" t="s">
        <v>400</v>
      </c>
      <c r="H1951" s="157">
        <v>0</v>
      </c>
      <c r="I1951" s="19">
        <v>18</v>
      </c>
      <c r="J1951" s="150" t="s">
        <v>13</v>
      </c>
      <c r="K1951" s="150" t="s">
        <v>12</v>
      </c>
      <c r="L1951" s="9">
        <v>10</v>
      </c>
      <c r="M1951" s="9"/>
      <c r="N1951" s="21">
        <v>0.48359999999999997</v>
      </c>
      <c r="O1951" s="10"/>
      <c r="P1951" s="39">
        <v>4.8099999999999997E-2</v>
      </c>
      <c r="Q1951" s="7"/>
      <c r="R1951" s="158">
        <v>45.570799999999998</v>
      </c>
      <c r="S1951" s="1"/>
      <c r="T1951" s="23">
        <v>4.5286999999999997</v>
      </c>
      <c r="V1951" s="20">
        <v>10.0626</v>
      </c>
      <c r="X1951" s="20">
        <v>0</v>
      </c>
      <c r="AA1951" s="25">
        <v>40996</v>
      </c>
      <c r="AB1951" s="9"/>
      <c r="AC1951" s="25">
        <v>853040</v>
      </c>
      <c r="AD1951" s="9"/>
      <c r="AE1951" s="27">
        <v>84773</v>
      </c>
      <c r="AF1951" s="9"/>
      <c r="AG1951" s="26">
        <v>18719</v>
      </c>
      <c r="AI1951" s="26">
        <v>0</v>
      </c>
      <c r="AK1951" s="26">
        <v>204900</v>
      </c>
      <c r="AM1951" s="2" t="str">
        <f t="shared" si="30"/>
        <v>No</v>
      </c>
    </row>
    <row r="1952" spans="1:39">
      <c r="A1952" s="6" t="s">
        <v>6208</v>
      </c>
      <c r="B1952" s="6" t="s">
        <v>1160</v>
      </c>
      <c r="C1952" s="4" t="s">
        <v>88</v>
      </c>
      <c r="D1952" s="213" t="s">
        <v>1161</v>
      </c>
      <c r="E1952" s="210">
        <v>30167</v>
      </c>
      <c r="F1952" s="17" t="s">
        <v>272</v>
      </c>
      <c r="G1952" s="36" t="s">
        <v>220</v>
      </c>
      <c r="H1952" s="157">
        <v>664651</v>
      </c>
      <c r="I1952" s="19">
        <v>18</v>
      </c>
      <c r="J1952" s="150" t="s">
        <v>14</v>
      </c>
      <c r="K1952" s="150" t="s">
        <v>15</v>
      </c>
      <c r="L1952" s="9">
        <v>1</v>
      </c>
      <c r="M1952" s="9"/>
      <c r="N1952" s="21">
        <v>0.46560000000000001</v>
      </c>
      <c r="O1952" s="10"/>
      <c r="P1952" s="39">
        <v>1.8100000000000002E-2</v>
      </c>
      <c r="Q1952" s="7"/>
      <c r="R1952" s="158">
        <v>90.401300000000006</v>
      </c>
      <c r="S1952" s="1"/>
      <c r="T1952" s="23">
        <v>3.5127000000000002</v>
      </c>
      <c r="V1952" s="20">
        <v>25.735199999999999</v>
      </c>
      <c r="X1952" s="20">
        <v>0</v>
      </c>
      <c r="AA1952" s="25">
        <v>2759</v>
      </c>
      <c r="AB1952" s="9"/>
      <c r="AC1952" s="25">
        <v>152507</v>
      </c>
      <c r="AD1952" s="9"/>
      <c r="AE1952" s="27">
        <v>5926</v>
      </c>
      <c r="AF1952" s="9"/>
      <c r="AG1952" s="26">
        <v>1687</v>
      </c>
      <c r="AI1952" s="26">
        <v>0</v>
      </c>
      <c r="AK1952" s="26">
        <v>28296</v>
      </c>
      <c r="AM1952" s="2" t="str">
        <f t="shared" si="30"/>
        <v>No</v>
      </c>
    </row>
    <row r="1953" spans="1:39">
      <c r="A1953" s="6" t="s">
        <v>2222</v>
      </c>
      <c r="B1953" s="6" t="s">
        <v>2223</v>
      </c>
      <c r="C1953" s="4" t="s">
        <v>100</v>
      </c>
      <c r="D1953" s="213" t="s">
        <v>2224</v>
      </c>
      <c r="E1953" s="210" t="s">
        <v>2225</v>
      </c>
      <c r="F1953" s="17" t="s">
        <v>1012</v>
      </c>
      <c r="G1953" s="36" t="s">
        <v>400</v>
      </c>
      <c r="H1953" s="157">
        <v>0</v>
      </c>
      <c r="I1953" s="19">
        <v>18</v>
      </c>
      <c r="J1953" s="150" t="s">
        <v>24</v>
      </c>
      <c r="K1953" s="150" t="s">
        <v>12</v>
      </c>
      <c r="L1953" s="9">
        <v>1</v>
      </c>
      <c r="M1953" s="9"/>
      <c r="N1953" s="21">
        <v>0.1787</v>
      </c>
      <c r="O1953" s="10"/>
      <c r="P1953" s="39">
        <v>3.1899999999999998E-2</v>
      </c>
      <c r="Q1953" s="7"/>
      <c r="R1953" s="158">
        <v>35.857100000000003</v>
      </c>
      <c r="S1953" s="1"/>
      <c r="T1953" s="23">
        <v>6.3952</v>
      </c>
      <c r="V1953" s="20">
        <v>5.6069000000000004</v>
      </c>
      <c r="X1953" s="20">
        <v>0</v>
      </c>
      <c r="AA1953" s="25">
        <v>240</v>
      </c>
      <c r="AB1953" s="9"/>
      <c r="AC1953" s="25">
        <v>7530</v>
      </c>
      <c r="AD1953" s="9"/>
      <c r="AE1953" s="27">
        <v>1343</v>
      </c>
      <c r="AF1953" s="9"/>
      <c r="AG1953" s="26">
        <v>210</v>
      </c>
      <c r="AI1953" s="26">
        <v>0</v>
      </c>
      <c r="AK1953" s="26">
        <v>8466</v>
      </c>
      <c r="AM1953" s="2" t="str">
        <f t="shared" si="30"/>
        <v>No</v>
      </c>
    </row>
    <row r="1954" spans="1:39">
      <c r="A1954" s="6" t="s">
        <v>4871</v>
      </c>
      <c r="B1954" s="6" t="s">
        <v>4872</v>
      </c>
      <c r="C1954" s="4" t="s">
        <v>22</v>
      </c>
      <c r="D1954" s="213">
        <v>9199</v>
      </c>
      <c r="E1954" s="210">
        <v>90199</v>
      </c>
      <c r="F1954" s="17" t="s">
        <v>272</v>
      </c>
      <c r="G1954" s="36" t="s">
        <v>220</v>
      </c>
      <c r="H1954" s="157">
        <v>78413</v>
      </c>
      <c r="I1954" s="19">
        <v>17</v>
      </c>
      <c r="J1954" s="150" t="s">
        <v>13</v>
      </c>
      <c r="K1954" s="150" t="s">
        <v>15</v>
      </c>
      <c r="L1954" s="9">
        <v>9</v>
      </c>
      <c r="M1954" s="9"/>
      <c r="N1954" s="21">
        <v>0.65569999999999995</v>
      </c>
      <c r="O1954" s="10"/>
      <c r="P1954" s="39">
        <v>1.9800000000000002E-2</v>
      </c>
      <c r="Q1954" s="7"/>
      <c r="R1954" s="158">
        <v>95.459900000000005</v>
      </c>
      <c r="S1954" s="1"/>
      <c r="T1954" s="23">
        <v>2.8824999999999998</v>
      </c>
      <c r="V1954" s="20">
        <v>33.116500000000002</v>
      </c>
      <c r="X1954" s="20">
        <v>0</v>
      </c>
      <c r="AA1954" s="25">
        <v>21128</v>
      </c>
      <c r="AB1954" s="9"/>
      <c r="AC1954" s="25">
        <v>1067146</v>
      </c>
      <c r="AD1954" s="9"/>
      <c r="AE1954" s="27">
        <v>32224</v>
      </c>
      <c r="AF1954" s="9"/>
      <c r="AG1954" s="26">
        <v>11179</v>
      </c>
      <c r="AI1954" s="26">
        <v>0</v>
      </c>
      <c r="AK1954" s="26">
        <v>149147</v>
      </c>
      <c r="AM1954" s="2" t="str">
        <f t="shared" si="30"/>
        <v>No</v>
      </c>
    </row>
    <row r="1955" spans="1:39">
      <c r="A1955" s="6" t="s">
        <v>3191</v>
      </c>
      <c r="B1955" s="6" t="s">
        <v>3720</v>
      </c>
      <c r="C1955" s="4" t="s">
        <v>61</v>
      </c>
      <c r="D1955" s="213">
        <v>7043</v>
      </c>
      <c r="E1955" s="210">
        <v>70043</v>
      </c>
      <c r="F1955" s="17" t="s">
        <v>272</v>
      </c>
      <c r="G1955" s="36" t="s">
        <v>220</v>
      </c>
      <c r="H1955" s="157">
        <v>58533</v>
      </c>
      <c r="I1955" s="19">
        <v>17</v>
      </c>
      <c r="J1955" s="150" t="s">
        <v>14</v>
      </c>
      <c r="K1955" s="150" t="s">
        <v>12</v>
      </c>
      <c r="L1955" s="9">
        <v>9</v>
      </c>
      <c r="M1955" s="9"/>
      <c r="N1955" s="21">
        <v>0.50009999999999999</v>
      </c>
      <c r="O1955" s="10"/>
      <c r="P1955" s="39">
        <v>8.3500000000000005E-2</v>
      </c>
      <c r="Q1955" s="7"/>
      <c r="R1955" s="158">
        <v>82.575999999999993</v>
      </c>
      <c r="S1955" s="1"/>
      <c r="T1955" s="23">
        <v>13.7913</v>
      </c>
      <c r="V1955" s="20">
        <v>5.9875999999999996</v>
      </c>
      <c r="X1955" s="20">
        <v>0</v>
      </c>
      <c r="AA1955" s="25">
        <v>115845</v>
      </c>
      <c r="AB1955" s="9"/>
      <c r="AC1955" s="25">
        <v>1386946</v>
      </c>
      <c r="AD1955" s="9"/>
      <c r="AE1955" s="27">
        <v>231638</v>
      </c>
      <c r="AF1955" s="9"/>
      <c r="AG1955" s="26">
        <v>16796</v>
      </c>
      <c r="AI1955" s="26">
        <v>0</v>
      </c>
      <c r="AK1955" s="26">
        <v>288040</v>
      </c>
      <c r="AM1955" s="2" t="str">
        <f t="shared" si="30"/>
        <v>No</v>
      </c>
    </row>
    <row r="1956" spans="1:39">
      <c r="A1956" s="6" t="s">
        <v>4871</v>
      </c>
      <c r="B1956" s="6" t="s">
        <v>4872</v>
      </c>
      <c r="C1956" s="4" t="s">
        <v>22</v>
      </c>
      <c r="D1956" s="213">
        <v>9199</v>
      </c>
      <c r="E1956" s="210">
        <v>90199</v>
      </c>
      <c r="F1956" s="17" t="s">
        <v>272</v>
      </c>
      <c r="G1956" s="36" t="s">
        <v>220</v>
      </c>
      <c r="H1956" s="157">
        <v>78413</v>
      </c>
      <c r="I1956" s="19">
        <v>17</v>
      </c>
      <c r="J1956" s="150" t="s">
        <v>14</v>
      </c>
      <c r="K1956" s="150" t="s">
        <v>15</v>
      </c>
      <c r="L1956" s="9">
        <v>8</v>
      </c>
      <c r="M1956" s="9"/>
      <c r="N1956" s="21">
        <v>0.87780000000000002</v>
      </c>
      <c r="O1956" s="10"/>
      <c r="P1956" s="39">
        <v>9.1700000000000004E-2</v>
      </c>
      <c r="Q1956" s="7"/>
      <c r="R1956" s="158">
        <v>68.913300000000007</v>
      </c>
      <c r="S1956" s="1"/>
      <c r="T1956" s="23">
        <v>7.2</v>
      </c>
      <c r="V1956" s="20">
        <v>9.5713000000000008</v>
      </c>
      <c r="X1956" s="20">
        <v>0</v>
      </c>
      <c r="AA1956" s="25">
        <v>97935</v>
      </c>
      <c r="AB1956" s="9"/>
      <c r="AC1956" s="25">
        <v>1067811</v>
      </c>
      <c r="AD1956" s="9"/>
      <c r="AE1956" s="27">
        <v>111564</v>
      </c>
      <c r="AF1956" s="9"/>
      <c r="AG1956" s="26">
        <v>15495</v>
      </c>
      <c r="AI1956" s="26">
        <v>0</v>
      </c>
      <c r="AK1956" s="26">
        <v>204726</v>
      </c>
      <c r="AM1956" s="2" t="str">
        <f t="shared" si="30"/>
        <v>No</v>
      </c>
    </row>
    <row r="1957" spans="1:39">
      <c r="A1957" s="6" t="s">
        <v>3191</v>
      </c>
      <c r="B1957" s="6" t="s">
        <v>3720</v>
      </c>
      <c r="C1957" s="4" t="s">
        <v>61</v>
      </c>
      <c r="D1957" s="213">
        <v>7043</v>
      </c>
      <c r="E1957" s="210">
        <v>70043</v>
      </c>
      <c r="F1957" s="17" t="s">
        <v>272</v>
      </c>
      <c r="G1957" s="36" t="s">
        <v>220</v>
      </c>
      <c r="H1957" s="157">
        <v>58533</v>
      </c>
      <c r="I1957" s="19">
        <v>17</v>
      </c>
      <c r="J1957" s="150" t="s">
        <v>13</v>
      </c>
      <c r="K1957" s="150" t="s">
        <v>12</v>
      </c>
      <c r="L1957" s="9">
        <v>8</v>
      </c>
      <c r="M1957" s="9"/>
      <c r="N1957" s="21">
        <v>1.0170999999999999</v>
      </c>
      <c r="O1957" s="10"/>
      <c r="P1957" s="39">
        <v>5.8500000000000003E-2</v>
      </c>
      <c r="Q1957" s="7"/>
      <c r="R1957" s="158">
        <v>56.806100000000001</v>
      </c>
      <c r="S1957" s="1"/>
      <c r="T1957" s="23">
        <v>3.2688999999999999</v>
      </c>
      <c r="V1957" s="20">
        <v>17.377700000000001</v>
      </c>
      <c r="X1957" s="20">
        <v>0</v>
      </c>
      <c r="AA1957" s="25">
        <v>51251</v>
      </c>
      <c r="AB1957" s="9"/>
      <c r="AC1957" s="25">
        <v>875609</v>
      </c>
      <c r="AD1957" s="9"/>
      <c r="AE1957" s="27">
        <v>50387</v>
      </c>
      <c r="AF1957" s="9"/>
      <c r="AG1957" s="26">
        <v>15414</v>
      </c>
      <c r="AI1957" s="26">
        <v>0</v>
      </c>
      <c r="AK1957" s="26">
        <v>204888</v>
      </c>
      <c r="AM1957" s="2" t="str">
        <f t="shared" si="30"/>
        <v>No</v>
      </c>
    </row>
    <row r="1958" spans="1:39">
      <c r="A1958" s="6" t="s">
        <v>3768</v>
      </c>
      <c r="B1958" s="6" t="s">
        <v>2027</v>
      </c>
      <c r="C1958" s="4" t="s">
        <v>44</v>
      </c>
      <c r="D1958" s="213" t="s">
        <v>3769</v>
      </c>
      <c r="E1958" s="210" t="s">
        <v>3770</v>
      </c>
      <c r="F1958" s="17" t="s">
        <v>275</v>
      </c>
      <c r="G1958" s="36" t="s">
        <v>400</v>
      </c>
      <c r="H1958" s="157">
        <v>0</v>
      </c>
      <c r="I1958" s="19">
        <v>17</v>
      </c>
      <c r="J1958" s="150" t="s">
        <v>14</v>
      </c>
      <c r="K1958" s="150" t="s">
        <v>12</v>
      </c>
      <c r="L1958" s="9">
        <v>7</v>
      </c>
      <c r="M1958" s="9"/>
      <c r="N1958" s="21">
        <v>0.35110000000000002</v>
      </c>
      <c r="O1958" s="10"/>
      <c r="P1958" s="39">
        <v>6.1400000000000003E-2</v>
      </c>
      <c r="Q1958" s="7"/>
      <c r="R1958" s="158">
        <v>83.846900000000005</v>
      </c>
      <c r="S1958" s="1"/>
      <c r="T1958" s="23">
        <v>14.654</v>
      </c>
      <c r="V1958" s="20">
        <v>5.7218</v>
      </c>
      <c r="X1958" s="20">
        <v>0</v>
      </c>
      <c r="AA1958" s="25">
        <v>91661</v>
      </c>
      <c r="AB1958" s="9"/>
      <c r="AC1958" s="25">
        <v>1493564</v>
      </c>
      <c r="AD1958" s="9"/>
      <c r="AE1958" s="27">
        <v>261031</v>
      </c>
      <c r="AF1958" s="9"/>
      <c r="AG1958" s="26">
        <v>17813</v>
      </c>
      <c r="AI1958" s="26">
        <v>0</v>
      </c>
      <c r="AK1958" s="26">
        <v>228503</v>
      </c>
      <c r="AM1958" s="2" t="str">
        <f t="shared" si="30"/>
        <v>No</v>
      </c>
    </row>
    <row r="1959" spans="1:39">
      <c r="A1959" s="6" t="s">
        <v>6209</v>
      </c>
      <c r="B1959" s="6" t="s">
        <v>4819</v>
      </c>
      <c r="C1959" s="4" t="s">
        <v>22</v>
      </c>
      <c r="D1959" s="213">
        <v>9050</v>
      </c>
      <c r="E1959" s="210">
        <v>90050</v>
      </c>
      <c r="F1959" s="17" t="s">
        <v>272</v>
      </c>
      <c r="G1959" s="36" t="s">
        <v>220</v>
      </c>
      <c r="H1959" s="157">
        <v>125206</v>
      </c>
      <c r="I1959" s="19">
        <v>17</v>
      </c>
      <c r="J1959" s="150" t="s">
        <v>14</v>
      </c>
      <c r="K1959" s="150" t="s">
        <v>12</v>
      </c>
      <c r="L1959" s="9">
        <v>6</v>
      </c>
      <c r="M1959" s="9"/>
      <c r="N1959" s="21">
        <v>1.1021000000000001</v>
      </c>
      <c r="O1959" s="10"/>
      <c r="P1959" s="39">
        <v>7.1400000000000005E-2</v>
      </c>
      <c r="Q1959" s="7"/>
      <c r="R1959" s="158">
        <v>148.02269999999999</v>
      </c>
      <c r="S1959" s="1"/>
      <c r="T1959" s="23">
        <v>9.5838999999999999</v>
      </c>
      <c r="V1959" s="20">
        <v>15.444900000000001</v>
      </c>
      <c r="X1959" s="20">
        <v>0</v>
      </c>
      <c r="AA1959" s="25">
        <v>288787</v>
      </c>
      <c r="AB1959" s="9"/>
      <c r="AC1959" s="25">
        <v>4046940</v>
      </c>
      <c r="AD1959" s="9"/>
      <c r="AE1959" s="27">
        <v>262024</v>
      </c>
      <c r="AF1959" s="9"/>
      <c r="AG1959" s="26">
        <v>27340</v>
      </c>
      <c r="AI1959" s="26">
        <v>0</v>
      </c>
      <c r="AK1959" s="26">
        <v>378284</v>
      </c>
      <c r="AM1959" s="2" t="str">
        <f t="shared" si="30"/>
        <v>No</v>
      </c>
    </row>
    <row r="1960" spans="1:39">
      <c r="A1960" s="6" t="s">
        <v>5383</v>
      </c>
      <c r="B1960" s="6" t="s">
        <v>2397</v>
      </c>
      <c r="C1960" s="4" t="s">
        <v>105</v>
      </c>
      <c r="D1960" s="213">
        <v>3069</v>
      </c>
      <c r="E1960" s="210" t="s">
        <v>5384</v>
      </c>
      <c r="F1960" s="17" t="s">
        <v>272</v>
      </c>
      <c r="G1960" s="36" t="s">
        <v>400</v>
      </c>
      <c r="H1960" s="157">
        <v>0</v>
      </c>
      <c r="I1960" s="19">
        <v>17</v>
      </c>
      <c r="J1960" s="150" t="s">
        <v>14</v>
      </c>
      <c r="K1960" s="150" t="s">
        <v>12</v>
      </c>
      <c r="L1960" s="9">
        <v>6</v>
      </c>
      <c r="M1960" s="9"/>
      <c r="N1960" s="21">
        <v>0.61529999999999996</v>
      </c>
      <c r="O1960" s="10"/>
      <c r="P1960" s="39">
        <v>0.1799</v>
      </c>
      <c r="Q1960" s="7"/>
      <c r="R1960" s="158">
        <v>52.100099999999998</v>
      </c>
      <c r="S1960" s="1"/>
      <c r="T1960" s="23">
        <v>15.233599999999999</v>
      </c>
      <c r="V1960" s="20">
        <v>3.4201000000000001</v>
      </c>
      <c r="X1960" s="20">
        <v>0</v>
      </c>
      <c r="AA1960" s="25">
        <v>175439</v>
      </c>
      <c r="AB1960" s="9"/>
      <c r="AC1960" s="25">
        <v>975157</v>
      </c>
      <c r="AD1960" s="9"/>
      <c r="AE1960" s="27">
        <v>285127</v>
      </c>
      <c r="AF1960" s="9"/>
      <c r="AG1960" s="26">
        <v>18717</v>
      </c>
      <c r="AI1960" s="26">
        <v>0</v>
      </c>
      <c r="AK1960" s="26">
        <v>280766</v>
      </c>
      <c r="AM1960" s="2" t="str">
        <f t="shared" si="30"/>
        <v>No</v>
      </c>
    </row>
    <row r="1961" spans="1:39">
      <c r="A1961" s="6" t="s">
        <v>1583</v>
      </c>
      <c r="B1961" s="6" t="s">
        <v>5793</v>
      </c>
      <c r="C1961" s="4" t="s">
        <v>39</v>
      </c>
      <c r="D1961" s="213" t="s">
        <v>1584</v>
      </c>
      <c r="E1961" s="210" t="s">
        <v>1585</v>
      </c>
      <c r="F1961" s="17" t="s">
        <v>405</v>
      </c>
      <c r="G1961" s="36" t="s">
        <v>400</v>
      </c>
      <c r="H1961" s="157">
        <v>0</v>
      </c>
      <c r="I1961" s="19">
        <v>17</v>
      </c>
      <c r="J1961" s="150" t="s">
        <v>14</v>
      </c>
      <c r="K1961" s="150" t="s">
        <v>12</v>
      </c>
      <c r="L1961" s="9">
        <v>6</v>
      </c>
      <c r="M1961" s="9"/>
      <c r="N1961" s="21">
        <v>1.355</v>
      </c>
      <c r="O1961" s="10"/>
      <c r="P1961" s="39">
        <v>6.6500000000000004E-2</v>
      </c>
      <c r="Q1961" s="7"/>
      <c r="R1961" s="158">
        <v>34.2395</v>
      </c>
      <c r="S1961" s="1"/>
      <c r="T1961" s="23">
        <v>1.6815</v>
      </c>
      <c r="V1961" s="20">
        <v>20.362100000000002</v>
      </c>
      <c r="X1961" s="20">
        <v>0</v>
      </c>
      <c r="AA1961" s="25">
        <v>22022</v>
      </c>
      <c r="AB1961" s="9"/>
      <c r="AC1961" s="25">
        <v>330925</v>
      </c>
      <c r="AD1961" s="9"/>
      <c r="AE1961" s="27">
        <v>16252</v>
      </c>
      <c r="AF1961" s="9"/>
      <c r="AG1961" s="26">
        <v>9665</v>
      </c>
      <c r="AI1961" s="26">
        <v>0</v>
      </c>
      <c r="AK1961" s="26">
        <v>181572</v>
      </c>
      <c r="AM1961" s="2" t="str">
        <f t="shared" si="30"/>
        <v>No</v>
      </c>
    </row>
    <row r="1962" spans="1:39">
      <c r="A1962" s="6" t="s">
        <v>3822</v>
      </c>
      <c r="B1962" s="6" t="s">
        <v>889</v>
      </c>
      <c r="C1962" s="4" t="s">
        <v>48</v>
      </c>
      <c r="D1962" s="213" t="s">
        <v>3823</v>
      </c>
      <c r="E1962" s="210" t="s">
        <v>3824</v>
      </c>
      <c r="F1962" s="17" t="s">
        <v>272</v>
      </c>
      <c r="G1962" s="36" t="s">
        <v>400</v>
      </c>
      <c r="H1962" s="157">
        <v>0</v>
      </c>
      <c r="I1962" s="19">
        <v>17</v>
      </c>
      <c r="J1962" s="150" t="s">
        <v>13</v>
      </c>
      <c r="K1962" s="150" t="s">
        <v>12</v>
      </c>
      <c r="L1962" s="9">
        <v>5</v>
      </c>
      <c r="M1962" s="9"/>
      <c r="N1962" s="21">
        <v>0.67589999999999995</v>
      </c>
      <c r="O1962" s="10"/>
      <c r="P1962" s="39">
        <v>1.7600000000000001E-2</v>
      </c>
      <c r="Q1962" s="7"/>
      <c r="R1962" s="158">
        <v>83.153400000000005</v>
      </c>
      <c r="S1962" s="1"/>
      <c r="T1962" s="23">
        <v>2.1711</v>
      </c>
      <c r="V1962" s="20">
        <v>38.299399999999999</v>
      </c>
      <c r="X1962" s="20">
        <v>0</v>
      </c>
      <c r="AA1962" s="25">
        <v>9020</v>
      </c>
      <c r="AB1962" s="9"/>
      <c r="AC1962" s="25">
        <v>511144</v>
      </c>
      <c r="AD1962" s="9"/>
      <c r="AE1962" s="27">
        <v>13346</v>
      </c>
      <c r="AF1962" s="9"/>
      <c r="AG1962" s="26">
        <v>6147</v>
      </c>
      <c r="AI1962" s="26">
        <v>0</v>
      </c>
      <c r="AK1962" s="26">
        <v>58515</v>
      </c>
      <c r="AM1962" s="2" t="str">
        <f t="shared" si="30"/>
        <v>No</v>
      </c>
    </row>
    <row r="1963" spans="1:39">
      <c r="A1963" s="6" t="s">
        <v>6210</v>
      </c>
      <c r="B1963" s="6" t="s">
        <v>350</v>
      </c>
      <c r="C1963" s="4" t="s">
        <v>42</v>
      </c>
      <c r="D1963" s="213">
        <v>4021</v>
      </c>
      <c r="E1963" s="210">
        <v>40021</v>
      </c>
      <c r="F1963" s="17" t="s">
        <v>272</v>
      </c>
      <c r="G1963" s="36" t="s">
        <v>218</v>
      </c>
      <c r="H1963" s="157">
        <v>95779</v>
      </c>
      <c r="I1963" s="19">
        <v>17</v>
      </c>
      <c r="J1963" s="150" t="s">
        <v>13</v>
      </c>
      <c r="K1963" s="150" t="s">
        <v>12</v>
      </c>
      <c r="L1963" s="9">
        <v>5</v>
      </c>
      <c r="M1963" s="9"/>
      <c r="N1963" s="21">
        <v>2.3271000000000002</v>
      </c>
      <c r="O1963" s="10"/>
      <c r="P1963" s="39">
        <v>4.4900000000000002E-2</v>
      </c>
      <c r="Q1963" s="7"/>
      <c r="R1963" s="158">
        <v>86.6614</v>
      </c>
      <c r="S1963" s="1"/>
      <c r="T1963" s="23">
        <v>1.6704000000000001</v>
      </c>
      <c r="V1963" s="20">
        <v>51.879300000000001</v>
      </c>
      <c r="X1963" s="20">
        <v>9.3975000000000009</v>
      </c>
      <c r="AA1963" s="25">
        <v>31235</v>
      </c>
      <c r="AB1963" s="9"/>
      <c r="AC1963" s="25">
        <v>696324</v>
      </c>
      <c r="AD1963" s="9"/>
      <c r="AE1963" s="27">
        <v>13422</v>
      </c>
      <c r="AF1963" s="9"/>
      <c r="AG1963" s="26">
        <v>8035</v>
      </c>
      <c r="AI1963" s="26">
        <v>74097</v>
      </c>
      <c r="AK1963" s="26">
        <v>94987</v>
      </c>
      <c r="AM1963" s="2" t="str">
        <f t="shared" si="30"/>
        <v>No</v>
      </c>
    </row>
    <row r="1964" spans="1:39">
      <c r="A1964" s="6" t="s">
        <v>650</v>
      </c>
      <c r="B1964" s="6" t="s">
        <v>651</v>
      </c>
      <c r="C1964" s="4" t="s">
        <v>67</v>
      </c>
      <c r="D1964" s="213">
        <v>1002</v>
      </c>
      <c r="E1964" s="210">
        <v>10002</v>
      </c>
      <c r="F1964" s="17" t="s">
        <v>275</v>
      </c>
      <c r="G1964" s="36" t="s">
        <v>220</v>
      </c>
      <c r="H1964" s="157">
        <v>158377</v>
      </c>
      <c r="I1964" s="19">
        <v>17</v>
      </c>
      <c r="J1964" s="150" t="s">
        <v>13</v>
      </c>
      <c r="K1964" s="150" t="s">
        <v>12</v>
      </c>
      <c r="L1964" s="9">
        <v>4</v>
      </c>
      <c r="M1964" s="9"/>
      <c r="N1964" s="21">
        <v>4.0317999999999996</v>
      </c>
      <c r="O1964" s="10"/>
      <c r="P1964" s="39">
        <v>6.4199999999999993E-2</v>
      </c>
      <c r="Q1964" s="7"/>
      <c r="R1964" s="158">
        <v>78.171400000000006</v>
      </c>
      <c r="S1964" s="1"/>
      <c r="T1964" s="23">
        <v>1.2444999999999999</v>
      </c>
      <c r="V1964" s="20">
        <v>62.813099999999999</v>
      </c>
      <c r="X1964" s="20">
        <v>0</v>
      </c>
      <c r="AA1964" s="25">
        <v>38826</v>
      </c>
      <c r="AB1964" s="9"/>
      <c r="AC1964" s="25">
        <v>604890</v>
      </c>
      <c r="AD1964" s="9"/>
      <c r="AE1964" s="27">
        <v>9630</v>
      </c>
      <c r="AF1964" s="9"/>
      <c r="AG1964" s="26">
        <v>7738</v>
      </c>
      <c r="AI1964" s="26">
        <v>0</v>
      </c>
      <c r="AK1964" s="26">
        <v>73617</v>
      </c>
      <c r="AM1964" s="2" t="str">
        <f t="shared" si="30"/>
        <v>No</v>
      </c>
    </row>
    <row r="1965" spans="1:39">
      <c r="A1965" s="6" t="s">
        <v>135</v>
      </c>
      <c r="B1965" s="6" t="s">
        <v>1458</v>
      </c>
      <c r="C1965" s="4" t="s">
        <v>100</v>
      </c>
      <c r="D1965" s="213">
        <v>4235</v>
      </c>
      <c r="E1965" s="210" t="s">
        <v>5564</v>
      </c>
      <c r="F1965" s="17" t="s">
        <v>1012</v>
      </c>
      <c r="G1965" s="36" t="s">
        <v>400</v>
      </c>
      <c r="H1965" s="157">
        <v>0</v>
      </c>
      <c r="I1965" s="19">
        <v>17</v>
      </c>
      <c r="J1965" s="150" t="s">
        <v>14</v>
      </c>
      <c r="K1965" s="150" t="s">
        <v>12</v>
      </c>
      <c r="L1965" s="9">
        <v>4</v>
      </c>
      <c r="M1965" s="9"/>
      <c r="N1965" s="21">
        <v>0</v>
      </c>
      <c r="O1965" s="10"/>
      <c r="P1965" s="39">
        <v>0</v>
      </c>
      <c r="Q1965" s="7"/>
      <c r="R1965" s="158">
        <v>99.961399999999998</v>
      </c>
      <c r="S1965" s="1"/>
      <c r="T1965" s="23">
        <v>0.97509999999999997</v>
      </c>
      <c r="V1965" s="20">
        <v>102.5112</v>
      </c>
      <c r="X1965" s="20">
        <v>0</v>
      </c>
      <c r="AA1965" s="25">
        <v>0</v>
      </c>
      <c r="AB1965" s="9"/>
      <c r="AC1965" s="25">
        <v>393848</v>
      </c>
      <c r="AD1965" s="9"/>
      <c r="AE1965" s="27">
        <v>3842</v>
      </c>
      <c r="AF1965" s="9"/>
      <c r="AG1965" s="26">
        <v>3940</v>
      </c>
      <c r="AI1965" s="26">
        <v>0</v>
      </c>
      <c r="AK1965" s="26">
        <v>66320</v>
      </c>
      <c r="AM1965" s="2" t="str">
        <f t="shared" si="30"/>
        <v>No</v>
      </c>
    </row>
    <row r="1966" spans="1:39">
      <c r="A1966" s="6" t="s">
        <v>3346</v>
      </c>
      <c r="B1966" s="6" t="s">
        <v>3347</v>
      </c>
      <c r="C1966" s="4" t="s">
        <v>103</v>
      </c>
      <c r="D1966" s="213">
        <v>6113</v>
      </c>
      <c r="E1966" s="210">
        <v>60113</v>
      </c>
      <c r="F1966" s="17" t="s">
        <v>272</v>
      </c>
      <c r="G1966" s="36" t="s">
        <v>220</v>
      </c>
      <c r="H1966" s="157">
        <v>5121892</v>
      </c>
      <c r="I1966" s="19">
        <v>17</v>
      </c>
      <c r="J1966" s="150" t="s">
        <v>24</v>
      </c>
      <c r="K1966" s="150" t="s">
        <v>12</v>
      </c>
      <c r="L1966" s="9">
        <v>3</v>
      </c>
      <c r="M1966" s="9"/>
      <c r="N1966" s="21">
        <v>0.95630000000000004</v>
      </c>
      <c r="O1966" s="10"/>
      <c r="P1966" s="39">
        <v>2.35E-2</v>
      </c>
      <c r="Q1966" s="7"/>
      <c r="R1966" s="158">
        <v>76.708299999999994</v>
      </c>
      <c r="S1966" s="1"/>
      <c r="T1966" s="23">
        <v>1.8836999999999999</v>
      </c>
      <c r="V1966" s="20">
        <v>40.7211</v>
      </c>
      <c r="X1966" s="20">
        <v>0</v>
      </c>
      <c r="AA1966" s="25">
        <v>3347</v>
      </c>
      <c r="AB1966" s="9"/>
      <c r="AC1966" s="25">
        <v>142524</v>
      </c>
      <c r="AD1966" s="9"/>
      <c r="AE1966" s="27">
        <v>3500</v>
      </c>
      <c r="AF1966" s="9"/>
      <c r="AG1966" s="26">
        <v>1858</v>
      </c>
      <c r="AI1966" s="26">
        <v>0</v>
      </c>
      <c r="AK1966" s="26">
        <v>52992</v>
      </c>
      <c r="AM1966" s="2" t="str">
        <f t="shared" si="30"/>
        <v>No</v>
      </c>
    </row>
    <row r="1967" spans="1:39">
      <c r="A1967" s="6" t="s">
        <v>2388</v>
      </c>
      <c r="B1967" s="6" t="s">
        <v>2389</v>
      </c>
      <c r="C1967" s="4" t="s">
        <v>45</v>
      </c>
      <c r="D1967" s="213">
        <v>5159</v>
      </c>
      <c r="E1967" s="210">
        <v>50159</v>
      </c>
      <c r="F1967" s="17" t="s">
        <v>272</v>
      </c>
      <c r="G1967" s="36" t="s">
        <v>218</v>
      </c>
      <c r="H1967" s="157">
        <v>81926</v>
      </c>
      <c r="I1967" s="19">
        <v>17</v>
      </c>
      <c r="J1967" s="150" t="s">
        <v>13</v>
      </c>
      <c r="K1967" s="150" t="s">
        <v>15</v>
      </c>
      <c r="L1967" s="9">
        <v>2</v>
      </c>
      <c r="M1967" s="9"/>
      <c r="N1967" s="21">
        <v>0.49259999999999998</v>
      </c>
      <c r="O1967" s="10"/>
      <c r="P1967" s="39">
        <v>1.5900000000000001E-2</v>
      </c>
      <c r="Q1967" s="7"/>
      <c r="R1967" s="158">
        <v>85.122</v>
      </c>
      <c r="S1967" s="1"/>
      <c r="T1967" s="23">
        <v>2.754</v>
      </c>
      <c r="V1967" s="20">
        <v>30.908300000000001</v>
      </c>
      <c r="X1967" s="20">
        <v>3.8731</v>
      </c>
      <c r="AA1967" s="25">
        <v>8614</v>
      </c>
      <c r="AB1967" s="9"/>
      <c r="AC1967" s="25">
        <v>540525</v>
      </c>
      <c r="AD1967" s="9"/>
      <c r="AE1967" s="27">
        <v>17488</v>
      </c>
      <c r="AF1967" s="9"/>
      <c r="AG1967" s="26">
        <v>6350</v>
      </c>
      <c r="AI1967" s="26">
        <v>139560</v>
      </c>
      <c r="AK1967" s="26">
        <v>97729</v>
      </c>
      <c r="AM1967" s="2" t="str">
        <f t="shared" si="30"/>
        <v>No</v>
      </c>
    </row>
    <row r="1968" spans="1:39">
      <c r="A1968" s="6" t="s">
        <v>2037</v>
      </c>
      <c r="B1968" s="6" t="s">
        <v>1666</v>
      </c>
      <c r="C1968" s="4" t="s">
        <v>64</v>
      </c>
      <c r="D1968" s="213" t="s">
        <v>2038</v>
      </c>
      <c r="E1968" s="210" t="s">
        <v>2039</v>
      </c>
      <c r="F1968" s="17" t="s">
        <v>272</v>
      </c>
      <c r="G1968" s="36" t="s">
        <v>400</v>
      </c>
      <c r="H1968" s="157">
        <v>0</v>
      </c>
      <c r="I1968" s="19">
        <v>17</v>
      </c>
      <c r="J1968" s="150" t="s">
        <v>14</v>
      </c>
      <c r="K1968" s="150" t="s">
        <v>12</v>
      </c>
      <c r="L1968" s="9">
        <v>2</v>
      </c>
      <c r="M1968" s="9"/>
      <c r="N1968" s="21">
        <v>0</v>
      </c>
      <c r="O1968" s="10"/>
      <c r="P1968" s="39">
        <v>0</v>
      </c>
      <c r="Q1968" s="7"/>
      <c r="R1968" s="158">
        <v>34.994300000000003</v>
      </c>
      <c r="S1968" s="1"/>
      <c r="T1968" s="23">
        <v>2.0400999999999998</v>
      </c>
      <c r="V1968" s="20">
        <v>17.152999999999999</v>
      </c>
      <c r="X1968" s="20">
        <v>0</v>
      </c>
      <c r="AA1968" s="25">
        <v>0</v>
      </c>
      <c r="AB1968" s="9"/>
      <c r="AC1968" s="25">
        <v>85456</v>
      </c>
      <c r="AD1968" s="9"/>
      <c r="AE1968" s="27">
        <v>4982</v>
      </c>
      <c r="AF1968" s="9"/>
      <c r="AG1968" s="26">
        <v>2442</v>
      </c>
      <c r="AI1968" s="26">
        <v>0</v>
      </c>
      <c r="AK1968" s="26">
        <v>25733</v>
      </c>
      <c r="AM1968" s="2" t="str">
        <f t="shared" si="30"/>
        <v>No</v>
      </c>
    </row>
    <row r="1969" spans="1:39">
      <c r="A1969" s="6" t="s">
        <v>6211</v>
      </c>
      <c r="B1969" s="6" t="s">
        <v>2361</v>
      </c>
      <c r="C1969" s="4" t="s">
        <v>113</v>
      </c>
      <c r="D1969" s="213">
        <v>5108</v>
      </c>
      <c r="E1969" s="210">
        <v>50108</v>
      </c>
      <c r="F1969" s="17" t="s">
        <v>272</v>
      </c>
      <c r="G1969" s="36" t="s">
        <v>220</v>
      </c>
      <c r="H1969" s="157">
        <v>69658</v>
      </c>
      <c r="I1969" s="19">
        <v>17</v>
      </c>
      <c r="J1969" s="150" t="s">
        <v>13</v>
      </c>
      <c r="K1969" s="150" t="s">
        <v>15</v>
      </c>
      <c r="L1969" s="9">
        <v>2</v>
      </c>
      <c r="M1969" s="9"/>
      <c r="N1969" s="21">
        <v>3.5139</v>
      </c>
      <c r="O1969" s="10"/>
      <c r="P1969" s="39">
        <v>0.18940000000000001</v>
      </c>
      <c r="Q1969" s="7"/>
      <c r="R1969" s="158">
        <v>71.605599999999995</v>
      </c>
      <c r="S1969" s="1"/>
      <c r="T1969" s="23">
        <v>3.8603999999999998</v>
      </c>
      <c r="V1969" s="20">
        <v>18.5487</v>
      </c>
      <c r="X1969" s="20">
        <v>0</v>
      </c>
      <c r="AA1969" s="25">
        <v>17784</v>
      </c>
      <c r="AB1969" s="9"/>
      <c r="AC1969" s="25">
        <v>93875</v>
      </c>
      <c r="AD1969" s="9"/>
      <c r="AE1969" s="27">
        <v>5061</v>
      </c>
      <c r="AF1969" s="9"/>
      <c r="AG1969" s="26">
        <v>1311</v>
      </c>
      <c r="AI1969" s="26">
        <v>0</v>
      </c>
      <c r="AK1969" s="26">
        <v>20112</v>
      </c>
      <c r="AM1969" s="2" t="str">
        <f t="shared" si="30"/>
        <v>No</v>
      </c>
    </row>
    <row r="1970" spans="1:39">
      <c r="A1970" s="6" t="s">
        <v>2676</v>
      </c>
      <c r="B1970" s="6" t="s">
        <v>1022</v>
      </c>
      <c r="C1970" s="4" t="s">
        <v>75</v>
      </c>
      <c r="D1970" s="213" t="s">
        <v>1023</v>
      </c>
      <c r="E1970" s="210" t="s">
        <v>1024</v>
      </c>
      <c r="F1970" s="17" t="s">
        <v>272</v>
      </c>
      <c r="G1970" s="36" t="s">
        <v>400</v>
      </c>
      <c r="H1970" s="157">
        <v>0</v>
      </c>
      <c r="I1970" s="19">
        <v>17</v>
      </c>
      <c r="J1970" s="150" t="s">
        <v>24</v>
      </c>
      <c r="K1970" s="150" t="s">
        <v>15</v>
      </c>
      <c r="L1970" s="9">
        <v>2</v>
      </c>
      <c r="M1970" s="9"/>
      <c r="N1970" s="21">
        <v>2.5848</v>
      </c>
      <c r="O1970" s="10"/>
      <c r="P1970" s="39">
        <v>0.15040000000000001</v>
      </c>
      <c r="Q1970" s="7"/>
      <c r="R1970" s="158">
        <v>112.0189</v>
      </c>
      <c r="S1970" s="1"/>
      <c r="T1970" s="23">
        <v>6.5162000000000004</v>
      </c>
      <c r="V1970" s="20">
        <v>17.190899999999999</v>
      </c>
      <c r="X1970" s="20">
        <v>0</v>
      </c>
      <c r="AA1970" s="25">
        <v>48912</v>
      </c>
      <c r="AB1970" s="9"/>
      <c r="AC1970" s="25">
        <v>325303</v>
      </c>
      <c r="AD1970" s="9"/>
      <c r="AE1970" s="27">
        <v>18923</v>
      </c>
      <c r="AF1970" s="9"/>
      <c r="AG1970" s="26">
        <v>2904</v>
      </c>
      <c r="AI1970" s="26">
        <v>0</v>
      </c>
      <c r="AK1970" s="26">
        <v>162320</v>
      </c>
      <c r="AM1970" s="2" t="str">
        <f t="shared" si="30"/>
        <v>No</v>
      </c>
    </row>
    <row r="1971" spans="1:39">
      <c r="A1971" s="6" t="s">
        <v>2388</v>
      </c>
      <c r="B1971" s="6" t="s">
        <v>2389</v>
      </c>
      <c r="C1971" s="4" t="s">
        <v>45</v>
      </c>
      <c r="D1971" s="213">
        <v>5159</v>
      </c>
      <c r="E1971" s="210">
        <v>50159</v>
      </c>
      <c r="F1971" s="17" t="s">
        <v>272</v>
      </c>
      <c r="G1971" s="36" t="s">
        <v>218</v>
      </c>
      <c r="H1971" s="157">
        <v>81926</v>
      </c>
      <c r="I1971" s="19">
        <v>17</v>
      </c>
      <c r="J1971" s="150" t="s">
        <v>24</v>
      </c>
      <c r="K1971" s="150" t="s">
        <v>15</v>
      </c>
      <c r="L1971" s="9">
        <v>2</v>
      </c>
      <c r="M1971" s="9"/>
      <c r="N1971" s="21">
        <v>1.5846</v>
      </c>
      <c r="O1971" s="10"/>
      <c r="P1971" s="39">
        <v>5.1900000000000002E-2</v>
      </c>
      <c r="Q1971" s="7"/>
      <c r="R1971" s="158">
        <v>71.603200000000001</v>
      </c>
      <c r="S1971" s="1"/>
      <c r="T1971" s="23">
        <v>2.3458000000000001</v>
      </c>
      <c r="V1971" s="20">
        <v>30.5244</v>
      </c>
      <c r="X1971" s="20">
        <v>0.63590000000000002</v>
      </c>
      <c r="AA1971" s="25">
        <v>34380</v>
      </c>
      <c r="AB1971" s="9"/>
      <c r="AC1971" s="25">
        <v>662258</v>
      </c>
      <c r="AD1971" s="9"/>
      <c r="AE1971" s="27">
        <v>21696</v>
      </c>
      <c r="AF1971" s="9"/>
      <c r="AG1971" s="26">
        <v>9249</v>
      </c>
      <c r="AI1971" s="26">
        <v>1041408</v>
      </c>
      <c r="AK1971" s="26">
        <v>332996</v>
      </c>
      <c r="AM1971" s="2" t="str">
        <f t="shared" si="30"/>
        <v>No</v>
      </c>
    </row>
    <row r="1972" spans="1:39">
      <c r="A1972" s="6" t="s">
        <v>3538</v>
      </c>
      <c r="B1972" s="6" t="s">
        <v>3539</v>
      </c>
      <c r="C1972" s="4" t="s">
        <v>73</v>
      </c>
      <c r="D1972" s="213" t="s">
        <v>3540</v>
      </c>
      <c r="E1972" s="210" t="s">
        <v>3541</v>
      </c>
      <c r="F1972" s="17" t="s">
        <v>272</v>
      </c>
      <c r="G1972" s="36" t="s">
        <v>400</v>
      </c>
      <c r="H1972" s="157">
        <v>0</v>
      </c>
      <c r="I1972" s="19">
        <v>17</v>
      </c>
      <c r="J1972" s="150" t="s">
        <v>13</v>
      </c>
      <c r="K1972" s="150" t="s">
        <v>12</v>
      </c>
      <c r="L1972" s="9">
        <v>2</v>
      </c>
      <c r="M1972" s="9"/>
      <c r="N1972" s="21">
        <v>0</v>
      </c>
      <c r="O1972" s="10"/>
      <c r="P1972" s="39">
        <v>0</v>
      </c>
      <c r="Q1972" s="7"/>
      <c r="R1972" s="158">
        <v>89.507199999999997</v>
      </c>
      <c r="S1972" s="1"/>
      <c r="T1972" s="23">
        <v>2.0687000000000002</v>
      </c>
      <c r="V1972" s="20">
        <v>43.267400000000002</v>
      </c>
      <c r="X1972" s="20">
        <v>0</v>
      </c>
      <c r="AA1972" s="25">
        <v>0</v>
      </c>
      <c r="AB1972" s="9"/>
      <c r="AC1972" s="25">
        <v>278815</v>
      </c>
      <c r="AD1972" s="9"/>
      <c r="AE1972" s="27">
        <v>6444</v>
      </c>
      <c r="AF1972" s="9"/>
      <c r="AG1972" s="26">
        <v>3115</v>
      </c>
      <c r="AI1972" s="26">
        <v>0</v>
      </c>
      <c r="AK1972" s="26">
        <v>53518</v>
      </c>
      <c r="AM1972" s="2" t="str">
        <f t="shared" si="30"/>
        <v>No</v>
      </c>
    </row>
    <row r="1973" spans="1:39">
      <c r="A1973" s="6" t="s">
        <v>2676</v>
      </c>
      <c r="B1973" s="6" t="s">
        <v>1022</v>
      </c>
      <c r="C1973" s="4" t="s">
        <v>75</v>
      </c>
      <c r="D1973" s="213" t="s">
        <v>1023</v>
      </c>
      <c r="E1973" s="210" t="s">
        <v>1024</v>
      </c>
      <c r="F1973" s="17" t="s">
        <v>272</v>
      </c>
      <c r="G1973" s="36" t="s">
        <v>400</v>
      </c>
      <c r="H1973" s="157">
        <v>0</v>
      </c>
      <c r="I1973" s="19">
        <v>17</v>
      </c>
      <c r="J1973" s="150" t="s">
        <v>13</v>
      </c>
      <c r="K1973" s="150" t="s">
        <v>15</v>
      </c>
      <c r="L1973" s="9">
        <v>2</v>
      </c>
      <c r="M1973" s="9"/>
      <c r="N1973" s="21">
        <v>2.4784999999999999</v>
      </c>
      <c r="O1973" s="10"/>
      <c r="P1973" s="39">
        <v>0.25890000000000002</v>
      </c>
      <c r="Q1973" s="7"/>
      <c r="R1973" s="158">
        <v>55.755000000000003</v>
      </c>
      <c r="S1973" s="1"/>
      <c r="T1973" s="23">
        <v>5.8247999999999998</v>
      </c>
      <c r="V1973" s="20">
        <v>9.5719999999999992</v>
      </c>
      <c r="X1973" s="20">
        <v>0</v>
      </c>
      <c r="AA1973" s="25">
        <v>101838</v>
      </c>
      <c r="AB1973" s="9"/>
      <c r="AC1973" s="25">
        <v>393296</v>
      </c>
      <c r="AD1973" s="9"/>
      <c r="AE1973" s="27">
        <v>41088</v>
      </c>
      <c r="AF1973" s="9"/>
      <c r="AG1973" s="26">
        <v>7054</v>
      </c>
      <c r="AI1973" s="26">
        <v>0</v>
      </c>
      <c r="AK1973" s="26">
        <v>196463</v>
      </c>
      <c r="AM1973" s="2" t="str">
        <f t="shared" si="30"/>
        <v>No</v>
      </c>
    </row>
    <row r="1974" spans="1:39">
      <c r="A1974" s="6" t="s">
        <v>6212</v>
      </c>
      <c r="B1974" s="6" t="s">
        <v>1268</v>
      </c>
      <c r="C1974" s="4" t="s">
        <v>64</v>
      </c>
      <c r="D1974" s="213">
        <v>4005</v>
      </c>
      <c r="E1974" s="210">
        <v>40005</v>
      </c>
      <c r="F1974" s="17" t="s">
        <v>272</v>
      </c>
      <c r="G1974" s="36" t="s">
        <v>218</v>
      </c>
      <c r="H1974" s="157">
        <v>280648</v>
      </c>
      <c r="I1974" s="19">
        <v>17</v>
      </c>
      <c r="J1974" s="150" t="s">
        <v>14</v>
      </c>
      <c r="K1974" s="150" t="s">
        <v>12</v>
      </c>
      <c r="L1974" s="9">
        <v>17</v>
      </c>
      <c r="M1974" s="9"/>
      <c r="N1974" s="21">
        <v>0.2641</v>
      </c>
      <c r="O1974" s="10"/>
      <c r="P1974" s="39">
        <v>9.5699999999999993E-2</v>
      </c>
      <c r="Q1974" s="7"/>
      <c r="R1974" s="158">
        <v>70.615200000000002</v>
      </c>
      <c r="S1974" s="1"/>
      <c r="T1974" s="23">
        <v>25.592099999999999</v>
      </c>
      <c r="V1974" s="20">
        <v>2.7593000000000001</v>
      </c>
      <c r="X1974" s="20">
        <v>1.0195000000000001</v>
      </c>
      <c r="AA1974" s="25">
        <v>518799</v>
      </c>
      <c r="AB1974" s="9"/>
      <c r="AC1974" s="25">
        <v>5420991</v>
      </c>
      <c r="AD1974" s="9"/>
      <c r="AE1974" s="27">
        <v>1964651</v>
      </c>
      <c r="AF1974" s="9"/>
      <c r="AG1974" s="26">
        <v>76768</v>
      </c>
      <c r="AI1974" s="26">
        <v>5317151</v>
      </c>
      <c r="AK1974" s="26">
        <v>1036286</v>
      </c>
      <c r="AM1974" s="2" t="str">
        <f t="shared" si="30"/>
        <v>No</v>
      </c>
    </row>
    <row r="1975" spans="1:39">
      <c r="A1975" s="6" t="s">
        <v>5361</v>
      </c>
      <c r="B1975" s="6" t="s">
        <v>942</v>
      </c>
      <c r="C1975" s="4" t="s">
        <v>75</v>
      </c>
      <c r="D1975" s="213" t="s">
        <v>931</v>
      </c>
      <c r="E1975" s="210" t="s">
        <v>932</v>
      </c>
      <c r="F1975" s="17" t="s">
        <v>272</v>
      </c>
      <c r="G1975" s="36" t="s">
        <v>400</v>
      </c>
      <c r="H1975" s="157">
        <v>0</v>
      </c>
      <c r="I1975" s="19">
        <v>17</v>
      </c>
      <c r="J1975" s="150" t="s">
        <v>14</v>
      </c>
      <c r="K1975" s="150" t="s">
        <v>12</v>
      </c>
      <c r="L1975" s="9">
        <v>17</v>
      </c>
      <c r="M1975" s="9"/>
      <c r="N1975" s="21">
        <v>0.27229999999999999</v>
      </c>
      <c r="O1975" s="10"/>
      <c r="P1975" s="39">
        <v>6.6E-3</v>
      </c>
      <c r="Q1975" s="7"/>
      <c r="R1975" s="158">
        <v>100.3389</v>
      </c>
      <c r="S1975" s="1"/>
      <c r="T1975" s="23">
        <v>2.4238</v>
      </c>
      <c r="V1975" s="20">
        <v>41.397500000000001</v>
      </c>
      <c r="X1975" s="20">
        <v>0</v>
      </c>
      <c r="AA1975" s="25">
        <v>18004</v>
      </c>
      <c r="AB1975" s="9"/>
      <c r="AC1975" s="25">
        <v>2737244</v>
      </c>
      <c r="AD1975" s="9"/>
      <c r="AE1975" s="27">
        <v>66121</v>
      </c>
      <c r="AF1975" s="9"/>
      <c r="AG1975" s="26">
        <v>27280</v>
      </c>
      <c r="AI1975" s="26">
        <v>0</v>
      </c>
      <c r="AK1975" s="26">
        <v>545547</v>
      </c>
      <c r="AM1975" s="2" t="str">
        <f t="shared" si="30"/>
        <v>No</v>
      </c>
    </row>
    <row r="1976" spans="1:39">
      <c r="A1976" s="6" t="s">
        <v>1455</v>
      </c>
      <c r="B1976" s="6" t="s">
        <v>702</v>
      </c>
      <c r="C1976" s="4" t="s">
        <v>39</v>
      </c>
      <c r="D1976" s="213">
        <v>4232</v>
      </c>
      <c r="E1976" s="210">
        <v>40232</v>
      </c>
      <c r="F1976" s="17" t="s">
        <v>324</v>
      </c>
      <c r="G1976" s="36" t="s">
        <v>218</v>
      </c>
      <c r="H1976" s="157">
        <v>1510516</v>
      </c>
      <c r="I1976" s="19">
        <v>17</v>
      </c>
      <c r="J1976" s="150" t="s">
        <v>23</v>
      </c>
      <c r="K1976" s="150" t="s">
        <v>15</v>
      </c>
      <c r="L1976" s="9">
        <v>17</v>
      </c>
      <c r="M1976" s="9"/>
      <c r="N1976" s="21">
        <v>2.2238000000000002</v>
      </c>
      <c r="O1976" s="10"/>
      <c r="P1976" s="39">
        <v>5.2600000000000001E-2</v>
      </c>
      <c r="Q1976" s="7"/>
      <c r="R1976" s="158">
        <v>1460.6333999999999</v>
      </c>
      <c r="S1976" s="1"/>
      <c r="T1976" s="23">
        <v>34.547699999999999</v>
      </c>
      <c r="V1976" s="20">
        <v>42.278700000000001</v>
      </c>
      <c r="X1976" s="20">
        <v>2.9186000000000001</v>
      </c>
      <c r="AA1976" s="25">
        <v>1848977</v>
      </c>
      <c r="AB1976" s="9"/>
      <c r="AC1976" s="25">
        <v>35153063</v>
      </c>
      <c r="AD1976" s="9"/>
      <c r="AE1976" s="27">
        <v>831460</v>
      </c>
      <c r="AF1976" s="9"/>
      <c r="AG1976" s="26">
        <v>24067</v>
      </c>
      <c r="AI1976" s="26">
        <v>12044554</v>
      </c>
      <c r="AK1976" s="26">
        <v>608544</v>
      </c>
      <c r="AM1976" s="2" t="str">
        <f t="shared" si="30"/>
        <v>No</v>
      </c>
    </row>
    <row r="1977" spans="1:39">
      <c r="A1977" s="6" t="s">
        <v>4696</v>
      </c>
      <c r="B1977" s="6" t="s">
        <v>4697</v>
      </c>
      <c r="C1977" s="4" t="s">
        <v>101</v>
      </c>
      <c r="D1977" s="213" t="s">
        <v>4698</v>
      </c>
      <c r="E1977" s="210" t="s">
        <v>4699</v>
      </c>
      <c r="F1977" s="17" t="s">
        <v>405</v>
      </c>
      <c r="G1977" s="36" t="s">
        <v>400</v>
      </c>
      <c r="H1977" s="157">
        <v>0</v>
      </c>
      <c r="I1977" s="19">
        <v>17</v>
      </c>
      <c r="J1977" s="150" t="s">
        <v>13</v>
      </c>
      <c r="K1977" s="150" t="s">
        <v>12</v>
      </c>
      <c r="L1977" s="9">
        <v>17</v>
      </c>
      <c r="M1977" s="9"/>
      <c r="N1977" s="21">
        <v>1.1720999999999999</v>
      </c>
      <c r="O1977" s="10"/>
      <c r="P1977" s="39">
        <v>0.19539999999999999</v>
      </c>
      <c r="Q1977" s="7"/>
      <c r="R1977" s="158">
        <v>32.289700000000003</v>
      </c>
      <c r="S1977" s="1"/>
      <c r="T1977" s="23">
        <v>5.3818999999999999</v>
      </c>
      <c r="V1977" s="20">
        <v>5.9996999999999998</v>
      </c>
      <c r="X1977" s="20">
        <v>0</v>
      </c>
      <c r="AA1977" s="25">
        <v>131896</v>
      </c>
      <c r="AB1977" s="9"/>
      <c r="AC1977" s="25">
        <v>675146</v>
      </c>
      <c r="AD1977" s="9"/>
      <c r="AE1977" s="27">
        <v>112530</v>
      </c>
      <c r="AF1977" s="9"/>
      <c r="AG1977" s="26">
        <v>20909</v>
      </c>
      <c r="AI1977" s="26">
        <v>0</v>
      </c>
      <c r="AK1977" s="26">
        <v>221764</v>
      </c>
      <c r="AM1977" s="2" t="str">
        <f t="shared" si="30"/>
        <v>No</v>
      </c>
    </row>
    <row r="1978" spans="1:39">
      <c r="A1978" s="6" t="s">
        <v>6213</v>
      </c>
      <c r="B1978" s="6" t="s">
        <v>1048</v>
      </c>
      <c r="C1978" s="4" t="s">
        <v>100</v>
      </c>
      <c r="D1978" s="213">
        <v>4237</v>
      </c>
      <c r="E1978" s="210">
        <v>40237</v>
      </c>
      <c r="F1978" s="17" t="s">
        <v>405</v>
      </c>
      <c r="G1978" s="36" t="s">
        <v>220</v>
      </c>
      <c r="H1978" s="157">
        <v>1249442</v>
      </c>
      <c r="I1978" s="19">
        <v>17</v>
      </c>
      <c r="J1978" s="150" t="s">
        <v>13</v>
      </c>
      <c r="K1978" s="150" t="s">
        <v>12</v>
      </c>
      <c r="L1978" s="9">
        <v>17</v>
      </c>
      <c r="M1978" s="9"/>
      <c r="N1978" s="21">
        <v>0.81989999999999996</v>
      </c>
      <c r="O1978" s="10"/>
      <c r="P1978" s="39">
        <v>3.7199999999999997E-2</v>
      </c>
      <c r="Q1978" s="7"/>
      <c r="R1978" s="158">
        <v>15.4198</v>
      </c>
      <c r="S1978" s="1"/>
      <c r="T1978" s="23">
        <v>0.69910000000000005</v>
      </c>
      <c r="V1978" s="20">
        <v>22.0562</v>
      </c>
      <c r="X1978" s="20">
        <v>0</v>
      </c>
      <c r="AA1978" s="25">
        <v>20322</v>
      </c>
      <c r="AB1978" s="9"/>
      <c r="AC1978" s="25">
        <v>546663</v>
      </c>
      <c r="AD1978" s="9"/>
      <c r="AE1978" s="27">
        <v>24785</v>
      </c>
      <c r="AF1978" s="9"/>
      <c r="AG1978" s="26">
        <v>35452</v>
      </c>
      <c r="AI1978" s="26">
        <v>0</v>
      </c>
      <c r="AK1978" s="26">
        <v>334961</v>
      </c>
      <c r="AM1978" s="2" t="str">
        <f t="shared" si="30"/>
        <v>No</v>
      </c>
    </row>
    <row r="1979" spans="1:39">
      <c r="A1979" s="6" t="s">
        <v>1947</v>
      </c>
      <c r="B1979" s="6" t="s">
        <v>1948</v>
      </c>
      <c r="C1979" s="4" t="s">
        <v>62</v>
      </c>
      <c r="D1979" s="213" t="s">
        <v>1949</v>
      </c>
      <c r="E1979" s="210" t="s">
        <v>1950</v>
      </c>
      <c r="F1979" s="17" t="s">
        <v>405</v>
      </c>
      <c r="G1979" s="36" t="s">
        <v>400</v>
      </c>
      <c r="H1979" s="157">
        <v>0</v>
      </c>
      <c r="I1979" s="19">
        <v>17</v>
      </c>
      <c r="J1979" s="150" t="s">
        <v>13</v>
      </c>
      <c r="K1979" s="150" t="s">
        <v>12</v>
      </c>
      <c r="L1979" s="9">
        <v>17</v>
      </c>
      <c r="M1979" s="9"/>
      <c r="N1979" s="21">
        <v>0.4652</v>
      </c>
      <c r="O1979" s="10"/>
      <c r="P1979" s="39">
        <v>0.02</v>
      </c>
      <c r="Q1979" s="7"/>
      <c r="R1979" s="158">
        <v>32.125700000000002</v>
      </c>
      <c r="S1979" s="1"/>
      <c r="T1979" s="23">
        <v>1.381</v>
      </c>
      <c r="V1979" s="20">
        <v>23.262799999999999</v>
      </c>
      <c r="X1979" s="20">
        <v>0</v>
      </c>
      <c r="AA1979" s="25">
        <v>11476</v>
      </c>
      <c r="AB1979" s="9"/>
      <c r="AC1979" s="25">
        <v>573893</v>
      </c>
      <c r="AD1979" s="9"/>
      <c r="AE1979" s="27">
        <v>24670</v>
      </c>
      <c r="AF1979" s="9"/>
      <c r="AG1979" s="26">
        <v>17864</v>
      </c>
      <c r="AI1979" s="26">
        <v>0</v>
      </c>
      <c r="AK1979" s="26">
        <v>486222</v>
      </c>
      <c r="AM1979" s="2" t="str">
        <f t="shared" si="30"/>
        <v>No</v>
      </c>
    </row>
    <row r="1980" spans="1:39">
      <c r="A1980" s="6" t="s">
        <v>3730</v>
      </c>
      <c r="B1980" s="6" t="s">
        <v>5467</v>
      </c>
      <c r="C1980" s="4" t="s">
        <v>66</v>
      </c>
      <c r="D1980" s="213" t="s">
        <v>3731</v>
      </c>
      <c r="E1980" s="210">
        <v>77063</v>
      </c>
      <c r="F1980" s="17" t="s">
        <v>132</v>
      </c>
      <c r="G1980" s="36" t="s">
        <v>220</v>
      </c>
      <c r="H1980" s="157">
        <v>0</v>
      </c>
      <c r="I1980" s="19">
        <v>17</v>
      </c>
      <c r="J1980" s="150" t="s">
        <v>13</v>
      </c>
      <c r="K1980" s="150" t="s">
        <v>12</v>
      </c>
      <c r="L1980" s="9">
        <v>17</v>
      </c>
      <c r="M1980" s="9"/>
      <c r="N1980" s="21">
        <v>0.98089999999999999</v>
      </c>
      <c r="O1980" s="10"/>
      <c r="P1980" s="39">
        <v>1.0999999999999999E-2</v>
      </c>
      <c r="Q1980" s="7"/>
      <c r="R1980" s="158">
        <v>76.693799999999996</v>
      </c>
      <c r="S1980" s="1"/>
      <c r="T1980" s="23">
        <v>0.85880000000000001</v>
      </c>
      <c r="V1980" s="20">
        <v>89.305800000000005</v>
      </c>
      <c r="X1980" s="20">
        <v>0</v>
      </c>
      <c r="AA1980" s="25">
        <v>11858</v>
      </c>
      <c r="AB1980" s="9"/>
      <c r="AC1980" s="25">
        <v>1079618</v>
      </c>
      <c r="AD1980" s="9"/>
      <c r="AE1980" s="27">
        <v>12089</v>
      </c>
      <c r="AF1980" s="9"/>
      <c r="AG1980" s="26">
        <v>14077</v>
      </c>
      <c r="AI1980" s="26">
        <v>0</v>
      </c>
      <c r="AK1980" s="26">
        <v>300355</v>
      </c>
      <c r="AM1980" s="2" t="str">
        <f t="shared" si="30"/>
        <v>No</v>
      </c>
    </row>
    <row r="1981" spans="1:39">
      <c r="A1981" s="6" t="s">
        <v>6214</v>
      </c>
      <c r="B1981" s="6" t="s">
        <v>989</v>
      </c>
      <c r="C1981" s="4" t="s">
        <v>82</v>
      </c>
      <c r="D1981" s="213">
        <v>5169</v>
      </c>
      <c r="E1981" s="210">
        <v>50169</v>
      </c>
      <c r="F1981" s="17" t="s">
        <v>272</v>
      </c>
      <c r="G1981" s="36" t="s">
        <v>218</v>
      </c>
      <c r="H1981" s="157">
        <v>724091</v>
      </c>
      <c r="I1981" s="19">
        <v>17</v>
      </c>
      <c r="J1981" s="150" t="s">
        <v>13</v>
      </c>
      <c r="K1981" s="150" t="s">
        <v>15</v>
      </c>
      <c r="L1981" s="9">
        <v>17</v>
      </c>
      <c r="M1981" s="9"/>
      <c r="N1981" s="21">
        <v>6.4013</v>
      </c>
      <c r="O1981" s="10"/>
      <c r="P1981" s="39">
        <v>0.24160000000000001</v>
      </c>
      <c r="Q1981" s="7"/>
      <c r="R1981" s="158">
        <v>52.290399999999998</v>
      </c>
      <c r="S1981" s="1"/>
      <c r="T1981" s="23">
        <v>1.9736</v>
      </c>
      <c r="V1981" s="20">
        <v>26.494800000000001</v>
      </c>
      <c r="X1981" s="20">
        <v>3.0457999999999998</v>
      </c>
      <c r="AA1981" s="25">
        <v>280503</v>
      </c>
      <c r="AB1981" s="9"/>
      <c r="AC1981" s="25">
        <v>1161003</v>
      </c>
      <c r="AD1981" s="9"/>
      <c r="AE1981" s="27">
        <v>43820</v>
      </c>
      <c r="AF1981" s="9"/>
      <c r="AG1981" s="26">
        <v>22203</v>
      </c>
      <c r="AI1981" s="26">
        <v>381182</v>
      </c>
      <c r="AK1981" s="26">
        <v>421667</v>
      </c>
      <c r="AM1981" s="2" t="str">
        <f t="shared" si="30"/>
        <v>No</v>
      </c>
    </row>
    <row r="1982" spans="1:39">
      <c r="A1982" s="6" t="s">
        <v>2751</v>
      </c>
      <c r="B1982" s="6" t="s">
        <v>5794</v>
      </c>
      <c r="C1982" s="4" t="s">
        <v>57</v>
      </c>
      <c r="D1982" s="213" t="s">
        <v>2752</v>
      </c>
      <c r="E1982" s="210" t="s">
        <v>2753</v>
      </c>
      <c r="F1982" s="17" t="s">
        <v>272</v>
      </c>
      <c r="G1982" s="36" t="s">
        <v>400</v>
      </c>
      <c r="H1982" s="157">
        <v>0</v>
      </c>
      <c r="I1982" s="19">
        <v>17</v>
      </c>
      <c r="J1982" s="150" t="s">
        <v>13</v>
      </c>
      <c r="K1982" s="150" t="s">
        <v>12</v>
      </c>
      <c r="L1982" s="9">
        <v>17</v>
      </c>
      <c r="M1982" s="9"/>
      <c r="N1982" s="21">
        <v>0.92210000000000003</v>
      </c>
      <c r="O1982" s="10"/>
      <c r="P1982" s="39">
        <v>4.41E-2</v>
      </c>
      <c r="Q1982" s="7"/>
      <c r="R1982" s="158">
        <v>62.814900000000002</v>
      </c>
      <c r="S1982" s="1"/>
      <c r="T1982" s="23">
        <v>3.0024000000000002</v>
      </c>
      <c r="V1982" s="20">
        <v>20.921399999999998</v>
      </c>
      <c r="X1982" s="20">
        <v>0</v>
      </c>
      <c r="AA1982" s="25">
        <v>82515</v>
      </c>
      <c r="AB1982" s="9"/>
      <c r="AC1982" s="25">
        <v>1872260</v>
      </c>
      <c r="AD1982" s="9"/>
      <c r="AE1982" s="27">
        <v>89490</v>
      </c>
      <c r="AF1982" s="9"/>
      <c r="AG1982" s="26">
        <v>29806</v>
      </c>
      <c r="AI1982" s="26">
        <v>0</v>
      </c>
      <c r="AK1982" s="26">
        <v>517855</v>
      </c>
      <c r="AM1982" s="2" t="str">
        <f t="shared" si="30"/>
        <v>No</v>
      </c>
    </row>
    <row r="1983" spans="1:39">
      <c r="A1983" s="6" t="s">
        <v>3453</v>
      </c>
      <c r="B1983" s="6" t="s">
        <v>3454</v>
      </c>
      <c r="C1983" s="4" t="s">
        <v>52</v>
      </c>
      <c r="D1983" s="213" t="s">
        <v>3455</v>
      </c>
      <c r="E1983" s="210" t="s">
        <v>3456</v>
      </c>
      <c r="F1983" s="17" t="s">
        <v>1012</v>
      </c>
      <c r="G1983" s="36" t="s">
        <v>400</v>
      </c>
      <c r="H1983" s="157">
        <v>0</v>
      </c>
      <c r="I1983" s="19">
        <v>17</v>
      </c>
      <c r="J1983" s="150" t="s">
        <v>13</v>
      </c>
      <c r="K1983" s="150" t="s">
        <v>12</v>
      </c>
      <c r="L1983" s="9">
        <v>17</v>
      </c>
      <c r="M1983" s="9"/>
      <c r="N1983" s="21">
        <v>0.19409999999999999</v>
      </c>
      <c r="O1983" s="10"/>
      <c r="P1983" s="39">
        <v>1.01E-2</v>
      </c>
      <c r="Q1983" s="7"/>
      <c r="R1983" s="158">
        <v>72.742199999999997</v>
      </c>
      <c r="S1983" s="1"/>
      <c r="T1983" s="23">
        <v>3.8039000000000001</v>
      </c>
      <c r="V1983" s="20">
        <v>19.122900000000001</v>
      </c>
      <c r="X1983" s="20">
        <v>0</v>
      </c>
      <c r="AA1983" s="25">
        <v>6413</v>
      </c>
      <c r="AB1983" s="9"/>
      <c r="AC1983" s="25">
        <v>631839</v>
      </c>
      <c r="AD1983" s="9"/>
      <c r="AE1983" s="27">
        <v>33041</v>
      </c>
      <c r="AF1983" s="9"/>
      <c r="AG1983" s="26">
        <v>8686</v>
      </c>
      <c r="AI1983" s="26">
        <v>0</v>
      </c>
      <c r="AK1983" s="26">
        <v>173130</v>
      </c>
      <c r="AM1983" s="2" t="str">
        <f t="shared" si="30"/>
        <v>No</v>
      </c>
    </row>
    <row r="1984" spans="1:39">
      <c r="A1984" s="6" t="s">
        <v>1452</v>
      </c>
      <c r="B1984" s="6" t="s">
        <v>1307</v>
      </c>
      <c r="C1984" s="4" t="s">
        <v>64</v>
      </c>
      <c r="D1984" s="213">
        <v>4227</v>
      </c>
      <c r="E1984" s="210">
        <v>40227</v>
      </c>
      <c r="F1984" s="17" t="s">
        <v>405</v>
      </c>
      <c r="G1984" s="36" t="s">
        <v>220</v>
      </c>
      <c r="H1984" s="157">
        <v>105419</v>
      </c>
      <c r="I1984" s="19">
        <v>17</v>
      </c>
      <c r="J1984" s="150" t="s">
        <v>13</v>
      </c>
      <c r="K1984" s="150" t="s">
        <v>12</v>
      </c>
      <c r="L1984" s="9">
        <v>17</v>
      </c>
      <c r="M1984" s="9"/>
      <c r="N1984" s="21">
        <v>12.073</v>
      </c>
      <c r="O1984" s="10"/>
      <c r="P1984" s="39">
        <v>0.66969999999999996</v>
      </c>
      <c r="Q1984" s="7"/>
      <c r="R1984" s="158">
        <v>42.048299999999998</v>
      </c>
      <c r="S1984" s="1"/>
      <c r="T1984" s="23">
        <v>2.3323999999999998</v>
      </c>
      <c r="V1984" s="20">
        <v>18.027899999999999</v>
      </c>
      <c r="X1984" s="20">
        <v>0</v>
      </c>
      <c r="AA1984" s="25">
        <v>1037408</v>
      </c>
      <c r="AB1984" s="9"/>
      <c r="AC1984" s="25">
        <v>1549103</v>
      </c>
      <c r="AD1984" s="9"/>
      <c r="AE1984" s="27">
        <v>85928</v>
      </c>
      <c r="AF1984" s="9"/>
      <c r="AG1984" s="26">
        <v>36841</v>
      </c>
      <c r="AI1984" s="26">
        <v>0</v>
      </c>
      <c r="AK1984" s="26">
        <v>714701</v>
      </c>
      <c r="AM1984" s="2" t="str">
        <f t="shared" si="30"/>
        <v>No</v>
      </c>
    </row>
    <row r="1985" spans="1:39">
      <c r="A1985" s="6" t="s">
        <v>5360</v>
      </c>
      <c r="B1985" s="6" t="s">
        <v>825</v>
      </c>
      <c r="C1985" s="4" t="s">
        <v>75</v>
      </c>
      <c r="D1985" s="213"/>
      <c r="E1985" s="210">
        <v>22930</v>
      </c>
      <c r="F1985" s="17" t="s">
        <v>405</v>
      </c>
      <c r="G1985" s="36" t="s">
        <v>218</v>
      </c>
      <c r="H1985" s="157">
        <v>18351295</v>
      </c>
      <c r="I1985" s="19">
        <v>17</v>
      </c>
      <c r="J1985" s="150" t="s">
        <v>25</v>
      </c>
      <c r="K1985" s="150" t="s">
        <v>15</v>
      </c>
      <c r="L1985" s="9">
        <v>17</v>
      </c>
      <c r="M1985" s="9"/>
      <c r="N1985" s="21">
        <v>2.5074000000000001</v>
      </c>
      <c r="O1985" s="10"/>
      <c r="P1985" s="39">
        <v>0.1663</v>
      </c>
      <c r="Q1985" s="7"/>
      <c r="R1985" s="158">
        <v>1367.3100999999999</v>
      </c>
      <c r="S1985" s="1"/>
      <c r="T1985" s="23">
        <v>90.691199999999995</v>
      </c>
      <c r="V1985" s="20">
        <v>15.076499999999999</v>
      </c>
      <c r="X1985" s="20">
        <v>2.7759</v>
      </c>
      <c r="AA1985" s="25">
        <v>10285229</v>
      </c>
      <c r="AB1985" s="9"/>
      <c r="AC1985" s="25">
        <v>61842069</v>
      </c>
      <c r="AD1985" s="9"/>
      <c r="AE1985" s="27">
        <v>4101874</v>
      </c>
      <c r="AF1985" s="9"/>
      <c r="AG1985" s="26">
        <v>45229</v>
      </c>
      <c r="AI1985" s="26">
        <v>22278258</v>
      </c>
      <c r="AK1985" s="26">
        <v>564517</v>
      </c>
      <c r="AM1985" s="2" t="str">
        <f t="shared" si="30"/>
        <v>No</v>
      </c>
    </row>
    <row r="1986" spans="1:39">
      <c r="A1986" s="6" t="s">
        <v>2125</v>
      </c>
      <c r="B1986" s="6" t="s">
        <v>2126</v>
      </c>
      <c r="C1986" s="4" t="s">
        <v>64</v>
      </c>
      <c r="D1986" s="213" t="s">
        <v>2127</v>
      </c>
      <c r="E1986" s="210" t="s">
        <v>2128</v>
      </c>
      <c r="F1986" s="17" t="s">
        <v>405</v>
      </c>
      <c r="G1986" s="36" t="s">
        <v>400</v>
      </c>
      <c r="H1986" s="157">
        <v>0</v>
      </c>
      <c r="I1986" s="19">
        <v>17</v>
      </c>
      <c r="J1986" s="150" t="s">
        <v>13</v>
      </c>
      <c r="K1986" s="150" t="s">
        <v>12</v>
      </c>
      <c r="L1986" s="9">
        <v>16</v>
      </c>
      <c r="M1986" s="9"/>
      <c r="N1986" s="21">
        <v>0</v>
      </c>
      <c r="O1986" s="10"/>
      <c r="P1986" s="39">
        <v>0</v>
      </c>
      <c r="Q1986" s="7"/>
      <c r="R1986" s="158">
        <v>42.334800000000001</v>
      </c>
      <c r="S1986" s="1"/>
      <c r="T1986" s="23">
        <v>1.47</v>
      </c>
      <c r="V1986" s="20">
        <v>28.799499999999998</v>
      </c>
      <c r="X1986" s="20">
        <v>0</v>
      </c>
      <c r="AA1986" s="25">
        <v>0</v>
      </c>
      <c r="AB1986" s="9"/>
      <c r="AC1986" s="25">
        <v>1727682</v>
      </c>
      <c r="AD1986" s="9"/>
      <c r="AE1986" s="27">
        <v>59990</v>
      </c>
      <c r="AF1986" s="9"/>
      <c r="AG1986" s="26">
        <v>40810</v>
      </c>
      <c r="AI1986" s="26">
        <v>0</v>
      </c>
      <c r="AK1986" s="26">
        <v>646045</v>
      </c>
      <c r="AM1986" s="2" t="str">
        <f t="shared" ref="AM1986:AM2049" si="31">IF(AL1986&amp;AJ1986&amp;AH1986&amp;AF1986&amp;AD1986&amp;AB1986&amp;Y1986&amp;W1986&amp;U1986&amp;S1986&amp;S1986&amp;Q1986&amp;O1986&lt;&gt;"","Yes","No")</f>
        <v>No</v>
      </c>
    </row>
    <row r="1987" spans="1:39">
      <c r="A1987" s="6" t="s">
        <v>3538</v>
      </c>
      <c r="B1987" s="6" t="s">
        <v>3539</v>
      </c>
      <c r="C1987" s="4" t="s">
        <v>73</v>
      </c>
      <c r="D1987" s="213" t="s">
        <v>3540</v>
      </c>
      <c r="E1987" s="210" t="s">
        <v>3541</v>
      </c>
      <c r="F1987" s="17" t="s">
        <v>272</v>
      </c>
      <c r="G1987" s="36" t="s">
        <v>400</v>
      </c>
      <c r="H1987" s="157">
        <v>0</v>
      </c>
      <c r="I1987" s="19">
        <v>17</v>
      </c>
      <c r="J1987" s="150" t="s">
        <v>14</v>
      </c>
      <c r="K1987" s="150" t="s">
        <v>12</v>
      </c>
      <c r="L1987" s="9">
        <v>15</v>
      </c>
      <c r="M1987" s="9"/>
      <c r="N1987" s="21">
        <v>0</v>
      </c>
      <c r="O1987" s="10"/>
      <c r="P1987" s="39">
        <v>0</v>
      </c>
      <c r="Q1987" s="7"/>
      <c r="R1987" s="158">
        <v>109.852</v>
      </c>
      <c r="S1987" s="1"/>
      <c r="T1987" s="23">
        <v>15.4955</v>
      </c>
      <c r="V1987" s="20">
        <v>7.0892999999999997</v>
      </c>
      <c r="X1987" s="20">
        <v>0</v>
      </c>
      <c r="AA1987" s="25">
        <v>0</v>
      </c>
      <c r="AB1987" s="9"/>
      <c r="AC1987" s="25">
        <v>3084535</v>
      </c>
      <c r="AD1987" s="9"/>
      <c r="AE1987" s="27">
        <v>435099</v>
      </c>
      <c r="AF1987" s="9"/>
      <c r="AG1987" s="26">
        <v>28079</v>
      </c>
      <c r="AI1987" s="26">
        <v>0</v>
      </c>
      <c r="AK1987" s="26">
        <v>560036</v>
      </c>
      <c r="AM1987" s="2" t="str">
        <f t="shared" si="31"/>
        <v>No</v>
      </c>
    </row>
    <row r="1988" spans="1:39">
      <c r="A1988" s="6" t="s">
        <v>6211</v>
      </c>
      <c r="B1988" s="6" t="s">
        <v>2361</v>
      </c>
      <c r="C1988" s="4" t="s">
        <v>113</v>
      </c>
      <c r="D1988" s="213">
        <v>5108</v>
      </c>
      <c r="E1988" s="210">
        <v>50108</v>
      </c>
      <c r="F1988" s="17" t="s">
        <v>272</v>
      </c>
      <c r="G1988" s="36" t="s">
        <v>220</v>
      </c>
      <c r="H1988" s="157">
        <v>69658</v>
      </c>
      <c r="I1988" s="19">
        <v>17</v>
      </c>
      <c r="J1988" s="150" t="s">
        <v>14</v>
      </c>
      <c r="K1988" s="150" t="s">
        <v>12</v>
      </c>
      <c r="L1988" s="9">
        <v>15</v>
      </c>
      <c r="M1988" s="9"/>
      <c r="N1988" s="21">
        <v>0.9194</v>
      </c>
      <c r="O1988" s="10"/>
      <c r="P1988" s="39">
        <v>0.13830000000000001</v>
      </c>
      <c r="Q1988" s="7"/>
      <c r="R1988" s="158">
        <v>120.1767</v>
      </c>
      <c r="S1988" s="1"/>
      <c r="T1988" s="23">
        <v>18.077999999999999</v>
      </c>
      <c r="V1988" s="20">
        <v>6.6477000000000004</v>
      </c>
      <c r="X1988" s="20">
        <v>0</v>
      </c>
      <c r="AA1988" s="25">
        <v>481629</v>
      </c>
      <c r="AB1988" s="9"/>
      <c r="AC1988" s="25">
        <v>3482240</v>
      </c>
      <c r="AD1988" s="9"/>
      <c r="AE1988" s="27">
        <v>523829</v>
      </c>
      <c r="AF1988" s="9"/>
      <c r="AG1988" s="26">
        <v>28976</v>
      </c>
      <c r="AI1988" s="26">
        <v>0</v>
      </c>
      <c r="AK1988" s="26">
        <v>435108</v>
      </c>
      <c r="AM1988" s="2" t="str">
        <f t="shared" si="31"/>
        <v>No</v>
      </c>
    </row>
    <row r="1989" spans="1:39">
      <c r="A1989" s="6" t="s">
        <v>2037</v>
      </c>
      <c r="B1989" s="6" t="s">
        <v>1666</v>
      </c>
      <c r="C1989" s="4" t="s">
        <v>64</v>
      </c>
      <c r="D1989" s="213" t="s">
        <v>2038</v>
      </c>
      <c r="E1989" s="210" t="s">
        <v>2039</v>
      </c>
      <c r="F1989" s="17" t="s">
        <v>272</v>
      </c>
      <c r="G1989" s="36" t="s">
        <v>400</v>
      </c>
      <c r="H1989" s="157">
        <v>0</v>
      </c>
      <c r="I1989" s="19">
        <v>17</v>
      </c>
      <c r="J1989" s="150" t="s">
        <v>13</v>
      </c>
      <c r="K1989" s="150" t="s">
        <v>12</v>
      </c>
      <c r="L1989" s="9">
        <v>15</v>
      </c>
      <c r="M1989" s="9"/>
      <c r="N1989" s="21">
        <v>0.125</v>
      </c>
      <c r="O1989" s="10"/>
      <c r="P1989" s="39">
        <v>5.1999999999999998E-3</v>
      </c>
      <c r="Q1989" s="7"/>
      <c r="R1989" s="158">
        <v>32.0092</v>
      </c>
      <c r="S1989" s="1"/>
      <c r="T1989" s="23">
        <v>1.3422000000000001</v>
      </c>
      <c r="V1989" s="20">
        <v>23.8491</v>
      </c>
      <c r="X1989" s="20">
        <v>0</v>
      </c>
      <c r="AA1989" s="25">
        <v>5095</v>
      </c>
      <c r="AB1989" s="9"/>
      <c r="AC1989" s="25">
        <v>972183</v>
      </c>
      <c r="AD1989" s="9"/>
      <c r="AE1989" s="27">
        <v>40764</v>
      </c>
      <c r="AF1989" s="9"/>
      <c r="AG1989" s="26">
        <v>30372</v>
      </c>
      <c r="AI1989" s="26">
        <v>0</v>
      </c>
      <c r="AK1989" s="26">
        <v>554138</v>
      </c>
      <c r="AM1989" s="2" t="str">
        <f t="shared" si="31"/>
        <v>No</v>
      </c>
    </row>
    <row r="1990" spans="1:39">
      <c r="A1990" s="6" t="s">
        <v>3346</v>
      </c>
      <c r="B1990" s="6" t="s">
        <v>3347</v>
      </c>
      <c r="C1990" s="4" t="s">
        <v>103</v>
      </c>
      <c r="D1990" s="213">
        <v>6113</v>
      </c>
      <c r="E1990" s="210">
        <v>60113</v>
      </c>
      <c r="F1990" s="17" t="s">
        <v>272</v>
      </c>
      <c r="G1990" s="36" t="s">
        <v>220</v>
      </c>
      <c r="H1990" s="157">
        <v>5121892</v>
      </c>
      <c r="I1990" s="19">
        <v>17</v>
      </c>
      <c r="J1990" s="150" t="s">
        <v>13</v>
      </c>
      <c r="K1990" s="150" t="s">
        <v>12</v>
      </c>
      <c r="L1990" s="9">
        <v>14</v>
      </c>
      <c r="M1990" s="9"/>
      <c r="N1990" s="21">
        <v>2.4874000000000001</v>
      </c>
      <c r="O1990" s="10"/>
      <c r="P1990" s="39">
        <v>8.2000000000000003E-2</v>
      </c>
      <c r="Q1990" s="7"/>
      <c r="R1990" s="158">
        <v>49.088999999999999</v>
      </c>
      <c r="S1990" s="1"/>
      <c r="T1990" s="23">
        <v>1.6174999999999999</v>
      </c>
      <c r="V1990" s="20">
        <v>30.347999999999999</v>
      </c>
      <c r="X1990" s="20">
        <v>0</v>
      </c>
      <c r="AA1990" s="25">
        <v>79658</v>
      </c>
      <c r="AB1990" s="9"/>
      <c r="AC1990" s="25">
        <v>971864</v>
      </c>
      <c r="AD1990" s="9"/>
      <c r="AE1990" s="27">
        <v>32024</v>
      </c>
      <c r="AF1990" s="9"/>
      <c r="AG1990" s="26">
        <v>19798</v>
      </c>
      <c r="AI1990" s="26">
        <v>0</v>
      </c>
      <c r="AK1990" s="26">
        <v>304537</v>
      </c>
      <c r="AM1990" s="2" t="str">
        <f t="shared" si="31"/>
        <v>No</v>
      </c>
    </row>
    <row r="1991" spans="1:39">
      <c r="A1991" s="6" t="s">
        <v>2676</v>
      </c>
      <c r="B1991" s="6" t="s">
        <v>1022</v>
      </c>
      <c r="C1991" s="4" t="s">
        <v>75</v>
      </c>
      <c r="D1991" s="213" t="s">
        <v>1023</v>
      </c>
      <c r="E1991" s="210" t="s">
        <v>1024</v>
      </c>
      <c r="F1991" s="17" t="s">
        <v>272</v>
      </c>
      <c r="G1991" s="36" t="s">
        <v>400</v>
      </c>
      <c r="H1991" s="157">
        <v>0</v>
      </c>
      <c r="I1991" s="19">
        <v>17</v>
      </c>
      <c r="J1991" s="150" t="s">
        <v>14</v>
      </c>
      <c r="K1991" s="150" t="s">
        <v>15</v>
      </c>
      <c r="L1991" s="9">
        <v>13</v>
      </c>
      <c r="M1991" s="9"/>
      <c r="N1991" s="21">
        <v>3.5417999999999998</v>
      </c>
      <c r="O1991" s="10"/>
      <c r="P1991" s="39">
        <v>0.24970000000000001</v>
      </c>
      <c r="Q1991" s="7"/>
      <c r="R1991" s="158">
        <v>63.809100000000001</v>
      </c>
      <c r="S1991" s="1"/>
      <c r="T1991" s="23">
        <v>4.4977999999999998</v>
      </c>
      <c r="V1991" s="20">
        <v>14.1867</v>
      </c>
      <c r="X1991" s="20">
        <v>0</v>
      </c>
      <c r="AA1991" s="25">
        <v>153443</v>
      </c>
      <c r="AB1991" s="9"/>
      <c r="AC1991" s="25">
        <v>614609</v>
      </c>
      <c r="AD1991" s="9"/>
      <c r="AE1991" s="27">
        <v>43323</v>
      </c>
      <c r="AF1991" s="9"/>
      <c r="AG1991" s="26">
        <v>9632</v>
      </c>
      <c r="AI1991" s="26">
        <v>0</v>
      </c>
      <c r="AK1991" s="26">
        <v>306166</v>
      </c>
      <c r="AM1991" s="2" t="str">
        <f t="shared" si="31"/>
        <v>No</v>
      </c>
    </row>
    <row r="1992" spans="1:39">
      <c r="A1992" s="6" t="s">
        <v>2388</v>
      </c>
      <c r="B1992" s="6" t="s">
        <v>2389</v>
      </c>
      <c r="C1992" s="4" t="s">
        <v>45</v>
      </c>
      <c r="D1992" s="213">
        <v>5159</v>
      </c>
      <c r="E1992" s="210">
        <v>50159</v>
      </c>
      <c r="F1992" s="17" t="s">
        <v>272</v>
      </c>
      <c r="G1992" s="36" t="s">
        <v>218</v>
      </c>
      <c r="H1992" s="157">
        <v>81926</v>
      </c>
      <c r="I1992" s="19">
        <v>17</v>
      </c>
      <c r="J1992" s="150" t="s">
        <v>14</v>
      </c>
      <c r="K1992" s="150" t="s">
        <v>15</v>
      </c>
      <c r="L1992" s="9">
        <v>13</v>
      </c>
      <c r="M1992" s="9"/>
      <c r="N1992" s="21">
        <v>0.4224</v>
      </c>
      <c r="O1992" s="10"/>
      <c r="P1992" s="39">
        <v>4.53E-2</v>
      </c>
      <c r="Q1992" s="7"/>
      <c r="R1992" s="158">
        <v>93.805999999999997</v>
      </c>
      <c r="S1992" s="1"/>
      <c r="T1992" s="23">
        <v>10.0619</v>
      </c>
      <c r="V1992" s="20">
        <v>9.3229000000000006</v>
      </c>
      <c r="X1992" s="20">
        <v>1.2171000000000001</v>
      </c>
      <c r="AA1992" s="25">
        <v>269083</v>
      </c>
      <c r="AB1992" s="9"/>
      <c r="AC1992" s="25">
        <v>5938764</v>
      </c>
      <c r="AD1992" s="9"/>
      <c r="AE1992" s="27">
        <v>637007</v>
      </c>
      <c r="AF1992" s="9"/>
      <c r="AG1992" s="26">
        <v>63309</v>
      </c>
      <c r="AI1992" s="26">
        <v>4879471</v>
      </c>
      <c r="AK1992" s="26">
        <v>959079</v>
      </c>
      <c r="AM1992" s="2" t="str">
        <f t="shared" si="31"/>
        <v>No</v>
      </c>
    </row>
    <row r="1993" spans="1:39">
      <c r="A1993" s="6" t="s">
        <v>135</v>
      </c>
      <c r="B1993" s="6" t="s">
        <v>1458</v>
      </c>
      <c r="C1993" s="4" t="s">
        <v>100</v>
      </c>
      <c r="D1993" s="213">
        <v>4235</v>
      </c>
      <c r="E1993" s="210" t="s">
        <v>5564</v>
      </c>
      <c r="F1993" s="17" t="s">
        <v>1012</v>
      </c>
      <c r="G1993" s="36" t="s">
        <v>400</v>
      </c>
      <c r="H1993" s="157">
        <v>0</v>
      </c>
      <c r="I1993" s="19">
        <v>17</v>
      </c>
      <c r="J1993" s="150" t="s">
        <v>13</v>
      </c>
      <c r="K1993" s="150" t="s">
        <v>12</v>
      </c>
      <c r="L1993" s="9">
        <v>13</v>
      </c>
      <c r="M1993" s="9"/>
      <c r="N1993" s="21">
        <v>0</v>
      </c>
      <c r="O1993" s="10"/>
      <c r="P1993" s="39">
        <v>0</v>
      </c>
      <c r="Q1993" s="7"/>
      <c r="R1993" s="158">
        <v>25.910699999999999</v>
      </c>
      <c r="S1993" s="1"/>
      <c r="T1993" s="23">
        <v>1.9560999999999999</v>
      </c>
      <c r="V1993" s="20">
        <v>13.2461</v>
      </c>
      <c r="X1993" s="20">
        <v>0</v>
      </c>
      <c r="AA1993" s="25">
        <v>0</v>
      </c>
      <c r="AB1993" s="9"/>
      <c r="AC1993" s="25">
        <v>457376</v>
      </c>
      <c r="AD1993" s="9"/>
      <c r="AE1993" s="27">
        <v>34529</v>
      </c>
      <c r="AF1993" s="9"/>
      <c r="AG1993" s="26">
        <v>17652</v>
      </c>
      <c r="AI1993" s="26">
        <v>0</v>
      </c>
      <c r="AK1993" s="26">
        <v>280450</v>
      </c>
      <c r="AM1993" s="2" t="str">
        <f t="shared" si="31"/>
        <v>No</v>
      </c>
    </row>
    <row r="1994" spans="1:39">
      <c r="A1994" s="6" t="s">
        <v>650</v>
      </c>
      <c r="B1994" s="6" t="s">
        <v>651</v>
      </c>
      <c r="C1994" s="4" t="s">
        <v>67</v>
      </c>
      <c r="D1994" s="213">
        <v>1002</v>
      </c>
      <c r="E1994" s="210">
        <v>10002</v>
      </c>
      <c r="F1994" s="17" t="s">
        <v>275</v>
      </c>
      <c r="G1994" s="36" t="s">
        <v>220</v>
      </c>
      <c r="H1994" s="157">
        <v>158377</v>
      </c>
      <c r="I1994" s="19">
        <v>17</v>
      </c>
      <c r="J1994" s="150" t="s">
        <v>14</v>
      </c>
      <c r="K1994" s="150" t="s">
        <v>12</v>
      </c>
      <c r="L1994" s="9">
        <v>13</v>
      </c>
      <c r="M1994" s="9"/>
      <c r="N1994" s="21">
        <v>1.3734999999999999</v>
      </c>
      <c r="O1994" s="10"/>
      <c r="P1994" s="39">
        <v>0.16209999999999999</v>
      </c>
      <c r="Q1994" s="7"/>
      <c r="R1994" s="158">
        <v>67.691500000000005</v>
      </c>
      <c r="S1994" s="1"/>
      <c r="T1994" s="23">
        <v>7.9878999999999998</v>
      </c>
      <c r="V1994" s="20">
        <v>8.4742999999999995</v>
      </c>
      <c r="X1994" s="20">
        <v>0</v>
      </c>
      <c r="AA1994" s="25">
        <v>564301</v>
      </c>
      <c r="AB1994" s="9"/>
      <c r="AC1994" s="25">
        <v>3481579</v>
      </c>
      <c r="AD1994" s="9"/>
      <c r="AE1994" s="27">
        <v>410840</v>
      </c>
      <c r="AF1994" s="9"/>
      <c r="AG1994" s="26">
        <v>51433</v>
      </c>
      <c r="AI1994" s="26">
        <v>0</v>
      </c>
      <c r="AK1994" s="26">
        <v>551836</v>
      </c>
      <c r="AM1994" s="2" t="str">
        <f t="shared" si="31"/>
        <v>No</v>
      </c>
    </row>
    <row r="1995" spans="1:39">
      <c r="A1995" s="6" t="s">
        <v>3822</v>
      </c>
      <c r="B1995" s="6" t="s">
        <v>889</v>
      </c>
      <c r="C1995" s="4" t="s">
        <v>48</v>
      </c>
      <c r="D1995" s="213" t="s">
        <v>3823</v>
      </c>
      <c r="E1995" s="210" t="s">
        <v>3824</v>
      </c>
      <c r="F1995" s="17" t="s">
        <v>272</v>
      </c>
      <c r="G1995" s="36" t="s">
        <v>400</v>
      </c>
      <c r="H1995" s="157">
        <v>0</v>
      </c>
      <c r="I1995" s="19">
        <v>17</v>
      </c>
      <c r="J1995" s="150" t="s">
        <v>14</v>
      </c>
      <c r="K1995" s="150" t="s">
        <v>12</v>
      </c>
      <c r="L1995" s="9">
        <v>12</v>
      </c>
      <c r="M1995" s="9"/>
      <c r="N1995" s="21">
        <v>0.40439999999999998</v>
      </c>
      <c r="O1995" s="10"/>
      <c r="P1995" s="39">
        <v>4.07E-2</v>
      </c>
      <c r="Q1995" s="7"/>
      <c r="R1995" s="158">
        <v>55.2988</v>
      </c>
      <c r="S1995" s="1"/>
      <c r="T1995" s="23">
        <v>5.5701999999999998</v>
      </c>
      <c r="V1995" s="20">
        <v>9.9276999999999997</v>
      </c>
      <c r="X1995" s="20">
        <v>0</v>
      </c>
      <c r="AA1995" s="25">
        <v>28606</v>
      </c>
      <c r="AB1995" s="9"/>
      <c r="AC1995" s="25">
        <v>702295</v>
      </c>
      <c r="AD1995" s="9"/>
      <c r="AE1995" s="27">
        <v>70741</v>
      </c>
      <c r="AF1995" s="9"/>
      <c r="AG1995" s="26">
        <v>12700</v>
      </c>
      <c r="AI1995" s="26">
        <v>0</v>
      </c>
      <c r="AK1995" s="26">
        <v>181660</v>
      </c>
      <c r="AM1995" s="2" t="str">
        <f t="shared" si="31"/>
        <v>No</v>
      </c>
    </row>
    <row r="1996" spans="1:39">
      <c r="A1996" s="6" t="s">
        <v>6210</v>
      </c>
      <c r="B1996" s="6" t="s">
        <v>350</v>
      </c>
      <c r="C1996" s="4" t="s">
        <v>42</v>
      </c>
      <c r="D1996" s="213">
        <v>4021</v>
      </c>
      <c r="E1996" s="210">
        <v>40021</v>
      </c>
      <c r="F1996" s="17" t="s">
        <v>272</v>
      </c>
      <c r="G1996" s="36" t="s">
        <v>218</v>
      </c>
      <c r="H1996" s="157">
        <v>95779</v>
      </c>
      <c r="I1996" s="19">
        <v>17</v>
      </c>
      <c r="J1996" s="150" t="s">
        <v>14</v>
      </c>
      <c r="K1996" s="150" t="s">
        <v>12</v>
      </c>
      <c r="L1996" s="9">
        <v>12</v>
      </c>
      <c r="M1996" s="9"/>
      <c r="N1996" s="21">
        <v>1.0155000000000001</v>
      </c>
      <c r="O1996" s="10"/>
      <c r="P1996" s="39">
        <v>0.2301</v>
      </c>
      <c r="Q1996" s="7"/>
      <c r="R1996" s="158">
        <v>92.537400000000005</v>
      </c>
      <c r="S1996" s="1"/>
      <c r="T1996" s="23">
        <v>20.964400000000001</v>
      </c>
      <c r="V1996" s="20">
        <v>4.4139999999999997</v>
      </c>
      <c r="X1996" s="20">
        <v>0.83550000000000002</v>
      </c>
      <c r="AA1996" s="25">
        <v>778994</v>
      </c>
      <c r="AB1996" s="9"/>
      <c r="AC1996" s="25">
        <v>3386036</v>
      </c>
      <c r="AD1996" s="9"/>
      <c r="AE1996" s="27">
        <v>767110</v>
      </c>
      <c r="AF1996" s="9"/>
      <c r="AG1996" s="26">
        <v>36591</v>
      </c>
      <c r="AI1996" s="26">
        <v>4052480</v>
      </c>
      <c r="AK1996" s="26">
        <v>632877</v>
      </c>
      <c r="AM1996" s="2" t="str">
        <f t="shared" si="31"/>
        <v>No</v>
      </c>
    </row>
    <row r="1997" spans="1:39">
      <c r="A1997" s="6" t="s">
        <v>6209</v>
      </c>
      <c r="B1997" s="6" t="s">
        <v>4819</v>
      </c>
      <c r="C1997" s="4" t="s">
        <v>22</v>
      </c>
      <c r="D1997" s="213">
        <v>9050</v>
      </c>
      <c r="E1997" s="210">
        <v>90050</v>
      </c>
      <c r="F1997" s="17" t="s">
        <v>272</v>
      </c>
      <c r="G1997" s="36" t="s">
        <v>220</v>
      </c>
      <c r="H1997" s="157">
        <v>125206</v>
      </c>
      <c r="I1997" s="19">
        <v>17</v>
      </c>
      <c r="J1997" s="150" t="s">
        <v>13</v>
      </c>
      <c r="K1997" s="150" t="s">
        <v>12</v>
      </c>
      <c r="L1997" s="9">
        <v>11</v>
      </c>
      <c r="M1997" s="9"/>
      <c r="N1997" s="21">
        <v>2.7161</v>
      </c>
      <c r="O1997" s="10"/>
      <c r="P1997" s="39">
        <v>3.2099999999999997E-2</v>
      </c>
      <c r="Q1997" s="7"/>
      <c r="R1997" s="158">
        <v>207.0077</v>
      </c>
      <c r="S1997" s="1"/>
      <c r="T1997" s="23">
        <v>2.4449999999999998</v>
      </c>
      <c r="V1997" s="20">
        <v>84.666700000000006</v>
      </c>
      <c r="X1997" s="20">
        <v>0</v>
      </c>
      <c r="AA1997" s="25">
        <v>117600</v>
      </c>
      <c r="AB1997" s="9"/>
      <c r="AC1997" s="25">
        <v>3665900</v>
      </c>
      <c r="AD1997" s="9"/>
      <c r="AE1997" s="27">
        <v>43298</v>
      </c>
      <c r="AF1997" s="9"/>
      <c r="AG1997" s="26">
        <v>17709</v>
      </c>
      <c r="AI1997" s="26">
        <v>0</v>
      </c>
      <c r="AK1997" s="26">
        <v>162551</v>
      </c>
      <c r="AM1997" s="2" t="str">
        <f t="shared" si="31"/>
        <v>No</v>
      </c>
    </row>
    <row r="1998" spans="1:39">
      <c r="A1998" s="6" t="s">
        <v>5383</v>
      </c>
      <c r="B1998" s="6" t="s">
        <v>2397</v>
      </c>
      <c r="C1998" s="4" t="s">
        <v>105</v>
      </c>
      <c r="D1998" s="213">
        <v>3069</v>
      </c>
      <c r="E1998" s="210" t="s">
        <v>5384</v>
      </c>
      <c r="F1998" s="17" t="s">
        <v>272</v>
      </c>
      <c r="G1998" s="36" t="s">
        <v>400</v>
      </c>
      <c r="H1998" s="157">
        <v>0</v>
      </c>
      <c r="I1998" s="19">
        <v>17</v>
      </c>
      <c r="J1998" s="150" t="s">
        <v>13</v>
      </c>
      <c r="K1998" s="150" t="s">
        <v>12</v>
      </c>
      <c r="L1998" s="9">
        <v>11</v>
      </c>
      <c r="M1998" s="9"/>
      <c r="N1998" s="21">
        <v>3.2913000000000001</v>
      </c>
      <c r="O1998" s="10"/>
      <c r="P1998" s="39">
        <v>0.14019999999999999</v>
      </c>
      <c r="Q1998" s="7"/>
      <c r="R1998" s="158">
        <v>76.146199999999993</v>
      </c>
      <c r="S1998" s="1"/>
      <c r="T1998" s="23">
        <v>3.2437</v>
      </c>
      <c r="V1998" s="20">
        <v>23.475000000000001</v>
      </c>
      <c r="X1998" s="20">
        <v>0</v>
      </c>
      <c r="AA1998" s="25">
        <v>188808</v>
      </c>
      <c r="AB1998" s="9"/>
      <c r="AC1998" s="25">
        <v>1346645</v>
      </c>
      <c r="AD1998" s="9"/>
      <c r="AE1998" s="27">
        <v>57365</v>
      </c>
      <c r="AF1998" s="9"/>
      <c r="AG1998" s="26">
        <v>17685</v>
      </c>
      <c r="AI1998" s="26">
        <v>0</v>
      </c>
      <c r="AK1998" s="26">
        <v>278431</v>
      </c>
      <c r="AM1998" s="2" t="str">
        <f t="shared" si="31"/>
        <v>No</v>
      </c>
    </row>
    <row r="1999" spans="1:39">
      <c r="A1999" s="6" t="s">
        <v>1583</v>
      </c>
      <c r="B1999" s="6" t="s">
        <v>5793</v>
      </c>
      <c r="C1999" s="4" t="s">
        <v>39</v>
      </c>
      <c r="D1999" s="213" t="s">
        <v>1584</v>
      </c>
      <c r="E1999" s="210" t="s">
        <v>1585</v>
      </c>
      <c r="F1999" s="17" t="s">
        <v>405</v>
      </c>
      <c r="G1999" s="36" t="s">
        <v>400</v>
      </c>
      <c r="H1999" s="157">
        <v>0</v>
      </c>
      <c r="I1999" s="19">
        <v>17</v>
      </c>
      <c r="J1999" s="150" t="s">
        <v>13</v>
      </c>
      <c r="K1999" s="150" t="s">
        <v>12</v>
      </c>
      <c r="L1999" s="9">
        <v>11</v>
      </c>
      <c r="M1999" s="9"/>
      <c r="N1999" s="21">
        <v>0.30930000000000002</v>
      </c>
      <c r="O1999" s="10"/>
      <c r="P1999" s="39">
        <v>1.6199999999999999E-2</v>
      </c>
      <c r="Q1999" s="7"/>
      <c r="R1999" s="158">
        <v>35.260100000000001</v>
      </c>
      <c r="S1999" s="1"/>
      <c r="T1999" s="23">
        <v>1.8446</v>
      </c>
      <c r="V1999" s="20">
        <v>19.115600000000001</v>
      </c>
      <c r="X1999" s="20">
        <v>0</v>
      </c>
      <c r="AA1999" s="25">
        <v>12142</v>
      </c>
      <c r="AB1999" s="9"/>
      <c r="AC1999" s="25">
        <v>750441</v>
      </c>
      <c r="AD1999" s="9"/>
      <c r="AE1999" s="27">
        <v>39258</v>
      </c>
      <c r="AF1999" s="9"/>
      <c r="AG1999" s="26">
        <v>21283</v>
      </c>
      <c r="AI1999" s="26">
        <v>0</v>
      </c>
      <c r="AK1999" s="26">
        <v>293060</v>
      </c>
      <c r="AM1999" s="2" t="str">
        <f t="shared" si="31"/>
        <v>No</v>
      </c>
    </row>
    <row r="2000" spans="1:39">
      <c r="A2000" s="6" t="s">
        <v>3768</v>
      </c>
      <c r="B2000" s="6" t="s">
        <v>2027</v>
      </c>
      <c r="C2000" s="4" t="s">
        <v>44</v>
      </c>
      <c r="D2000" s="213" t="s">
        <v>3769</v>
      </c>
      <c r="E2000" s="210" t="s">
        <v>3770</v>
      </c>
      <c r="F2000" s="17" t="s">
        <v>275</v>
      </c>
      <c r="G2000" s="36" t="s">
        <v>400</v>
      </c>
      <c r="H2000" s="157">
        <v>0</v>
      </c>
      <c r="I2000" s="19">
        <v>17</v>
      </c>
      <c r="J2000" s="150" t="s">
        <v>13</v>
      </c>
      <c r="K2000" s="150" t="s">
        <v>12</v>
      </c>
      <c r="L2000" s="9">
        <v>10</v>
      </c>
      <c r="M2000" s="9"/>
      <c r="N2000" s="21">
        <v>1.5887</v>
      </c>
      <c r="O2000" s="10"/>
      <c r="P2000" s="39">
        <v>0.13950000000000001</v>
      </c>
      <c r="Q2000" s="7"/>
      <c r="R2000" s="158">
        <v>30.938500000000001</v>
      </c>
      <c r="S2000" s="1"/>
      <c r="T2000" s="23">
        <v>2.7170999999999998</v>
      </c>
      <c r="V2000" s="20">
        <v>11.3865</v>
      </c>
      <c r="X2000" s="20">
        <v>0</v>
      </c>
      <c r="AA2000" s="25">
        <v>42209</v>
      </c>
      <c r="AB2000" s="9"/>
      <c r="AC2000" s="25">
        <v>302517</v>
      </c>
      <c r="AD2000" s="9"/>
      <c r="AE2000" s="27">
        <v>26568</v>
      </c>
      <c r="AF2000" s="9"/>
      <c r="AG2000" s="26">
        <v>9778</v>
      </c>
      <c r="AI2000" s="26">
        <v>0</v>
      </c>
      <c r="AK2000" s="26">
        <v>179823</v>
      </c>
      <c r="AM2000" s="2" t="str">
        <f t="shared" si="31"/>
        <v>No</v>
      </c>
    </row>
    <row r="2001" spans="1:39">
      <c r="A2001" s="6" t="s">
        <v>2125</v>
      </c>
      <c r="B2001" s="6" t="s">
        <v>2126</v>
      </c>
      <c r="C2001" s="4" t="s">
        <v>64</v>
      </c>
      <c r="D2001" s="213" t="s">
        <v>2127</v>
      </c>
      <c r="E2001" s="210" t="s">
        <v>2128</v>
      </c>
      <c r="F2001" s="17" t="s">
        <v>405</v>
      </c>
      <c r="G2001" s="36" t="s">
        <v>400</v>
      </c>
      <c r="H2001" s="157">
        <v>0</v>
      </c>
      <c r="I2001" s="19">
        <v>17</v>
      </c>
      <c r="J2001" s="150" t="s">
        <v>14</v>
      </c>
      <c r="K2001" s="150" t="s">
        <v>12</v>
      </c>
      <c r="L2001" s="9">
        <v>1</v>
      </c>
      <c r="M2001" s="9"/>
      <c r="N2001" s="21">
        <v>0.86409999999999998</v>
      </c>
      <c r="O2001" s="10"/>
      <c r="P2001" s="39">
        <v>2.87E-2</v>
      </c>
      <c r="Q2001" s="7"/>
      <c r="R2001" s="158">
        <v>63.734400000000001</v>
      </c>
      <c r="S2001" s="1"/>
      <c r="T2001" s="23">
        <v>2.1187</v>
      </c>
      <c r="V2001" s="20">
        <v>30.081299999999999</v>
      </c>
      <c r="X2001" s="20">
        <v>0</v>
      </c>
      <c r="AA2001" s="25">
        <v>3839</v>
      </c>
      <c r="AB2001" s="9"/>
      <c r="AC2001" s="25">
        <v>133651</v>
      </c>
      <c r="AD2001" s="9"/>
      <c r="AE2001" s="27">
        <v>4443</v>
      </c>
      <c r="AF2001" s="9"/>
      <c r="AG2001" s="26">
        <v>2097</v>
      </c>
      <c r="AI2001" s="26">
        <v>0</v>
      </c>
      <c r="AK2001" s="26">
        <v>23888</v>
      </c>
      <c r="AM2001" s="2" t="str">
        <f t="shared" si="31"/>
        <v>No</v>
      </c>
    </row>
    <row r="2002" spans="1:39">
      <c r="A2002" s="6" t="s">
        <v>4885</v>
      </c>
      <c r="B2002" s="6" t="s">
        <v>4886</v>
      </c>
      <c r="C2002" s="4" t="s">
        <v>22</v>
      </c>
      <c r="D2002" s="213">
        <v>9213</v>
      </c>
      <c r="E2002" s="210">
        <v>90213</v>
      </c>
      <c r="F2002" s="17" t="s">
        <v>272</v>
      </c>
      <c r="G2002" s="36" t="s">
        <v>218</v>
      </c>
      <c r="H2002" s="157">
        <v>64078</v>
      </c>
      <c r="I2002" s="19">
        <v>16</v>
      </c>
      <c r="J2002" s="150" t="s">
        <v>14</v>
      </c>
      <c r="K2002" s="150" t="s">
        <v>15</v>
      </c>
      <c r="L2002" s="9">
        <v>9</v>
      </c>
      <c r="M2002" s="9"/>
      <c r="N2002" s="21">
        <v>0.67479999999999996</v>
      </c>
      <c r="O2002" s="10"/>
      <c r="P2002" s="39">
        <v>0.1217</v>
      </c>
      <c r="Q2002" s="7"/>
      <c r="R2002" s="158">
        <v>93.213899999999995</v>
      </c>
      <c r="S2002" s="1"/>
      <c r="T2002" s="23">
        <v>16.8108</v>
      </c>
      <c r="V2002" s="20">
        <v>5.5449000000000002</v>
      </c>
      <c r="X2002" s="20">
        <v>2.0089999999999999</v>
      </c>
      <c r="AA2002" s="25">
        <v>218074</v>
      </c>
      <c r="AB2002" s="9"/>
      <c r="AC2002" s="25">
        <v>1792038</v>
      </c>
      <c r="AD2002" s="9"/>
      <c r="AE2002" s="27">
        <v>323188</v>
      </c>
      <c r="AF2002" s="9"/>
      <c r="AG2002" s="26">
        <v>19225</v>
      </c>
      <c r="AI2002" s="26">
        <v>891999</v>
      </c>
      <c r="AK2002" s="26">
        <v>235407</v>
      </c>
      <c r="AM2002" s="2" t="str">
        <f t="shared" si="31"/>
        <v>No</v>
      </c>
    </row>
    <row r="2003" spans="1:39">
      <c r="A2003" s="6" t="s">
        <v>6215</v>
      </c>
      <c r="B2003" s="6" t="s">
        <v>3642</v>
      </c>
      <c r="C2003" s="4" t="s">
        <v>103</v>
      </c>
      <c r="D2003" s="213" t="s">
        <v>3643</v>
      </c>
      <c r="E2003" s="210" t="s">
        <v>3644</v>
      </c>
      <c r="F2003" s="17" t="s">
        <v>275</v>
      </c>
      <c r="G2003" s="36" t="s">
        <v>400</v>
      </c>
      <c r="H2003" s="157">
        <v>0</v>
      </c>
      <c r="I2003" s="19">
        <v>16</v>
      </c>
      <c r="J2003" s="150" t="s">
        <v>14</v>
      </c>
      <c r="K2003" s="150" t="s">
        <v>12</v>
      </c>
      <c r="L2003" s="9">
        <v>9</v>
      </c>
      <c r="M2003" s="9"/>
      <c r="N2003" s="21">
        <v>0</v>
      </c>
      <c r="O2003" s="10"/>
      <c r="P2003" s="39">
        <v>0</v>
      </c>
      <c r="Q2003" s="7"/>
      <c r="R2003" s="158">
        <v>28.500699999999998</v>
      </c>
      <c r="S2003" s="1"/>
      <c r="T2003" s="23">
        <v>3.6055999999999999</v>
      </c>
      <c r="V2003" s="20">
        <v>7.9044999999999996</v>
      </c>
      <c r="X2003" s="20">
        <v>0</v>
      </c>
      <c r="AA2003" s="25">
        <v>0</v>
      </c>
      <c r="AB2003" s="9"/>
      <c r="AC2003" s="25">
        <v>191297</v>
      </c>
      <c r="AD2003" s="9"/>
      <c r="AE2003" s="27">
        <v>24201</v>
      </c>
      <c r="AF2003" s="9"/>
      <c r="AG2003" s="26">
        <v>6712</v>
      </c>
      <c r="AI2003" s="26">
        <v>0</v>
      </c>
      <c r="AK2003" s="26">
        <v>107196</v>
      </c>
      <c r="AM2003" s="2" t="str">
        <f t="shared" si="31"/>
        <v>No</v>
      </c>
    </row>
    <row r="2004" spans="1:39">
      <c r="A2004" s="6" t="s">
        <v>6216</v>
      </c>
      <c r="B2004" s="6" t="s">
        <v>1417</v>
      </c>
      <c r="C2004" s="4" t="s">
        <v>51</v>
      </c>
      <c r="D2004" s="213">
        <v>4184</v>
      </c>
      <c r="E2004" s="210">
        <v>40184</v>
      </c>
      <c r="F2004" s="17" t="s">
        <v>405</v>
      </c>
      <c r="G2004" s="36" t="s">
        <v>220</v>
      </c>
      <c r="H2004" s="157">
        <v>78306</v>
      </c>
      <c r="I2004" s="19">
        <v>16</v>
      </c>
      <c r="J2004" s="150" t="s">
        <v>13</v>
      </c>
      <c r="K2004" s="150" t="s">
        <v>12</v>
      </c>
      <c r="L2004" s="9">
        <v>9</v>
      </c>
      <c r="M2004" s="9"/>
      <c r="N2004" s="21">
        <v>1.7151000000000001</v>
      </c>
      <c r="O2004" s="10"/>
      <c r="P2004" s="39">
        <v>9.74E-2</v>
      </c>
      <c r="Q2004" s="7"/>
      <c r="R2004" s="158">
        <v>38.746600000000001</v>
      </c>
      <c r="S2004" s="1"/>
      <c r="T2004" s="23">
        <v>2.2014</v>
      </c>
      <c r="V2004" s="20">
        <v>17.6007</v>
      </c>
      <c r="X2004" s="20">
        <v>0</v>
      </c>
      <c r="AA2004" s="25">
        <v>22175</v>
      </c>
      <c r="AB2004" s="9"/>
      <c r="AC2004" s="25">
        <v>227559</v>
      </c>
      <c r="AD2004" s="9"/>
      <c r="AE2004" s="27">
        <v>12929</v>
      </c>
      <c r="AF2004" s="9"/>
      <c r="AG2004" s="26">
        <v>5873</v>
      </c>
      <c r="AI2004" s="26">
        <v>0</v>
      </c>
      <c r="AK2004" s="26">
        <v>59320</v>
      </c>
      <c r="AM2004" s="2" t="str">
        <f t="shared" si="31"/>
        <v>No</v>
      </c>
    </row>
    <row r="2005" spans="1:39">
      <c r="A2005" s="6" t="s">
        <v>1427</v>
      </c>
      <c r="B2005" s="6" t="s">
        <v>1428</v>
      </c>
      <c r="C2005" s="4" t="s">
        <v>90</v>
      </c>
      <c r="D2005" s="213">
        <v>4194</v>
      </c>
      <c r="E2005" s="210">
        <v>40194</v>
      </c>
      <c r="F2005" s="17" t="s">
        <v>272</v>
      </c>
      <c r="G2005" s="36" t="s">
        <v>220</v>
      </c>
      <c r="H2005" s="157">
        <v>109572</v>
      </c>
      <c r="I2005" s="19">
        <v>16</v>
      </c>
      <c r="J2005" s="150" t="s">
        <v>14</v>
      </c>
      <c r="K2005" s="150" t="s">
        <v>15</v>
      </c>
      <c r="L2005" s="9">
        <v>8</v>
      </c>
      <c r="M2005" s="9"/>
      <c r="N2005" s="21">
        <v>0</v>
      </c>
      <c r="O2005" s="10"/>
      <c r="P2005" s="39">
        <v>0</v>
      </c>
      <c r="Q2005" s="7"/>
      <c r="R2005" s="158">
        <v>56.427100000000003</v>
      </c>
      <c r="S2005" s="1"/>
      <c r="T2005" s="23">
        <v>6.2992999999999997</v>
      </c>
      <c r="V2005" s="20">
        <v>8.9577000000000009</v>
      </c>
      <c r="X2005" s="20">
        <v>0</v>
      </c>
      <c r="AA2005" s="25">
        <v>0</v>
      </c>
      <c r="AB2005" s="9"/>
      <c r="AC2005" s="25">
        <v>624309</v>
      </c>
      <c r="AD2005" s="9"/>
      <c r="AE2005" s="27">
        <v>69695</v>
      </c>
      <c r="AF2005" s="9"/>
      <c r="AG2005" s="26">
        <v>11064</v>
      </c>
      <c r="AI2005" s="26">
        <v>0</v>
      </c>
      <c r="AK2005" s="26">
        <v>91727</v>
      </c>
      <c r="AM2005" s="2" t="str">
        <f t="shared" si="31"/>
        <v>No</v>
      </c>
    </row>
    <row r="2006" spans="1:39">
      <c r="A2006" s="6" t="s">
        <v>2485</v>
      </c>
      <c r="B2006" s="6" t="s">
        <v>2486</v>
      </c>
      <c r="C2006" s="4" t="s">
        <v>45</v>
      </c>
      <c r="D2006" s="213" t="s">
        <v>2487</v>
      </c>
      <c r="E2006" s="210" t="s">
        <v>2488</v>
      </c>
      <c r="F2006" s="17" t="s">
        <v>272</v>
      </c>
      <c r="G2006" s="36" t="s">
        <v>400</v>
      </c>
      <c r="H2006" s="157">
        <v>0</v>
      </c>
      <c r="I2006" s="19">
        <v>16</v>
      </c>
      <c r="J2006" s="150" t="s">
        <v>13</v>
      </c>
      <c r="K2006" s="150" t="s">
        <v>12</v>
      </c>
      <c r="L2006" s="9">
        <v>8</v>
      </c>
      <c r="M2006" s="9"/>
      <c r="N2006" s="21">
        <v>0.19850000000000001</v>
      </c>
      <c r="O2006" s="10"/>
      <c r="P2006" s="39">
        <v>9.4999999999999998E-3</v>
      </c>
      <c r="Q2006" s="7"/>
      <c r="R2006" s="158">
        <v>48.413400000000003</v>
      </c>
      <c r="S2006" s="1"/>
      <c r="T2006" s="23">
        <v>2.3287</v>
      </c>
      <c r="V2006" s="20">
        <v>20.790199999999999</v>
      </c>
      <c r="X2006" s="20">
        <v>0</v>
      </c>
      <c r="AA2006" s="25">
        <v>8080</v>
      </c>
      <c r="AB2006" s="9"/>
      <c r="AC2006" s="25">
        <v>846267</v>
      </c>
      <c r="AD2006" s="9"/>
      <c r="AE2006" s="27">
        <v>40705</v>
      </c>
      <c r="AF2006" s="9"/>
      <c r="AG2006" s="26">
        <v>17480</v>
      </c>
      <c r="AI2006" s="26">
        <v>0</v>
      </c>
      <c r="AK2006" s="26">
        <v>247529</v>
      </c>
      <c r="AM2006" s="2" t="str">
        <f t="shared" si="31"/>
        <v>No</v>
      </c>
    </row>
    <row r="2007" spans="1:39">
      <c r="A2007" s="6" t="s">
        <v>2485</v>
      </c>
      <c r="B2007" s="6" t="s">
        <v>2486</v>
      </c>
      <c r="C2007" s="4" t="s">
        <v>45</v>
      </c>
      <c r="D2007" s="213" t="s">
        <v>2487</v>
      </c>
      <c r="E2007" s="210" t="s">
        <v>2488</v>
      </c>
      <c r="F2007" s="17" t="s">
        <v>272</v>
      </c>
      <c r="G2007" s="36" t="s">
        <v>400</v>
      </c>
      <c r="H2007" s="157">
        <v>0</v>
      </c>
      <c r="I2007" s="19">
        <v>16</v>
      </c>
      <c r="J2007" s="150" t="s">
        <v>14</v>
      </c>
      <c r="K2007" s="150" t="s">
        <v>12</v>
      </c>
      <c r="L2007" s="9">
        <v>8</v>
      </c>
      <c r="M2007" s="9"/>
      <c r="N2007" s="21">
        <v>0.28710000000000002</v>
      </c>
      <c r="O2007" s="10"/>
      <c r="P2007" s="39">
        <v>4.1700000000000001E-2</v>
      </c>
      <c r="Q2007" s="7"/>
      <c r="R2007" s="158">
        <v>68.222099999999998</v>
      </c>
      <c r="S2007" s="1"/>
      <c r="T2007" s="23">
        <v>9.9108000000000001</v>
      </c>
      <c r="V2007" s="20">
        <v>6.8836000000000004</v>
      </c>
      <c r="X2007" s="20">
        <v>0</v>
      </c>
      <c r="AA2007" s="25">
        <v>85061</v>
      </c>
      <c r="AB2007" s="9"/>
      <c r="AC2007" s="25">
        <v>2039296</v>
      </c>
      <c r="AD2007" s="9"/>
      <c r="AE2007" s="27">
        <v>296255</v>
      </c>
      <c r="AF2007" s="9"/>
      <c r="AG2007" s="26">
        <v>29892</v>
      </c>
      <c r="AI2007" s="26">
        <v>0</v>
      </c>
      <c r="AK2007" s="26">
        <v>382422</v>
      </c>
      <c r="AM2007" s="2" t="str">
        <f t="shared" si="31"/>
        <v>No</v>
      </c>
    </row>
    <row r="2008" spans="1:39">
      <c r="A2008" s="6" t="s">
        <v>6217</v>
      </c>
      <c r="B2008" s="6" t="s">
        <v>875</v>
      </c>
      <c r="C2008" s="4" t="s">
        <v>22</v>
      </c>
      <c r="D2008" s="213">
        <v>9175</v>
      </c>
      <c r="E2008" s="210">
        <v>90175</v>
      </c>
      <c r="F2008" s="17" t="s">
        <v>272</v>
      </c>
      <c r="G2008" s="36" t="s">
        <v>220</v>
      </c>
      <c r="H2008" s="157">
        <v>68738</v>
      </c>
      <c r="I2008" s="19">
        <v>16</v>
      </c>
      <c r="J2008" s="150" t="s">
        <v>13</v>
      </c>
      <c r="K2008" s="150" t="s">
        <v>15</v>
      </c>
      <c r="L2008" s="9">
        <v>8</v>
      </c>
      <c r="M2008" s="9"/>
      <c r="N2008" s="21">
        <v>2.0009999999999999</v>
      </c>
      <c r="O2008" s="10"/>
      <c r="P2008" s="39">
        <v>4.8399999999999999E-2</v>
      </c>
      <c r="Q2008" s="7"/>
      <c r="R2008" s="158">
        <v>109.6844</v>
      </c>
      <c r="S2008" s="1"/>
      <c r="T2008" s="23">
        <v>2.6553</v>
      </c>
      <c r="V2008" s="20">
        <v>41.307200000000002</v>
      </c>
      <c r="X2008" s="20">
        <v>0</v>
      </c>
      <c r="AA2008" s="25">
        <v>62356</v>
      </c>
      <c r="AB2008" s="9"/>
      <c r="AC2008" s="25">
        <v>1287256</v>
      </c>
      <c r="AD2008" s="9"/>
      <c r="AE2008" s="27">
        <v>31163</v>
      </c>
      <c r="AF2008" s="9"/>
      <c r="AG2008" s="26">
        <v>11736</v>
      </c>
      <c r="AI2008" s="26">
        <v>0</v>
      </c>
      <c r="AK2008" s="26">
        <v>108661</v>
      </c>
      <c r="AM2008" s="2" t="str">
        <f t="shared" si="31"/>
        <v>No</v>
      </c>
    </row>
    <row r="2009" spans="1:39">
      <c r="A2009" s="6" t="s">
        <v>6217</v>
      </c>
      <c r="B2009" s="6" t="s">
        <v>875</v>
      </c>
      <c r="C2009" s="4" t="s">
        <v>22</v>
      </c>
      <c r="D2009" s="213">
        <v>9175</v>
      </c>
      <c r="E2009" s="210">
        <v>90175</v>
      </c>
      <c r="F2009" s="17" t="s">
        <v>272</v>
      </c>
      <c r="G2009" s="36" t="s">
        <v>220</v>
      </c>
      <c r="H2009" s="157">
        <v>68738</v>
      </c>
      <c r="I2009" s="19">
        <v>16</v>
      </c>
      <c r="J2009" s="150" t="s">
        <v>14</v>
      </c>
      <c r="K2009" s="150" t="s">
        <v>15</v>
      </c>
      <c r="L2009" s="9">
        <v>8</v>
      </c>
      <c r="M2009" s="9"/>
      <c r="N2009" s="21">
        <v>0.60680000000000001</v>
      </c>
      <c r="O2009" s="10"/>
      <c r="P2009" s="39">
        <v>7.4399999999999994E-2</v>
      </c>
      <c r="Q2009" s="7"/>
      <c r="R2009" s="158">
        <v>96.858599999999996</v>
      </c>
      <c r="S2009" s="1"/>
      <c r="T2009" s="23">
        <v>11.869400000000001</v>
      </c>
      <c r="V2009" s="20">
        <v>8.1603999999999992</v>
      </c>
      <c r="X2009" s="20">
        <v>0</v>
      </c>
      <c r="AA2009" s="25">
        <v>164129</v>
      </c>
      <c r="AB2009" s="9"/>
      <c r="AC2009" s="25">
        <v>2207408</v>
      </c>
      <c r="AD2009" s="9"/>
      <c r="AE2009" s="27">
        <v>270503</v>
      </c>
      <c r="AF2009" s="9"/>
      <c r="AG2009" s="26">
        <v>22790</v>
      </c>
      <c r="AI2009" s="26">
        <v>0</v>
      </c>
      <c r="AK2009" s="26">
        <v>260803</v>
      </c>
      <c r="AM2009" s="2" t="str">
        <f t="shared" si="31"/>
        <v>No</v>
      </c>
    </row>
    <row r="2010" spans="1:39">
      <c r="A2010" s="6" t="s">
        <v>6216</v>
      </c>
      <c r="B2010" s="6" t="s">
        <v>1417</v>
      </c>
      <c r="C2010" s="4" t="s">
        <v>51</v>
      </c>
      <c r="D2010" s="213">
        <v>4184</v>
      </c>
      <c r="E2010" s="210">
        <v>40184</v>
      </c>
      <c r="F2010" s="17" t="s">
        <v>405</v>
      </c>
      <c r="G2010" s="36" t="s">
        <v>220</v>
      </c>
      <c r="H2010" s="157">
        <v>78306</v>
      </c>
      <c r="I2010" s="19">
        <v>16</v>
      </c>
      <c r="J2010" s="150" t="s">
        <v>14</v>
      </c>
      <c r="K2010" s="150" t="s">
        <v>12</v>
      </c>
      <c r="L2010" s="9">
        <v>7</v>
      </c>
      <c r="M2010" s="9"/>
      <c r="N2010" s="21">
        <v>0.60189999999999999</v>
      </c>
      <c r="O2010" s="10"/>
      <c r="P2010" s="39">
        <v>3.1699999999999999E-2</v>
      </c>
      <c r="Q2010" s="7"/>
      <c r="R2010" s="158">
        <v>80.483000000000004</v>
      </c>
      <c r="S2010" s="1"/>
      <c r="T2010" s="23">
        <v>4.2401999999999997</v>
      </c>
      <c r="V2010" s="20">
        <v>18.980699999999999</v>
      </c>
      <c r="X2010" s="20">
        <v>0</v>
      </c>
      <c r="AA2010" s="25">
        <v>45023</v>
      </c>
      <c r="AB2010" s="9"/>
      <c r="AC2010" s="25">
        <v>1419720</v>
      </c>
      <c r="AD2010" s="9"/>
      <c r="AE2010" s="27">
        <v>74798</v>
      </c>
      <c r="AF2010" s="9"/>
      <c r="AG2010" s="26">
        <v>17640</v>
      </c>
      <c r="AI2010" s="26">
        <v>0</v>
      </c>
      <c r="AK2010" s="26">
        <v>213457</v>
      </c>
      <c r="AM2010" s="2" t="str">
        <f t="shared" si="31"/>
        <v>No</v>
      </c>
    </row>
    <row r="2011" spans="1:39">
      <c r="A2011" s="6" t="s">
        <v>6215</v>
      </c>
      <c r="B2011" s="6" t="s">
        <v>3642</v>
      </c>
      <c r="C2011" s="4" t="s">
        <v>103</v>
      </c>
      <c r="D2011" s="213" t="s">
        <v>3643</v>
      </c>
      <c r="E2011" s="210" t="s">
        <v>3644</v>
      </c>
      <c r="F2011" s="17" t="s">
        <v>275</v>
      </c>
      <c r="G2011" s="36" t="s">
        <v>400</v>
      </c>
      <c r="H2011" s="157">
        <v>0</v>
      </c>
      <c r="I2011" s="19">
        <v>16</v>
      </c>
      <c r="J2011" s="150" t="s">
        <v>13</v>
      </c>
      <c r="K2011" s="150" t="s">
        <v>12</v>
      </c>
      <c r="L2011" s="9">
        <v>7</v>
      </c>
      <c r="M2011" s="9"/>
      <c r="N2011" s="21">
        <v>0.29020000000000001</v>
      </c>
      <c r="O2011" s="10"/>
      <c r="P2011" s="39">
        <v>1.95E-2</v>
      </c>
      <c r="Q2011" s="7"/>
      <c r="R2011" s="158">
        <v>110.6026</v>
      </c>
      <c r="S2011" s="1"/>
      <c r="T2011" s="23">
        <v>7.4353999999999996</v>
      </c>
      <c r="V2011" s="20">
        <v>14.8751</v>
      </c>
      <c r="X2011" s="20">
        <v>0</v>
      </c>
      <c r="AA2011" s="25">
        <v>10594</v>
      </c>
      <c r="AB2011" s="9"/>
      <c r="AC2011" s="25">
        <v>543059</v>
      </c>
      <c r="AD2011" s="9"/>
      <c r="AE2011" s="27">
        <v>36508</v>
      </c>
      <c r="AF2011" s="9"/>
      <c r="AG2011" s="26">
        <v>4910</v>
      </c>
      <c r="AI2011" s="26">
        <v>0</v>
      </c>
      <c r="AK2011" s="26">
        <v>87474</v>
      </c>
      <c r="AM2011" s="2" t="str">
        <f t="shared" si="31"/>
        <v>No</v>
      </c>
    </row>
    <row r="2012" spans="1:39">
      <c r="A2012" s="6" t="s">
        <v>4885</v>
      </c>
      <c r="B2012" s="6" t="s">
        <v>4886</v>
      </c>
      <c r="C2012" s="4" t="s">
        <v>22</v>
      </c>
      <c r="D2012" s="213">
        <v>9213</v>
      </c>
      <c r="E2012" s="210">
        <v>90213</v>
      </c>
      <c r="F2012" s="17" t="s">
        <v>272</v>
      </c>
      <c r="G2012" s="36" t="s">
        <v>218</v>
      </c>
      <c r="H2012" s="157">
        <v>64078</v>
      </c>
      <c r="I2012" s="19">
        <v>16</v>
      </c>
      <c r="J2012" s="150" t="s">
        <v>13</v>
      </c>
      <c r="K2012" s="150" t="s">
        <v>15</v>
      </c>
      <c r="L2012" s="9">
        <v>7</v>
      </c>
      <c r="M2012" s="9"/>
      <c r="N2012" s="21">
        <v>2.5411000000000001</v>
      </c>
      <c r="O2012" s="10"/>
      <c r="P2012" s="39">
        <v>4.8899999999999999E-2</v>
      </c>
      <c r="Q2012" s="7"/>
      <c r="R2012" s="158">
        <v>112.0099</v>
      </c>
      <c r="S2012" s="1"/>
      <c r="T2012" s="23">
        <v>2.1536</v>
      </c>
      <c r="V2012" s="20">
        <v>52.011600000000001</v>
      </c>
      <c r="X2012" s="20">
        <v>16.3352</v>
      </c>
      <c r="AA2012" s="25">
        <v>43762</v>
      </c>
      <c r="AB2012" s="9"/>
      <c r="AC2012" s="25">
        <v>895743</v>
      </c>
      <c r="AD2012" s="9"/>
      <c r="AE2012" s="27">
        <v>17222</v>
      </c>
      <c r="AF2012" s="9"/>
      <c r="AG2012" s="26">
        <v>7997</v>
      </c>
      <c r="AI2012" s="26">
        <v>54835</v>
      </c>
      <c r="AK2012" s="26">
        <v>65561</v>
      </c>
      <c r="AM2012" s="2" t="str">
        <f t="shared" si="31"/>
        <v>No</v>
      </c>
    </row>
    <row r="2013" spans="1:39">
      <c r="A2013" s="6" t="s">
        <v>5557</v>
      </c>
      <c r="B2013" s="6" t="s">
        <v>5558</v>
      </c>
      <c r="C2013" s="4" t="s">
        <v>22</v>
      </c>
      <c r="D2013" s="213"/>
      <c r="E2013" s="210">
        <v>90263</v>
      </c>
      <c r="F2013" s="17" t="s">
        <v>272</v>
      </c>
      <c r="G2013" s="36" t="s">
        <v>220</v>
      </c>
      <c r="H2013" s="157">
        <v>12150996</v>
      </c>
      <c r="I2013" s="19">
        <v>16</v>
      </c>
      <c r="J2013" s="150" t="s">
        <v>14</v>
      </c>
      <c r="K2013" s="150" t="s">
        <v>15</v>
      </c>
      <c r="L2013" s="9">
        <v>6</v>
      </c>
      <c r="M2013" s="9"/>
      <c r="N2013" s="21">
        <v>0.3599</v>
      </c>
      <c r="O2013" s="10"/>
      <c r="P2013" s="39">
        <v>4.4200000000000003E-2</v>
      </c>
      <c r="Q2013" s="7"/>
      <c r="R2013" s="158">
        <v>88.324200000000005</v>
      </c>
      <c r="S2013" s="1"/>
      <c r="T2013" s="23">
        <v>10.8468</v>
      </c>
      <c r="V2013" s="20">
        <v>8.1428999999999991</v>
      </c>
      <c r="X2013" s="20">
        <v>0</v>
      </c>
      <c r="AA2013" s="25">
        <v>43376</v>
      </c>
      <c r="AB2013" s="9"/>
      <c r="AC2013" s="25">
        <v>981370</v>
      </c>
      <c r="AD2013" s="9"/>
      <c r="AE2013" s="27">
        <v>120519</v>
      </c>
      <c r="AF2013" s="9"/>
      <c r="AG2013" s="26">
        <v>11111</v>
      </c>
      <c r="AI2013" s="26">
        <v>0</v>
      </c>
      <c r="AK2013" s="26">
        <v>115807</v>
      </c>
      <c r="AM2013" s="2" t="str">
        <f t="shared" si="31"/>
        <v>No</v>
      </c>
    </row>
    <row r="2014" spans="1:39">
      <c r="A2014" s="6" t="s">
        <v>5560</v>
      </c>
      <c r="B2014" s="6" t="s">
        <v>5561</v>
      </c>
      <c r="C2014" s="4" t="s">
        <v>22</v>
      </c>
      <c r="D2014" s="213"/>
      <c r="E2014" s="210">
        <v>90259</v>
      </c>
      <c r="F2014" s="17" t="s">
        <v>272</v>
      </c>
      <c r="G2014" s="36" t="s">
        <v>220</v>
      </c>
      <c r="H2014" s="157">
        <v>12150996</v>
      </c>
      <c r="I2014" s="19">
        <v>16</v>
      </c>
      <c r="J2014" s="150" t="s">
        <v>14</v>
      </c>
      <c r="K2014" s="150" t="s">
        <v>15</v>
      </c>
      <c r="L2014" s="9">
        <v>6</v>
      </c>
      <c r="M2014" s="9"/>
      <c r="N2014" s="21">
        <v>0.48330000000000001</v>
      </c>
      <c r="O2014" s="10"/>
      <c r="P2014" s="39">
        <v>4.8500000000000001E-2</v>
      </c>
      <c r="Q2014" s="7"/>
      <c r="R2014" s="158">
        <v>88.428799999999995</v>
      </c>
      <c r="S2014" s="1"/>
      <c r="T2014" s="23">
        <v>8.8780999999999999</v>
      </c>
      <c r="V2014" s="20">
        <v>9.9603000000000002</v>
      </c>
      <c r="X2014" s="20">
        <v>0</v>
      </c>
      <c r="AA2014" s="25">
        <v>56390</v>
      </c>
      <c r="AB2014" s="9"/>
      <c r="AC2014" s="25">
        <v>1162220</v>
      </c>
      <c r="AD2014" s="9"/>
      <c r="AE2014" s="27">
        <v>116685</v>
      </c>
      <c r="AF2014" s="9"/>
      <c r="AG2014" s="26">
        <v>13143</v>
      </c>
      <c r="AI2014" s="26">
        <v>0</v>
      </c>
      <c r="AK2014" s="26">
        <v>174367</v>
      </c>
      <c r="AM2014" s="2" t="str">
        <f t="shared" si="31"/>
        <v>No</v>
      </c>
    </row>
    <row r="2015" spans="1:39">
      <c r="A2015" s="6" t="s">
        <v>2350</v>
      </c>
      <c r="B2015" s="6" t="s">
        <v>2351</v>
      </c>
      <c r="C2015" s="4" t="s">
        <v>82</v>
      </c>
      <c r="D2015" s="213">
        <v>5090</v>
      </c>
      <c r="E2015" s="210">
        <v>50090</v>
      </c>
      <c r="F2015" s="17" t="s">
        <v>275</v>
      </c>
      <c r="G2015" s="36" t="s">
        <v>220</v>
      </c>
      <c r="H2015" s="157">
        <v>75250</v>
      </c>
      <c r="I2015" s="19">
        <v>16</v>
      </c>
      <c r="J2015" s="150" t="s">
        <v>13</v>
      </c>
      <c r="K2015" s="150" t="s">
        <v>15</v>
      </c>
      <c r="L2015" s="9">
        <v>6</v>
      </c>
      <c r="M2015" s="9"/>
      <c r="N2015" s="21">
        <v>6.3746999999999998</v>
      </c>
      <c r="O2015" s="10"/>
      <c r="P2015" s="39">
        <v>0.18229999999999999</v>
      </c>
      <c r="Q2015" s="7"/>
      <c r="R2015" s="158">
        <v>81.786500000000004</v>
      </c>
      <c r="S2015" s="1"/>
      <c r="T2015" s="23">
        <v>2.3393000000000002</v>
      </c>
      <c r="V2015" s="20">
        <v>34.962000000000003</v>
      </c>
      <c r="X2015" s="20">
        <v>0</v>
      </c>
      <c r="AA2015" s="25">
        <v>89131</v>
      </c>
      <c r="AB2015" s="9"/>
      <c r="AC2015" s="25">
        <v>488838</v>
      </c>
      <c r="AD2015" s="9"/>
      <c r="AE2015" s="27">
        <v>13982</v>
      </c>
      <c r="AF2015" s="9"/>
      <c r="AG2015" s="26">
        <v>5977</v>
      </c>
      <c r="AI2015" s="26">
        <v>0</v>
      </c>
      <c r="AK2015" s="26">
        <v>67051</v>
      </c>
      <c r="AM2015" s="2" t="str">
        <f t="shared" si="31"/>
        <v>No</v>
      </c>
    </row>
    <row r="2016" spans="1:39">
      <c r="A2016" s="6" t="s">
        <v>1141</v>
      </c>
      <c r="B2016" s="6" t="s">
        <v>1142</v>
      </c>
      <c r="C2016" s="4" t="s">
        <v>54</v>
      </c>
      <c r="D2016" s="213" t="s">
        <v>1143</v>
      </c>
      <c r="E2016" s="210" t="s">
        <v>1144</v>
      </c>
      <c r="F2016" s="17" t="s">
        <v>272</v>
      </c>
      <c r="G2016" s="36" t="s">
        <v>400</v>
      </c>
      <c r="H2016" s="157">
        <v>0</v>
      </c>
      <c r="I2016" s="19">
        <v>16</v>
      </c>
      <c r="J2016" s="150" t="s">
        <v>14</v>
      </c>
      <c r="K2016" s="150" t="s">
        <v>12</v>
      </c>
      <c r="L2016" s="9">
        <v>5</v>
      </c>
      <c r="M2016" s="9"/>
      <c r="N2016" s="21">
        <v>1.6598999999999999</v>
      </c>
      <c r="O2016" s="10"/>
      <c r="P2016" s="39">
        <v>2.8899999999999999E-2</v>
      </c>
      <c r="Q2016" s="7"/>
      <c r="R2016" s="158">
        <v>51.268900000000002</v>
      </c>
      <c r="S2016" s="1"/>
      <c r="T2016" s="23">
        <v>0.8911</v>
      </c>
      <c r="V2016" s="20">
        <v>57.531799999999997</v>
      </c>
      <c r="X2016" s="20">
        <v>0</v>
      </c>
      <c r="AA2016" s="25">
        <v>25858</v>
      </c>
      <c r="AB2016" s="9"/>
      <c r="AC2016" s="25">
        <v>896231</v>
      </c>
      <c r="AD2016" s="9"/>
      <c r="AE2016" s="27">
        <v>15578</v>
      </c>
      <c r="AF2016" s="9"/>
      <c r="AG2016" s="26">
        <v>17481</v>
      </c>
      <c r="AI2016" s="26">
        <v>0</v>
      </c>
      <c r="AK2016" s="26">
        <v>215456</v>
      </c>
      <c r="AM2016" s="2" t="str">
        <f t="shared" si="31"/>
        <v>No</v>
      </c>
    </row>
    <row r="2017" spans="1:39">
      <c r="A2017" s="6" t="s">
        <v>604</v>
      </c>
      <c r="B2017" s="6" t="s">
        <v>605</v>
      </c>
      <c r="C2017" s="4" t="s">
        <v>109</v>
      </c>
      <c r="D2017" s="213" t="s">
        <v>606</v>
      </c>
      <c r="E2017" s="210" t="s">
        <v>607</v>
      </c>
      <c r="F2017" s="17" t="s">
        <v>275</v>
      </c>
      <c r="G2017" s="36" t="s">
        <v>400</v>
      </c>
      <c r="H2017" s="157">
        <v>0</v>
      </c>
      <c r="I2017" s="19">
        <v>16</v>
      </c>
      <c r="J2017" s="150" t="s">
        <v>16</v>
      </c>
      <c r="K2017" s="150" t="s">
        <v>12</v>
      </c>
      <c r="L2017" s="9">
        <v>5</v>
      </c>
      <c r="M2017" s="9"/>
      <c r="N2017" s="21">
        <v>4.1330999999999998</v>
      </c>
      <c r="O2017" s="10"/>
      <c r="P2017" s="39">
        <v>1</v>
      </c>
      <c r="Q2017" s="7"/>
      <c r="R2017" s="158">
        <v>20.358899999999998</v>
      </c>
      <c r="S2017" s="1"/>
      <c r="T2017" s="23">
        <v>4.9257999999999997</v>
      </c>
      <c r="V2017" s="20">
        <v>4.1330999999999998</v>
      </c>
      <c r="X2017" s="20">
        <v>0</v>
      </c>
      <c r="AA2017" s="25">
        <v>38682</v>
      </c>
      <c r="AB2017" s="9"/>
      <c r="AC2017" s="25">
        <v>38682</v>
      </c>
      <c r="AD2017" s="9"/>
      <c r="AE2017" s="27">
        <v>9359</v>
      </c>
      <c r="AF2017" s="9"/>
      <c r="AG2017" s="26">
        <v>1900</v>
      </c>
      <c r="AI2017" s="26">
        <v>0</v>
      </c>
      <c r="AK2017" s="26">
        <v>76881</v>
      </c>
      <c r="AM2017" s="2" t="str">
        <f t="shared" si="31"/>
        <v>No</v>
      </c>
    </row>
    <row r="2018" spans="1:39">
      <c r="A2018" s="6" t="s">
        <v>1427</v>
      </c>
      <c r="B2018" s="6" t="s">
        <v>1428</v>
      </c>
      <c r="C2018" s="4" t="s">
        <v>90</v>
      </c>
      <c r="D2018" s="213">
        <v>4194</v>
      </c>
      <c r="E2018" s="210">
        <v>40194</v>
      </c>
      <c r="F2018" s="17" t="s">
        <v>272</v>
      </c>
      <c r="G2018" s="36" t="s">
        <v>220</v>
      </c>
      <c r="H2018" s="157">
        <v>109572</v>
      </c>
      <c r="I2018" s="19">
        <v>16</v>
      </c>
      <c r="J2018" s="150" t="s">
        <v>14</v>
      </c>
      <c r="K2018" s="150" t="s">
        <v>12</v>
      </c>
      <c r="L2018" s="9">
        <v>5</v>
      </c>
      <c r="M2018" s="9"/>
      <c r="N2018" s="21">
        <v>0</v>
      </c>
      <c r="O2018" s="10"/>
      <c r="P2018" s="39">
        <v>0</v>
      </c>
      <c r="Q2018" s="7"/>
      <c r="R2018" s="158">
        <v>44.842300000000002</v>
      </c>
      <c r="S2018" s="1"/>
      <c r="T2018" s="23">
        <v>15.2357</v>
      </c>
      <c r="V2018" s="20">
        <v>2.9432</v>
      </c>
      <c r="X2018" s="20">
        <v>0</v>
      </c>
      <c r="AA2018" s="25">
        <v>0</v>
      </c>
      <c r="AB2018" s="9"/>
      <c r="AC2018" s="25">
        <v>241072</v>
      </c>
      <c r="AD2018" s="9"/>
      <c r="AE2018" s="27">
        <v>81907</v>
      </c>
      <c r="AF2018" s="9"/>
      <c r="AG2018" s="26">
        <v>5376</v>
      </c>
      <c r="AI2018" s="26">
        <v>0</v>
      </c>
      <c r="AK2018" s="26">
        <v>35826</v>
      </c>
      <c r="AM2018" s="2" t="str">
        <f t="shared" si="31"/>
        <v>No</v>
      </c>
    </row>
    <row r="2019" spans="1:39">
      <c r="A2019" s="6" t="s">
        <v>3360</v>
      </c>
      <c r="B2019" s="6" t="s">
        <v>2903</v>
      </c>
      <c r="C2019" s="4" t="s">
        <v>103</v>
      </c>
      <c r="D2019" s="213">
        <v>6131</v>
      </c>
      <c r="E2019" s="210">
        <v>60131</v>
      </c>
      <c r="F2019" s="17" t="s">
        <v>275</v>
      </c>
      <c r="G2019" s="36" t="s">
        <v>220</v>
      </c>
      <c r="H2019" s="157">
        <v>52826</v>
      </c>
      <c r="I2019" s="19">
        <v>16</v>
      </c>
      <c r="J2019" s="150" t="s">
        <v>13</v>
      </c>
      <c r="K2019" s="150" t="s">
        <v>12</v>
      </c>
      <c r="L2019" s="9">
        <v>4</v>
      </c>
      <c r="M2019" s="9"/>
      <c r="N2019" s="21">
        <v>0.81779999999999997</v>
      </c>
      <c r="O2019" s="10"/>
      <c r="P2019" s="39">
        <v>4.6800000000000001E-2</v>
      </c>
      <c r="Q2019" s="7"/>
      <c r="R2019" s="158">
        <v>52.919699999999999</v>
      </c>
      <c r="S2019" s="1"/>
      <c r="T2019" s="23">
        <v>3.0301999999999998</v>
      </c>
      <c r="V2019" s="20">
        <v>17.464099999999998</v>
      </c>
      <c r="X2019" s="20">
        <v>0</v>
      </c>
      <c r="AA2019" s="25">
        <v>15183</v>
      </c>
      <c r="AB2019" s="9"/>
      <c r="AC2019" s="25">
        <v>324239</v>
      </c>
      <c r="AD2019" s="9"/>
      <c r="AE2019" s="27">
        <v>18566</v>
      </c>
      <c r="AF2019" s="9"/>
      <c r="AG2019" s="26">
        <v>6127</v>
      </c>
      <c r="AI2019" s="26">
        <v>0</v>
      </c>
      <c r="AK2019" s="26">
        <v>53258</v>
      </c>
      <c r="AM2019" s="2" t="str">
        <f t="shared" si="31"/>
        <v>No</v>
      </c>
    </row>
    <row r="2020" spans="1:39">
      <c r="A2020" s="6" t="s">
        <v>6218</v>
      </c>
      <c r="B2020" s="6" t="s">
        <v>871</v>
      </c>
      <c r="C2020" s="4" t="s">
        <v>52</v>
      </c>
      <c r="D2020" s="213">
        <v>6026</v>
      </c>
      <c r="E2020" s="210">
        <v>60026</v>
      </c>
      <c r="F2020" s="17" t="s">
        <v>272</v>
      </c>
      <c r="G2020" s="36" t="s">
        <v>220</v>
      </c>
      <c r="H2020" s="157">
        <v>116533</v>
      </c>
      <c r="I2020" s="19">
        <v>16</v>
      </c>
      <c r="J2020" s="150" t="s">
        <v>13</v>
      </c>
      <c r="K2020" s="150" t="s">
        <v>12</v>
      </c>
      <c r="L2020" s="9">
        <v>3</v>
      </c>
      <c r="M2020" s="9"/>
      <c r="N2020" s="21">
        <v>2.0688</v>
      </c>
      <c r="O2020" s="10"/>
      <c r="P2020" s="39">
        <v>5.62E-2</v>
      </c>
      <c r="Q2020" s="7"/>
      <c r="R2020" s="158">
        <v>58.353900000000003</v>
      </c>
      <c r="S2020" s="1"/>
      <c r="T2020" s="23">
        <v>1.5852999999999999</v>
      </c>
      <c r="V2020" s="20">
        <v>36.809199999999997</v>
      </c>
      <c r="X2020" s="20">
        <v>0</v>
      </c>
      <c r="AA2020" s="25">
        <v>18127</v>
      </c>
      <c r="AB2020" s="9"/>
      <c r="AC2020" s="25">
        <v>322522</v>
      </c>
      <c r="AD2020" s="9"/>
      <c r="AE2020" s="27">
        <v>8762</v>
      </c>
      <c r="AF2020" s="9"/>
      <c r="AG2020" s="26">
        <v>5527</v>
      </c>
      <c r="AI2020" s="26">
        <v>0</v>
      </c>
      <c r="AK2020" s="26">
        <v>58898</v>
      </c>
      <c r="AM2020" s="2" t="str">
        <f t="shared" si="31"/>
        <v>No</v>
      </c>
    </row>
    <row r="2021" spans="1:39">
      <c r="A2021" s="6" t="s">
        <v>3751</v>
      </c>
      <c r="B2021" s="6" t="s">
        <v>3752</v>
      </c>
      <c r="C2021" s="4" t="s">
        <v>44</v>
      </c>
      <c r="D2021" s="213" t="s">
        <v>3753</v>
      </c>
      <c r="E2021" s="210" t="s">
        <v>3754</v>
      </c>
      <c r="F2021" s="17" t="s">
        <v>275</v>
      </c>
      <c r="G2021" s="36" t="s">
        <v>400</v>
      </c>
      <c r="H2021" s="157">
        <v>0</v>
      </c>
      <c r="I2021" s="19">
        <v>16</v>
      </c>
      <c r="J2021" s="150" t="s">
        <v>13</v>
      </c>
      <c r="K2021" s="150" t="s">
        <v>12</v>
      </c>
      <c r="L2021" s="9">
        <v>3</v>
      </c>
      <c r="M2021" s="9"/>
      <c r="N2021" s="21">
        <v>2.9521999999999999</v>
      </c>
      <c r="O2021" s="10"/>
      <c r="P2021" s="39">
        <v>0.1913</v>
      </c>
      <c r="Q2021" s="7"/>
      <c r="R2021" s="158">
        <v>42.8917</v>
      </c>
      <c r="S2021" s="1"/>
      <c r="T2021" s="23">
        <v>2.7793999999999999</v>
      </c>
      <c r="V2021" s="20">
        <v>15.431800000000001</v>
      </c>
      <c r="X2021" s="20">
        <v>0</v>
      </c>
      <c r="AA2021" s="25">
        <v>32887</v>
      </c>
      <c r="AB2021" s="9"/>
      <c r="AC2021" s="25">
        <v>171910</v>
      </c>
      <c r="AD2021" s="9"/>
      <c r="AE2021" s="27">
        <v>11140</v>
      </c>
      <c r="AF2021" s="9"/>
      <c r="AG2021" s="26">
        <v>4008</v>
      </c>
      <c r="AI2021" s="26">
        <v>0</v>
      </c>
      <c r="AK2021" s="26">
        <v>44578</v>
      </c>
      <c r="AM2021" s="2" t="str">
        <f t="shared" si="31"/>
        <v>No</v>
      </c>
    </row>
    <row r="2022" spans="1:39">
      <c r="A2022" s="6" t="s">
        <v>1427</v>
      </c>
      <c r="B2022" s="6" t="s">
        <v>1428</v>
      </c>
      <c r="C2022" s="4" t="s">
        <v>90</v>
      </c>
      <c r="D2022" s="213">
        <v>4194</v>
      </c>
      <c r="E2022" s="210">
        <v>40194</v>
      </c>
      <c r="F2022" s="17" t="s">
        <v>272</v>
      </c>
      <c r="G2022" s="36" t="s">
        <v>220</v>
      </c>
      <c r="H2022" s="157">
        <v>109572</v>
      </c>
      <c r="I2022" s="19">
        <v>16</v>
      </c>
      <c r="J2022" s="150" t="s">
        <v>13</v>
      </c>
      <c r="K2022" s="150" t="s">
        <v>12</v>
      </c>
      <c r="L2022" s="9">
        <v>3</v>
      </c>
      <c r="M2022" s="9"/>
      <c r="N2022" s="21">
        <v>0</v>
      </c>
      <c r="O2022" s="10"/>
      <c r="P2022" s="39">
        <v>0</v>
      </c>
      <c r="Q2022" s="7"/>
      <c r="R2022" s="158">
        <v>18.7804</v>
      </c>
      <c r="S2022" s="1"/>
      <c r="T2022" s="23">
        <v>0.20810000000000001</v>
      </c>
      <c r="V2022" s="20">
        <v>90.241500000000002</v>
      </c>
      <c r="X2022" s="20">
        <v>0</v>
      </c>
      <c r="AA2022" s="25">
        <v>0</v>
      </c>
      <c r="AB2022" s="9"/>
      <c r="AC2022" s="25">
        <v>85188</v>
      </c>
      <c r="AD2022" s="9"/>
      <c r="AE2022" s="27">
        <v>944</v>
      </c>
      <c r="AF2022" s="9"/>
      <c r="AG2022" s="26">
        <v>4536</v>
      </c>
      <c r="AI2022" s="26">
        <v>0</v>
      </c>
      <c r="AK2022" s="26">
        <v>28421</v>
      </c>
      <c r="AM2022" s="2" t="str">
        <f t="shared" si="31"/>
        <v>No</v>
      </c>
    </row>
    <row r="2023" spans="1:39">
      <c r="A2023" s="6" t="s">
        <v>1062</v>
      </c>
      <c r="B2023" s="6" t="s">
        <v>1063</v>
      </c>
      <c r="C2023" s="4" t="s">
        <v>116</v>
      </c>
      <c r="D2023" s="213">
        <v>3035</v>
      </c>
      <c r="E2023" s="210">
        <v>30035</v>
      </c>
      <c r="F2023" s="17" t="s">
        <v>275</v>
      </c>
      <c r="G2023" s="36" t="s">
        <v>218</v>
      </c>
      <c r="H2023" s="157">
        <v>81249</v>
      </c>
      <c r="I2023" s="19">
        <v>16</v>
      </c>
      <c r="J2023" s="150" t="s">
        <v>13</v>
      </c>
      <c r="K2023" s="150" t="s">
        <v>12</v>
      </c>
      <c r="L2023" s="9">
        <v>2</v>
      </c>
      <c r="M2023" s="9"/>
      <c r="N2023" s="21">
        <v>2.6097999999999999</v>
      </c>
      <c r="O2023" s="10"/>
      <c r="P2023" s="39">
        <v>3.1E-2</v>
      </c>
      <c r="Q2023" s="7"/>
      <c r="R2023" s="158">
        <v>204.61859999999999</v>
      </c>
      <c r="S2023" s="1"/>
      <c r="T2023" s="23">
        <v>2.4329999999999998</v>
      </c>
      <c r="V2023" s="20">
        <v>84.102099999999993</v>
      </c>
      <c r="X2023" s="20">
        <v>17.094000000000001</v>
      </c>
      <c r="AA2023" s="25">
        <v>11937</v>
      </c>
      <c r="AB2023" s="9"/>
      <c r="AC2023" s="25">
        <v>384683</v>
      </c>
      <c r="AD2023" s="9"/>
      <c r="AE2023" s="27">
        <v>4574</v>
      </c>
      <c r="AF2023" s="9"/>
      <c r="AG2023" s="26">
        <v>1880</v>
      </c>
      <c r="AI2023" s="26">
        <v>22504</v>
      </c>
      <c r="AK2023" s="26">
        <v>27517</v>
      </c>
      <c r="AM2023" s="2" t="str">
        <f t="shared" si="31"/>
        <v>No</v>
      </c>
    </row>
    <row r="2024" spans="1:39">
      <c r="A2024" s="6" t="s">
        <v>345</v>
      </c>
      <c r="B2024" s="6" t="s">
        <v>286</v>
      </c>
      <c r="C2024" s="4" t="s">
        <v>86</v>
      </c>
      <c r="D2024" s="213">
        <v>58</v>
      </c>
      <c r="E2024" s="210">
        <v>58</v>
      </c>
      <c r="F2024" s="17" t="s">
        <v>272</v>
      </c>
      <c r="G2024" s="36" t="s">
        <v>218</v>
      </c>
      <c r="H2024" s="157">
        <v>1849898</v>
      </c>
      <c r="I2024" s="19">
        <v>16</v>
      </c>
      <c r="J2024" s="150" t="s">
        <v>126</v>
      </c>
      <c r="K2024" s="150" t="s">
        <v>15</v>
      </c>
      <c r="L2024" s="9">
        <v>2</v>
      </c>
      <c r="M2024" s="9"/>
      <c r="N2024" s="21">
        <v>0.3755</v>
      </c>
      <c r="O2024" s="10"/>
      <c r="P2024" s="39">
        <v>0.2707</v>
      </c>
      <c r="Q2024" s="7"/>
      <c r="R2024" s="158">
        <v>892.79650000000004</v>
      </c>
      <c r="S2024" s="1"/>
      <c r="T2024" s="23">
        <v>643.43780000000004</v>
      </c>
      <c r="V2024" s="20">
        <v>1.3875</v>
      </c>
      <c r="X2024" s="20">
        <v>2.1680000000000001</v>
      </c>
      <c r="AA2024" s="25">
        <v>776619</v>
      </c>
      <c r="AB2024" s="9"/>
      <c r="AC2024" s="25">
        <v>2869448</v>
      </c>
      <c r="AD2024" s="9"/>
      <c r="AE2024" s="27">
        <v>2068009</v>
      </c>
      <c r="AF2024" s="9"/>
      <c r="AG2024" s="26">
        <v>3214</v>
      </c>
      <c r="AI2024" s="26">
        <v>1323526</v>
      </c>
      <c r="AK2024" s="26">
        <v>34000</v>
      </c>
      <c r="AM2024" s="2" t="str">
        <f t="shared" si="31"/>
        <v>No</v>
      </c>
    </row>
    <row r="2025" spans="1:39">
      <c r="A2025" s="6" t="s">
        <v>3057</v>
      </c>
      <c r="B2025" s="6" t="s">
        <v>3058</v>
      </c>
      <c r="C2025" s="4" t="s">
        <v>82</v>
      </c>
      <c r="D2025" s="213" t="s">
        <v>3059</v>
      </c>
      <c r="E2025" s="210" t="s">
        <v>3060</v>
      </c>
      <c r="F2025" s="17" t="s">
        <v>405</v>
      </c>
      <c r="G2025" s="36" t="s">
        <v>400</v>
      </c>
      <c r="H2025" s="157">
        <v>0</v>
      </c>
      <c r="I2025" s="19">
        <v>16</v>
      </c>
      <c r="J2025" s="150" t="s">
        <v>14</v>
      </c>
      <c r="K2025" s="150" t="s">
        <v>12</v>
      </c>
      <c r="L2025" s="9">
        <v>2</v>
      </c>
      <c r="M2025" s="9"/>
      <c r="N2025" s="21">
        <v>0.62960000000000005</v>
      </c>
      <c r="O2025" s="10"/>
      <c r="P2025" s="39">
        <v>1.3599999999999999E-2</v>
      </c>
      <c r="Q2025" s="7"/>
      <c r="R2025" s="158">
        <v>31.376999999999999</v>
      </c>
      <c r="S2025" s="1"/>
      <c r="T2025" s="23">
        <v>0.67530000000000001</v>
      </c>
      <c r="V2025" s="20">
        <v>46.4636</v>
      </c>
      <c r="X2025" s="20">
        <v>0</v>
      </c>
      <c r="AA2025" s="25">
        <v>804</v>
      </c>
      <c r="AB2025" s="9"/>
      <c r="AC2025" s="25">
        <v>59334</v>
      </c>
      <c r="AD2025" s="9"/>
      <c r="AE2025" s="27">
        <v>1277</v>
      </c>
      <c r="AF2025" s="9"/>
      <c r="AG2025" s="26">
        <v>1891</v>
      </c>
      <c r="AI2025" s="26">
        <v>0</v>
      </c>
      <c r="AK2025" s="26">
        <v>5674</v>
      </c>
      <c r="AM2025" s="2" t="str">
        <f t="shared" si="31"/>
        <v>No</v>
      </c>
    </row>
    <row r="2026" spans="1:39">
      <c r="A2026" s="6" t="s">
        <v>123</v>
      </c>
      <c r="B2026" s="6" t="s">
        <v>1434</v>
      </c>
      <c r="C2026" s="4" t="s">
        <v>90</v>
      </c>
      <c r="D2026" s="213">
        <v>4201</v>
      </c>
      <c r="E2026" s="210">
        <v>40201</v>
      </c>
      <c r="F2026" s="17" t="s">
        <v>272</v>
      </c>
      <c r="G2026" s="36" t="s">
        <v>220</v>
      </c>
      <c r="H2026" s="157">
        <v>2148346</v>
      </c>
      <c r="I2026" s="19">
        <v>16</v>
      </c>
      <c r="J2026" s="150" t="s">
        <v>13</v>
      </c>
      <c r="K2026" s="150" t="s">
        <v>12</v>
      </c>
      <c r="L2026" s="9">
        <v>2</v>
      </c>
      <c r="M2026" s="9"/>
      <c r="N2026" s="21">
        <v>0</v>
      </c>
      <c r="O2026" s="10"/>
      <c r="P2026" s="39">
        <v>0</v>
      </c>
      <c r="Q2026" s="7"/>
      <c r="R2026" s="158">
        <v>107.221</v>
      </c>
      <c r="S2026" s="1"/>
      <c r="T2026" s="23">
        <v>1.8297000000000001</v>
      </c>
      <c r="V2026" s="20">
        <v>58.6</v>
      </c>
      <c r="X2026" s="20">
        <v>0</v>
      </c>
      <c r="AA2026" s="25">
        <v>0</v>
      </c>
      <c r="AB2026" s="9"/>
      <c r="AC2026" s="25">
        <v>88779</v>
      </c>
      <c r="AD2026" s="9"/>
      <c r="AE2026" s="27">
        <v>1515</v>
      </c>
      <c r="AF2026" s="9"/>
      <c r="AG2026" s="26">
        <v>828</v>
      </c>
      <c r="AI2026" s="26">
        <v>0</v>
      </c>
      <c r="AK2026" s="26">
        <v>14190</v>
      </c>
      <c r="AM2026" s="2" t="str">
        <f t="shared" si="31"/>
        <v>No</v>
      </c>
    </row>
    <row r="2027" spans="1:39">
      <c r="A2027" s="6" t="s">
        <v>5294</v>
      </c>
      <c r="B2027" s="6" t="s">
        <v>5295</v>
      </c>
      <c r="C2027" s="4" t="s">
        <v>108</v>
      </c>
      <c r="D2027" s="213" t="s">
        <v>5296</v>
      </c>
      <c r="E2027" s="210" t="s">
        <v>5297</v>
      </c>
      <c r="F2027" s="17" t="s">
        <v>405</v>
      </c>
      <c r="G2027" s="36" t="s">
        <v>400</v>
      </c>
      <c r="H2027" s="157">
        <v>0</v>
      </c>
      <c r="I2027" s="19">
        <v>16</v>
      </c>
      <c r="J2027" s="150" t="s">
        <v>13</v>
      </c>
      <c r="K2027" s="150" t="s">
        <v>12</v>
      </c>
      <c r="L2027" s="9">
        <v>2</v>
      </c>
      <c r="M2027" s="9"/>
      <c r="N2027" s="21">
        <v>0</v>
      </c>
      <c r="O2027" s="10"/>
      <c r="P2027" s="39">
        <v>0</v>
      </c>
      <c r="Q2027" s="7"/>
      <c r="R2027" s="158">
        <v>61.260800000000003</v>
      </c>
      <c r="S2027" s="1"/>
      <c r="T2027" s="23">
        <v>1.6004</v>
      </c>
      <c r="V2027" s="20">
        <v>38.278700000000001</v>
      </c>
      <c r="X2027" s="20">
        <v>0</v>
      </c>
      <c r="AA2027" s="25">
        <v>0</v>
      </c>
      <c r="AB2027" s="9"/>
      <c r="AC2027" s="25">
        <v>284679</v>
      </c>
      <c r="AD2027" s="9"/>
      <c r="AE2027" s="27">
        <v>7437</v>
      </c>
      <c r="AF2027" s="9"/>
      <c r="AG2027" s="26">
        <v>4647</v>
      </c>
      <c r="AI2027" s="26">
        <v>0</v>
      </c>
      <c r="AK2027" s="26">
        <v>52086</v>
      </c>
      <c r="AM2027" s="2" t="str">
        <f t="shared" si="31"/>
        <v>No</v>
      </c>
    </row>
    <row r="2028" spans="1:39">
      <c r="A2028" s="6" t="s">
        <v>2777</v>
      </c>
      <c r="B2028" s="6" t="s">
        <v>2778</v>
      </c>
      <c r="C2028" s="4" t="s">
        <v>57</v>
      </c>
      <c r="D2028" s="213" t="s">
        <v>2779</v>
      </c>
      <c r="E2028" s="210" t="s">
        <v>2780</v>
      </c>
      <c r="F2028" s="17" t="s">
        <v>272</v>
      </c>
      <c r="G2028" s="36" t="s">
        <v>400</v>
      </c>
      <c r="H2028" s="157">
        <v>0</v>
      </c>
      <c r="I2028" s="19">
        <v>16</v>
      </c>
      <c r="J2028" s="150" t="s">
        <v>13</v>
      </c>
      <c r="K2028" s="150" t="s">
        <v>12</v>
      </c>
      <c r="L2028" s="9">
        <v>16</v>
      </c>
      <c r="M2028" s="9"/>
      <c r="N2028" s="21">
        <v>0.503</v>
      </c>
      <c r="O2028" s="10"/>
      <c r="P2028" s="39">
        <v>3.4599999999999999E-2</v>
      </c>
      <c r="Q2028" s="7"/>
      <c r="R2028" s="158">
        <v>64.123800000000003</v>
      </c>
      <c r="S2028" s="1"/>
      <c r="T2028" s="23">
        <v>4.4157999999999999</v>
      </c>
      <c r="V2028" s="20">
        <v>14.5214</v>
      </c>
      <c r="X2028" s="20">
        <v>0</v>
      </c>
      <c r="AA2028" s="25">
        <v>53576</v>
      </c>
      <c r="AB2028" s="9"/>
      <c r="AC2028" s="25">
        <v>1546601</v>
      </c>
      <c r="AD2028" s="9"/>
      <c r="AE2028" s="27">
        <v>106505</v>
      </c>
      <c r="AF2028" s="9"/>
      <c r="AG2028" s="26">
        <v>24119</v>
      </c>
      <c r="AI2028" s="26">
        <v>0</v>
      </c>
      <c r="AK2028" s="26">
        <v>501176</v>
      </c>
      <c r="AM2028" s="2" t="str">
        <f t="shared" si="31"/>
        <v>No</v>
      </c>
    </row>
    <row r="2029" spans="1:39">
      <c r="A2029" s="6" t="s">
        <v>6219</v>
      </c>
      <c r="B2029" s="6" t="s">
        <v>2727</v>
      </c>
      <c r="C2029" s="4" t="s">
        <v>61</v>
      </c>
      <c r="D2029" s="213">
        <v>7032</v>
      </c>
      <c r="E2029" s="210">
        <v>70032</v>
      </c>
      <c r="F2029" s="17" t="s">
        <v>272</v>
      </c>
      <c r="G2029" s="36" t="s">
        <v>220</v>
      </c>
      <c r="H2029" s="157">
        <v>81176</v>
      </c>
      <c r="I2029" s="19">
        <v>16</v>
      </c>
      <c r="J2029" s="150" t="s">
        <v>14</v>
      </c>
      <c r="K2029" s="150" t="s">
        <v>12</v>
      </c>
      <c r="L2029" s="9">
        <v>16</v>
      </c>
      <c r="M2029" s="9"/>
      <c r="N2029" s="21">
        <v>0.70799999999999996</v>
      </c>
      <c r="O2029" s="10"/>
      <c r="P2029" s="39">
        <v>5.67E-2</v>
      </c>
      <c r="Q2029" s="7"/>
      <c r="R2029" s="158">
        <v>83.327399999999997</v>
      </c>
      <c r="S2029" s="1"/>
      <c r="T2029" s="23">
        <v>6.6691000000000003</v>
      </c>
      <c r="V2029" s="20">
        <v>12.4946</v>
      </c>
      <c r="X2029" s="20">
        <v>0</v>
      </c>
      <c r="AA2029" s="25">
        <v>303568</v>
      </c>
      <c r="AB2029" s="9"/>
      <c r="AC2029" s="25">
        <v>5357035</v>
      </c>
      <c r="AD2029" s="9"/>
      <c r="AE2029" s="27">
        <v>428748</v>
      </c>
      <c r="AF2029" s="9"/>
      <c r="AG2029" s="26">
        <v>64289</v>
      </c>
      <c r="AI2029" s="26">
        <v>0</v>
      </c>
      <c r="AK2029" s="26">
        <v>771956</v>
      </c>
      <c r="AM2029" s="2" t="str">
        <f t="shared" si="31"/>
        <v>No</v>
      </c>
    </row>
    <row r="2030" spans="1:39">
      <c r="A2030" s="6" t="s">
        <v>5548</v>
      </c>
      <c r="B2030" s="6" t="s">
        <v>314</v>
      </c>
      <c r="C2030" s="4" t="s">
        <v>68</v>
      </c>
      <c r="D2030" s="213" t="s">
        <v>909</v>
      </c>
      <c r="E2030" s="210" t="s">
        <v>910</v>
      </c>
      <c r="F2030" s="17" t="s">
        <v>1012</v>
      </c>
      <c r="G2030" s="36" t="s">
        <v>400</v>
      </c>
      <c r="H2030" s="157">
        <v>0</v>
      </c>
      <c r="I2030" s="19">
        <v>16</v>
      </c>
      <c r="J2030" s="150" t="s">
        <v>13</v>
      </c>
      <c r="K2030" s="150" t="s">
        <v>15</v>
      </c>
      <c r="L2030" s="9">
        <v>16</v>
      </c>
      <c r="M2030" s="9"/>
      <c r="N2030" s="21">
        <v>0.39889999999999998</v>
      </c>
      <c r="O2030" s="10"/>
      <c r="P2030" s="39">
        <v>1.11E-2</v>
      </c>
      <c r="Q2030" s="7"/>
      <c r="R2030" s="158">
        <v>62.189700000000002</v>
      </c>
      <c r="S2030" s="1"/>
      <c r="T2030" s="23">
        <v>1.7318</v>
      </c>
      <c r="V2030" s="20">
        <v>35.9101</v>
      </c>
      <c r="X2030" s="20">
        <v>0</v>
      </c>
      <c r="AA2030" s="25">
        <v>7494</v>
      </c>
      <c r="AB2030" s="9"/>
      <c r="AC2030" s="25">
        <v>674572</v>
      </c>
      <c r="AD2030" s="9"/>
      <c r="AE2030" s="27">
        <v>18785</v>
      </c>
      <c r="AF2030" s="9"/>
      <c r="AG2030" s="26">
        <v>10847</v>
      </c>
      <c r="AI2030" s="26">
        <v>0</v>
      </c>
      <c r="AK2030" s="26">
        <v>293298</v>
      </c>
      <c r="AM2030" s="2" t="str">
        <f t="shared" si="31"/>
        <v>No</v>
      </c>
    </row>
    <row r="2031" spans="1:39">
      <c r="A2031" s="6" t="s">
        <v>2456</v>
      </c>
      <c r="B2031" s="6" t="s">
        <v>1320</v>
      </c>
      <c r="C2031" s="4" t="s">
        <v>45</v>
      </c>
      <c r="D2031" s="213" t="s">
        <v>2457</v>
      </c>
      <c r="E2031" s="210" t="s">
        <v>2458</v>
      </c>
      <c r="F2031" s="17" t="s">
        <v>272</v>
      </c>
      <c r="G2031" s="36" t="s">
        <v>400</v>
      </c>
      <c r="H2031" s="157">
        <v>0</v>
      </c>
      <c r="I2031" s="19">
        <v>16</v>
      </c>
      <c r="J2031" s="150" t="s">
        <v>13</v>
      </c>
      <c r="K2031" s="150" t="s">
        <v>12</v>
      </c>
      <c r="L2031" s="9">
        <v>16</v>
      </c>
      <c r="M2031" s="9"/>
      <c r="N2031" s="21">
        <v>0.625</v>
      </c>
      <c r="O2031" s="10"/>
      <c r="P2031" s="39">
        <v>3.95E-2</v>
      </c>
      <c r="Q2031" s="7"/>
      <c r="R2031" s="158">
        <v>64.201300000000003</v>
      </c>
      <c r="S2031" s="1"/>
      <c r="T2031" s="23">
        <v>4.0575000000000001</v>
      </c>
      <c r="V2031" s="20">
        <v>15.823</v>
      </c>
      <c r="X2031" s="20">
        <v>0</v>
      </c>
      <c r="AA2031" s="25">
        <v>26306</v>
      </c>
      <c r="AB2031" s="9"/>
      <c r="AC2031" s="25">
        <v>665960</v>
      </c>
      <c r="AD2031" s="9"/>
      <c r="AE2031" s="27">
        <v>42088</v>
      </c>
      <c r="AF2031" s="9"/>
      <c r="AG2031" s="26">
        <v>10373</v>
      </c>
      <c r="AI2031" s="26">
        <v>0</v>
      </c>
      <c r="AK2031" s="26">
        <v>263384</v>
      </c>
      <c r="AM2031" s="2" t="str">
        <f t="shared" si="31"/>
        <v>No</v>
      </c>
    </row>
    <row r="2032" spans="1:39">
      <c r="A2032" s="6" t="s">
        <v>2170</v>
      </c>
      <c r="B2032" s="6" t="s">
        <v>702</v>
      </c>
      <c r="C2032" s="4" t="s">
        <v>64</v>
      </c>
      <c r="D2032" s="213" t="s">
        <v>2171</v>
      </c>
      <c r="E2032" s="210" t="s">
        <v>2172</v>
      </c>
      <c r="F2032" s="17" t="s">
        <v>272</v>
      </c>
      <c r="G2032" s="36" t="s">
        <v>400</v>
      </c>
      <c r="H2032" s="157">
        <v>0</v>
      </c>
      <c r="I2032" s="19">
        <v>16</v>
      </c>
      <c r="J2032" s="150" t="s">
        <v>13</v>
      </c>
      <c r="K2032" s="150" t="s">
        <v>12</v>
      </c>
      <c r="L2032" s="9">
        <v>16</v>
      </c>
      <c r="M2032" s="9"/>
      <c r="N2032" s="21">
        <v>0.71479999999999999</v>
      </c>
      <c r="O2032" s="10"/>
      <c r="P2032" s="39">
        <v>5.4199999999999998E-2</v>
      </c>
      <c r="Q2032" s="7"/>
      <c r="R2032" s="158">
        <v>30.158000000000001</v>
      </c>
      <c r="S2032" s="1"/>
      <c r="T2032" s="23">
        <v>2.2871000000000001</v>
      </c>
      <c r="V2032" s="20">
        <v>13.186299999999999</v>
      </c>
      <c r="X2032" s="20">
        <v>0</v>
      </c>
      <c r="AA2032" s="25">
        <v>45438</v>
      </c>
      <c r="AB2032" s="9"/>
      <c r="AC2032" s="25">
        <v>838241</v>
      </c>
      <c r="AD2032" s="9"/>
      <c r="AE2032" s="27">
        <v>63569</v>
      </c>
      <c r="AF2032" s="9"/>
      <c r="AG2032" s="26">
        <v>27795</v>
      </c>
      <c r="AI2032" s="26">
        <v>0</v>
      </c>
      <c r="AK2032" s="26">
        <v>457940</v>
      </c>
      <c r="AM2032" s="2" t="str">
        <f t="shared" si="31"/>
        <v>No</v>
      </c>
    </row>
    <row r="2033" spans="1:39">
      <c r="A2033" s="6" t="s">
        <v>1858</v>
      </c>
      <c r="B2033" s="6" t="s">
        <v>1859</v>
      </c>
      <c r="C2033" s="4" t="s">
        <v>42</v>
      </c>
      <c r="D2033" s="213" t="s">
        <v>1860</v>
      </c>
      <c r="E2033" s="210" t="s">
        <v>1861</v>
      </c>
      <c r="F2033" s="17" t="s">
        <v>272</v>
      </c>
      <c r="G2033" s="36" t="s">
        <v>400</v>
      </c>
      <c r="H2033" s="157">
        <v>0</v>
      </c>
      <c r="I2033" s="19">
        <v>16</v>
      </c>
      <c r="J2033" s="150" t="s">
        <v>13</v>
      </c>
      <c r="K2033" s="150" t="s">
        <v>12</v>
      </c>
      <c r="L2033" s="9">
        <v>16</v>
      </c>
      <c r="M2033" s="9"/>
      <c r="N2033" s="21">
        <v>0.2349</v>
      </c>
      <c r="O2033" s="10"/>
      <c r="P2033" s="39">
        <v>2.0899999999999998E-2</v>
      </c>
      <c r="Q2033" s="7"/>
      <c r="R2033" s="158">
        <v>29.257300000000001</v>
      </c>
      <c r="S2033" s="1"/>
      <c r="T2033" s="23">
        <v>2.6009000000000002</v>
      </c>
      <c r="V2033" s="20">
        <v>11.249000000000001</v>
      </c>
      <c r="X2033" s="20">
        <v>0</v>
      </c>
      <c r="AA2033" s="25">
        <v>21191</v>
      </c>
      <c r="AB2033" s="9"/>
      <c r="AC2033" s="25">
        <v>1014817</v>
      </c>
      <c r="AD2033" s="9"/>
      <c r="AE2033" s="27">
        <v>90214</v>
      </c>
      <c r="AF2033" s="9"/>
      <c r="AG2033" s="26">
        <v>34686</v>
      </c>
      <c r="AI2033" s="26">
        <v>0</v>
      </c>
      <c r="AK2033" s="26">
        <v>474917</v>
      </c>
      <c r="AM2033" s="2" t="str">
        <f t="shared" si="31"/>
        <v>No</v>
      </c>
    </row>
    <row r="2034" spans="1:39">
      <c r="A2034" s="6" t="s">
        <v>1567</v>
      </c>
      <c r="B2034" s="6" t="s">
        <v>5811</v>
      </c>
      <c r="C2034" s="4" t="s">
        <v>39</v>
      </c>
      <c r="D2034" s="213" t="s">
        <v>1568</v>
      </c>
      <c r="E2034" s="210" t="s">
        <v>1569</v>
      </c>
      <c r="F2034" s="17" t="s">
        <v>275</v>
      </c>
      <c r="G2034" s="36" t="s">
        <v>400</v>
      </c>
      <c r="H2034" s="157">
        <v>0</v>
      </c>
      <c r="I2034" s="19">
        <v>16</v>
      </c>
      <c r="J2034" s="150" t="s">
        <v>14</v>
      </c>
      <c r="K2034" s="150" t="s">
        <v>12</v>
      </c>
      <c r="L2034" s="9">
        <v>16</v>
      </c>
      <c r="M2034" s="9"/>
      <c r="N2034" s="21">
        <v>0.67979999999999996</v>
      </c>
      <c r="O2034" s="10"/>
      <c r="P2034" s="39">
        <v>2.3699999999999999E-2</v>
      </c>
      <c r="Q2034" s="7"/>
      <c r="R2034" s="158">
        <v>55.699800000000003</v>
      </c>
      <c r="S2034" s="1"/>
      <c r="T2034" s="23">
        <v>1.9448000000000001</v>
      </c>
      <c r="V2034" s="20">
        <v>28.640899999999998</v>
      </c>
      <c r="X2034" s="20">
        <v>0</v>
      </c>
      <c r="AA2034" s="25">
        <v>40472</v>
      </c>
      <c r="AB2034" s="9"/>
      <c r="AC2034" s="25">
        <v>1705250</v>
      </c>
      <c r="AD2034" s="9"/>
      <c r="AE2034" s="27">
        <v>59539</v>
      </c>
      <c r="AF2034" s="9"/>
      <c r="AG2034" s="26">
        <v>30615</v>
      </c>
      <c r="AI2034" s="26">
        <v>0</v>
      </c>
      <c r="AK2034" s="26">
        <v>408863</v>
      </c>
      <c r="AM2034" s="2" t="str">
        <f t="shared" si="31"/>
        <v>No</v>
      </c>
    </row>
    <row r="2035" spans="1:39">
      <c r="A2035" s="6" t="s">
        <v>1614</v>
      </c>
      <c r="B2035" s="6" t="s">
        <v>1615</v>
      </c>
      <c r="C2035" s="4" t="s">
        <v>42</v>
      </c>
      <c r="D2035" s="213" t="s">
        <v>1616</v>
      </c>
      <c r="E2035" s="210" t="s">
        <v>1617</v>
      </c>
      <c r="F2035" s="17" t="s">
        <v>272</v>
      </c>
      <c r="G2035" s="36" t="s">
        <v>400</v>
      </c>
      <c r="H2035" s="157">
        <v>0</v>
      </c>
      <c r="I2035" s="19">
        <v>16</v>
      </c>
      <c r="J2035" s="150" t="s">
        <v>13</v>
      </c>
      <c r="K2035" s="150" t="s">
        <v>12</v>
      </c>
      <c r="L2035" s="9">
        <v>16</v>
      </c>
      <c r="M2035" s="9"/>
      <c r="N2035" s="21">
        <v>0.4098</v>
      </c>
      <c r="O2035" s="10"/>
      <c r="P2035" s="39">
        <v>2.64E-2</v>
      </c>
      <c r="Q2035" s="7"/>
      <c r="R2035" s="158">
        <v>37.116599999999998</v>
      </c>
      <c r="S2035" s="1"/>
      <c r="T2035" s="23">
        <v>2.3919999999999999</v>
      </c>
      <c r="V2035" s="20">
        <v>15.5169</v>
      </c>
      <c r="X2035" s="20">
        <v>0</v>
      </c>
      <c r="AA2035" s="25">
        <v>34055</v>
      </c>
      <c r="AB2035" s="9"/>
      <c r="AC2035" s="25">
        <v>1289394</v>
      </c>
      <c r="AD2035" s="9"/>
      <c r="AE2035" s="27">
        <v>83096</v>
      </c>
      <c r="AF2035" s="9"/>
      <c r="AG2035" s="26">
        <v>34739</v>
      </c>
      <c r="AI2035" s="26">
        <v>0</v>
      </c>
      <c r="AK2035" s="26">
        <v>609517</v>
      </c>
      <c r="AM2035" s="2" t="str">
        <f t="shared" si="31"/>
        <v>No</v>
      </c>
    </row>
    <row r="2036" spans="1:39">
      <c r="A2036" s="6" t="s">
        <v>6220</v>
      </c>
      <c r="B2036" s="6" t="s">
        <v>5798</v>
      </c>
      <c r="C2036" s="4" t="s">
        <v>75</v>
      </c>
      <c r="D2036" s="213" t="s">
        <v>980</v>
      </c>
      <c r="E2036" s="210" t="s">
        <v>981</v>
      </c>
      <c r="F2036" s="17" t="s">
        <v>275</v>
      </c>
      <c r="G2036" s="36" t="s">
        <v>400</v>
      </c>
      <c r="H2036" s="157">
        <v>0</v>
      </c>
      <c r="I2036" s="19">
        <v>16</v>
      </c>
      <c r="J2036" s="150" t="s">
        <v>14</v>
      </c>
      <c r="K2036" s="150" t="s">
        <v>12</v>
      </c>
      <c r="L2036" s="9">
        <v>16</v>
      </c>
      <c r="M2036" s="9"/>
      <c r="N2036" s="21">
        <v>5.1417000000000002</v>
      </c>
      <c r="O2036" s="10"/>
      <c r="P2036" s="39">
        <v>0.44629999999999997</v>
      </c>
      <c r="Q2036" s="7"/>
      <c r="R2036" s="158">
        <v>83.618300000000005</v>
      </c>
      <c r="S2036" s="1"/>
      <c r="T2036" s="23">
        <v>7.2577999999999996</v>
      </c>
      <c r="V2036" s="20">
        <v>11.5212</v>
      </c>
      <c r="X2036" s="20">
        <v>0</v>
      </c>
      <c r="AA2036" s="25">
        <v>803661</v>
      </c>
      <c r="AB2036" s="9"/>
      <c r="AC2036" s="25">
        <v>1800804</v>
      </c>
      <c r="AD2036" s="9"/>
      <c r="AE2036" s="27">
        <v>156304</v>
      </c>
      <c r="AF2036" s="9"/>
      <c r="AG2036" s="26">
        <v>21536</v>
      </c>
      <c r="AI2036" s="26">
        <v>0</v>
      </c>
      <c r="AK2036" s="26">
        <v>393382</v>
      </c>
      <c r="AM2036" s="2" t="str">
        <f t="shared" si="31"/>
        <v>No</v>
      </c>
    </row>
    <row r="2037" spans="1:39">
      <c r="A2037" s="6" t="s">
        <v>2234</v>
      </c>
      <c r="B2037" s="6" t="s">
        <v>2235</v>
      </c>
      <c r="C2037" s="4" t="s">
        <v>100</v>
      </c>
      <c r="D2037" s="213" t="s">
        <v>2236</v>
      </c>
      <c r="E2037" s="210" t="s">
        <v>2237</v>
      </c>
      <c r="F2037" s="17" t="s">
        <v>272</v>
      </c>
      <c r="G2037" s="36" t="s">
        <v>400</v>
      </c>
      <c r="H2037" s="157">
        <v>0</v>
      </c>
      <c r="I2037" s="19">
        <v>16</v>
      </c>
      <c r="J2037" s="150" t="s">
        <v>13</v>
      </c>
      <c r="K2037" s="150" t="s">
        <v>12</v>
      </c>
      <c r="L2037" s="9">
        <v>16</v>
      </c>
      <c r="M2037" s="9"/>
      <c r="N2037" s="21">
        <v>1.4034</v>
      </c>
      <c r="O2037" s="10"/>
      <c r="P2037" s="39">
        <v>7.0499999999999993E-2</v>
      </c>
      <c r="Q2037" s="7"/>
      <c r="R2037" s="158">
        <v>32.471200000000003</v>
      </c>
      <c r="S2037" s="1"/>
      <c r="T2037" s="23">
        <v>1.6314</v>
      </c>
      <c r="V2037" s="20">
        <v>19.9038</v>
      </c>
      <c r="X2037" s="20">
        <v>0</v>
      </c>
      <c r="AA2037" s="25">
        <v>49549</v>
      </c>
      <c r="AB2037" s="9"/>
      <c r="AC2037" s="25">
        <v>702742</v>
      </c>
      <c r="AD2037" s="9"/>
      <c r="AE2037" s="27">
        <v>35307</v>
      </c>
      <c r="AF2037" s="9"/>
      <c r="AG2037" s="26">
        <v>21642</v>
      </c>
      <c r="AI2037" s="26">
        <v>0</v>
      </c>
      <c r="AK2037" s="26">
        <v>426168</v>
      </c>
      <c r="AM2037" s="2" t="str">
        <f t="shared" si="31"/>
        <v>No</v>
      </c>
    </row>
    <row r="2038" spans="1:39">
      <c r="A2038" s="6" t="s">
        <v>2889</v>
      </c>
      <c r="B2038" s="6" t="s">
        <v>2890</v>
      </c>
      <c r="C2038" s="4" t="s">
        <v>57</v>
      </c>
      <c r="D2038" s="213" t="s">
        <v>2891</v>
      </c>
      <c r="E2038" s="210" t="s">
        <v>2892</v>
      </c>
      <c r="F2038" s="17" t="s">
        <v>275</v>
      </c>
      <c r="G2038" s="36" t="s">
        <v>400</v>
      </c>
      <c r="H2038" s="157">
        <v>0</v>
      </c>
      <c r="I2038" s="19">
        <v>16</v>
      </c>
      <c r="J2038" s="150" t="s">
        <v>13</v>
      </c>
      <c r="K2038" s="150" t="s">
        <v>12</v>
      </c>
      <c r="L2038" s="9">
        <v>16</v>
      </c>
      <c r="M2038" s="9"/>
      <c r="N2038" s="21">
        <v>2.1055000000000001</v>
      </c>
      <c r="O2038" s="10"/>
      <c r="P2038" s="39">
        <v>0.1124</v>
      </c>
      <c r="Q2038" s="7"/>
      <c r="R2038" s="158">
        <v>67.496200000000002</v>
      </c>
      <c r="S2038" s="1"/>
      <c r="T2038" s="23">
        <v>3.6025</v>
      </c>
      <c r="V2038" s="20">
        <v>18.736000000000001</v>
      </c>
      <c r="X2038" s="20">
        <v>0</v>
      </c>
      <c r="AA2038" s="25">
        <v>192532</v>
      </c>
      <c r="AB2038" s="9"/>
      <c r="AC2038" s="25">
        <v>1713256</v>
      </c>
      <c r="AD2038" s="9"/>
      <c r="AE2038" s="27">
        <v>91442</v>
      </c>
      <c r="AF2038" s="9"/>
      <c r="AG2038" s="26">
        <v>25383</v>
      </c>
      <c r="AI2038" s="26">
        <v>0</v>
      </c>
      <c r="AK2038" s="26">
        <v>434895</v>
      </c>
      <c r="AM2038" s="2" t="str">
        <f t="shared" si="31"/>
        <v>No</v>
      </c>
    </row>
    <row r="2039" spans="1:39">
      <c r="A2039" s="6" t="s">
        <v>1420</v>
      </c>
      <c r="B2039" s="6" t="s">
        <v>1421</v>
      </c>
      <c r="C2039" s="4" t="s">
        <v>100</v>
      </c>
      <c r="D2039" s="213">
        <v>4187</v>
      </c>
      <c r="E2039" s="210">
        <v>40187</v>
      </c>
      <c r="F2039" s="17" t="s">
        <v>338</v>
      </c>
      <c r="G2039" s="36" t="s">
        <v>220</v>
      </c>
      <c r="H2039" s="157">
        <v>104996</v>
      </c>
      <c r="I2039" s="19">
        <v>16</v>
      </c>
      <c r="J2039" s="150" t="s">
        <v>13</v>
      </c>
      <c r="K2039" s="150" t="s">
        <v>12</v>
      </c>
      <c r="L2039" s="9">
        <v>16</v>
      </c>
      <c r="M2039" s="9"/>
      <c r="N2039" s="21">
        <v>2.5244</v>
      </c>
      <c r="O2039" s="10"/>
      <c r="P2039" s="39">
        <v>0.1159</v>
      </c>
      <c r="Q2039" s="7"/>
      <c r="R2039" s="158">
        <v>41.785699999999999</v>
      </c>
      <c r="S2039" s="1"/>
      <c r="T2039" s="23">
        <v>1.9180999999999999</v>
      </c>
      <c r="V2039" s="20">
        <v>21.7852</v>
      </c>
      <c r="X2039" s="20">
        <v>0</v>
      </c>
      <c r="AA2039" s="25">
        <v>56738</v>
      </c>
      <c r="AB2039" s="9"/>
      <c r="AC2039" s="25">
        <v>489645</v>
      </c>
      <c r="AD2039" s="9"/>
      <c r="AE2039" s="27">
        <v>22476</v>
      </c>
      <c r="AF2039" s="9"/>
      <c r="AG2039" s="26">
        <v>11718</v>
      </c>
      <c r="AI2039" s="26">
        <v>0</v>
      </c>
      <c r="AK2039" s="26">
        <v>182758</v>
      </c>
      <c r="AM2039" s="2" t="str">
        <f t="shared" si="31"/>
        <v>No</v>
      </c>
    </row>
    <row r="2040" spans="1:39">
      <c r="A2040" s="6" t="s">
        <v>6221</v>
      </c>
      <c r="B2040" s="6" t="s">
        <v>1269</v>
      </c>
      <c r="C2040" s="4" t="s">
        <v>82</v>
      </c>
      <c r="D2040" s="213" t="s">
        <v>3021</v>
      </c>
      <c r="E2040" s="210" t="s">
        <v>3022</v>
      </c>
      <c r="F2040" s="17" t="s">
        <v>272</v>
      </c>
      <c r="G2040" s="36" t="s">
        <v>400</v>
      </c>
      <c r="H2040" s="157">
        <v>0</v>
      </c>
      <c r="I2040" s="19">
        <v>16</v>
      </c>
      <c r="J2040" s="150" t="s">
        <v>13</v>
      </c>
      <c r="K2040" s="150" t="s">
        <v>12</v>
      </c>
      <c r="L2040" s="9">
        <v>16</v>
      </c>
      <c r="M2040" s="9"/>
      <c r="N2040" s="21">
        <v>2.7576000000000001</v>
      </c>
      <c r="O2040" s="10"/>
      <c r="P2040" s="39">
        <v>0.31119999999999998</v>
      </c>
      <c r="Q2040" s="7"/>
      <c r="R2040" s="158">
        <v>31.4833</v>
      </c>
      <c r="S2040" s="1"/>
      <c r="T2040" s="23">
        <v>3.5526</v>
      </c>
      <c r="V2040" s="20">
        <v>8.8621999999999996</v>
      </c>
      <c r="X2040" s="20">
        <v>0</v>
      </c>
      <c r="AA2040" s="25">
        <v>401252</v>
      </c>
      <c r="AB2040" s="9"/>
      <c r="AC2040" s="25">
        <v>1289525</v>
      </c>
      <c r="AD2040" s="9"/>
      <c r="AE2040" s="27">
        <v>145509</v>
      </c>
      <c r="AF2040" s="9"/>
      <c r="AG2040" s="26">
        <v>40959</v>
      </c>
      <c r="AI2040" s="26">
        <v>0</v>
      </c>
      <c r="AK2040" s="26">
        <v>607429</v>
      </c>
      <c r="AM2040" s="2" t="str">
        <f t="shared" si="31"/>
        <v>No</v>
      </c>
    </row>
    <row r="2041" spans="1:39">
      <c r="A2041" s="6" t="s">
        <v>2026</v>
      </c>
      <c r="B2041" s="6" t="s">
        <v>2027</v>
      </c>
      <c r="C2041" s="4" t="s">
        <v>64</v>
      </c>
      <c r="D2041" s="213" t="s">
        <v>2028</v>
      </c>
      <c r="E2041" s="210" t="s">
        <v>2029</v>
      </c>
      <c r="F2041" s="17" t="s">
        <v>272</v>
      </c>
      <c r="G2041" s="36" t="s">
        <v>400</v>
      </c>
      <c r="H2041" s="157">
        <v>0</v>
      </c>
      <c r="I2041" s="19">
        <v>16</v>
      </c>
      <c r="J2041" s="150" t="s">
        <v>13</v>
      </c>
      <c r="K2041" s="150" t="s">
        <v>12</v>
      </c>
      <c r="L2041" s="9">
        <v>16</v>
      </c>
      <c r="M2041" s="9"/>
      <c r="N2041" s="21">
        <v>0.31680000000000003</v>
      </c>
      <c r="O2041" s="10"/>
      <c r="P2041" s="39">
        <v>1.14E-2</v>
      </c>
      <c r="Q2041" s="7"/>
      <c r="R2041" s="158">
        <v>42.317999999999998</v>
      </c>
      <c r="S2041" s="1"/>
      <c r="T2041" s="23">
        <v>1.5236000000000001</v>
      </c>
      <c r="V2041" s="20">
        <v>27.775300000000001</v>
      </c>
      <c r="X2041" s="20">
        <v>0</v>
      </c>
      <c r="AA2041" s="25">
        <v>16537</v>
      </c>
      <c r="AB2041" s="9"/>
      <c r="AC2041" s="25">
        <v>1449813</v>
      </c>
      <c r="AD2041" s="9"/>
      <c r="AE2041" s="27">
        <v>52198</v>
      </c>
      <c r="AF2041" s="9"/>
      <c r="AG2041" s="26">
        <v>34260</v>
      </c>
      <c r="AI2041" s="26">
        <v>0</v>
      </c>
      <c r="AK2041" s="26">
        <v>764447</v>
      </c>
      <c r="AM2041" s="2" t="str">
        <f t="shared" si="31"/>
        <v>No</v>
      </c>
    </row>
    <row r="2042" spans="1:39">
      <c r="A2042" s="6" t="s">
        <v>6222</v>
      </c>
      <c r="B2042" s="6" t="s">
        <v>1954</v>
      </c>
      <c r="C2042" s="4" t="s">
        <v>62</v>
      </c>
      <c r="D2042" s="213" t="s">
        <v>1955</v>
      </c>
      <c r="E2042" s="210" t="s">
        <v>1956</v>
      </c>
      <c r="F2042" s="17" t="s">
        <v>405</v>
      </c>
      <c r="G2042" s="36" t="s">
        <v>400</v>
      </c>
      <c r="H2042" s="157">
        <v>0</v>
      </c>
      <c r="I2042" s="19">
        <v>16</v>
      </c>
      <c r="J2042" s="150" t="s">
        <v>13</v>
      </c>
      <c r="K2042" s="150" t="s">
        <v>12</v>
      </c>
      <c r="L2042" s="9">
        <v>16</v>
      </c>
      <c r="M2042" s="9"/>
      <c r="N2042" s="21">
        <v>0.55640000000000001</v>
      </c>
      <c r="O2042" s="10"/>
      <c r="P2042" s="39">
        <v>3.8699999999999998E-2</v>
      </c>
      <c r="Q2042" s="7"/>
      <c r="R2042" s="158">
        <v>55.2121</v>
      </c>
      <c r="S2042" s="1"/>
      <c r="T2042" s="23">
        <v>3.8376000000000001</v>
      </c>
      <c r="V2042" s="20">
        <v>14.3872</v>
      </c>
      <c r="X2042" s="20">
        <v>0</v>
      </c>
      <c r="AA2042" s="25">
        <v>29814</v>
      </c>
      <c r="AB2042" s="9"/>
      <c r="AC2042" s="25">
        <v>770926</v>
      </c>
      <c r="AD2042" s="9"/>
      <c r="AE2042" s="27">
        <v>53584</v>
      </c>
      <c r="AF2042" s="9"/>
      <c r="AG2042" s="26">
        <v>13963</v>
      </c>
      <c r="AI2042" s="26">
        <v>0</v>
      </c>
      <c r="AK2042" s="26">
        <v>257779</v>
      </c>
      <c r="AM2042" s="2" t="str">
        <f t="shared" si="31"/>
        <v>No</v>
      </c>
    </row>
    <row r="2043" spans="1:39">
      <c r="A2043" s="6" t="s">
        <v>5559</v>
      </c>
      <c r="B2043" s="6" t="s">
        <v>510</v>
      </c>
      <c r="C2043" s="4" t="s">
        <v>46</v>
      </c>
      <c r="D2043" s="213" t="s">
        <v>2575</v>
      </c>
      <c r="E2043" s="210" t="s">
        <v>2576</v>
      </c>
      <c r="F2043" s="17" t="s">
        <v>405</v>
      </c>
      <c r="G2043" s="36" t="s">
        <v>400</v>
      </c>
      <c r="H2043" s="157">
        <v>0</v>
      </c>
      <c r="I2043" s="19">
        <v>16</v>
      </c>
      <c r="J2043" s="150" t="s">
        <v>13</v>
      </c>
      <c r="K2043" s="150" t="s">
        <v>12</v>
      </c>
      <c r="L2043" s="9">
        <v>16</v>
      </c>
      <c r="M2043" s="9"/>
      <c r="N2043" s="21">
        <v>2.8570000000000002</v>
      </c>
      <c r="O2043" s="10"/>
      <c r="P2043" s="39">
        <v>0.1061</v>
      </c>
      <c r="Q2043" s="7"/>
      <c r="R2043" s="158">
        <v>35.799599999999998</v>
      </c>
      <c r="S2043" s="1"/>
      <c r="T2043" s="23">
        <v>1.3290999999999999</v>
      </c>
      <c r="V2043" s="20">
        <v>26.9345</v>
      </c>
      <c r="X2043" s="20">
        <v>0</v>
      </c>
      <c r="AA2043" s="25">
        <v>72373</v>
      </c>
      <c r="AB2043" s="9"/>
      <c r="AC2043" s="25">
        <v>682304</v>
      </c>
      <c r="AD2043" s="9"/>
      <c r="AE2043" s="27">
        <v>25332</v>
      </c>
      <c r="AF2043" s="9"/>
      <c r="AG2043" s="26">
        <v>19059</v>
      </c>
      <c r="AI2043" s="26">
        <v>0</v>
      </c>
      <c r="AK2043" s="26">
        <v>247827</v>
      </c>
      <c r="AM2043" s="2" t="str">
        <f t="shared" si="31"/>
        <v>No</v>
      </c>
    </row>
    <row r="2044" spans="1:39">
      <c r="A2044" s="6" t="s">
        <v>4148</v>
      </c>
      <c r="B2044" s="6" t="s">
        <v>4149</v>
      </c>
      <c r="C2044" s="4" t="s">
        <v>66</v>
      </c>
      <c r="D2044" s="213" t="s">
        <v>4150</v>
      </c>
      <c r="E2044" s="210" t="s">
        <v>4151</v>
      </c>
      <c r="F2044" s="17" t="s">
        <v>405</v>
      </c>
      <c r="G2044" s="36" t="s">
        <v>400</v>
      </c>
      <c r="H2044" s="157">
        <v>0</v>
      </c>
      <c r="I2044" s="19">
        <v>16</v>
      </c>
      <c r="J2044" s="150" t="s">
        <v>13</v>
      </c>
      <c r="K2044" s="150" t="s">
        <v>12</v>
      </c>
      <c r="L2044" s="9">
        <v>16</v>
      </c>
      <c r="M2044" s="9"/>
      <c r="N2044" s="21">
        <v>1.8673</v>
      </c>
      <c r="O2044" s="10"/>
      <c r="P2044" s="39">
        <v>0.14940000000000001</v>
      </c>
      <c r="Q2044" s="7"/>
      <c r="R2044" s="158">
        <v>43.218800000000002</v>
      </c>
      <c r="S2044" s="1"/>
      <c r="T2044" s="23">
        <v>3.4571999999999998</v>
      </c>
      <c r="V2044" s="20">
        <v>12.501200000000001</v>
      </c>
      <c r="X2044" s="20">
        <v>0</v>
      </c>
      <c r="AA2044" s="25">
        <v>102052</v>
      </c>
      <c r="AB2044" s="9"/>
      <c r="AC2044" s="25">
        <v>683202</v>
      </c>
      <c r="AD2044" s="9"/>
      <c r="AE2044" s="27">
        <v>54651</v>
      </c>
      <c r="AF2044" s="9"/>
      <c r="AG2044" s="26">
        <v>15808</v>
      </c>
      <c r="AI2044" s="26">
        <v>0</v>
      </c>
      <c r="AK2044" s="26">
        <v>170708</v>
      </c>
      <c r="AM2044" s="2" t="str">
        <f t="shared" si="31"/>
        <v>No</v>
      </c>
    </row>
    <row r="2045" spans="1:39">
      <c r="A2045" s="6" t="s">
        <v>6223</v>
      </c>
      <c r="B2045" s="6" t="s">
        <v>664</v>
      </c>
      <c r="C2045" s="4" t="s">
        <v>53</v>
      </c>
      <c r="D2045" s="213"/>
      <c r="E2045" s="210">
        <v>11160</v>
      </c>
      <c r="F2045" s="17" t="s">
        <v>715</v>
      </c>
      <c r="G2045" s="36" t="s">
        <v>220</v>
      </c>
      <c r="H2045" s="157">
        <v>4181019</v>
      </c>
      <c r="I2045" s="19">
        <v>16</v>
      </c>
      <c r="J2045" s="150" t="s">
        <v>24</v>
      </c>
      <c r="K2045" s="150" t="s">
        <v>12</v>
      </c>
      <c r="L2045" s="9">
        <v>16</v>
      </c>
      <c r="M2045" s="9"/>
      <c r="N2045" s="21">
        <v>11.9847</v>
      </c>
      <c r="O2045" s="10"/>
      <c r="P2045" s="39">
        <v>1</v>
      </c>
      <c r="Q2045" s="7"/>
      <c r="R2045" s="158">
        <v>128.25839999999999</v>
      </c>
      <c r="S2045" s="1"/>
      <c r="T2045" s="23">
        <v>10.7019</v>
      </c>
      <c r="V2045" s="20">
        <v>11.9847</v>
      </c>
      <c r="X2045" s="20">
        <v>0</v>
      </c>
      <c r="AA2045" s="25">
        <v>2773588</v>
      </c>
      <c r="AB2045" s="9"/>
      <c r="AC2045" s="25">
        <v>2773588</v>
      </c>
      <c r="AD2045" s="9"/>
      <c r="AE2045" s="27">
        <v>231428</v>
      </c>
      <c r="AF2045" s="9"/>
      <c r="AG2045" s="26">
        <v>21625</v>
      </c>
      <c r="AI2045" s="26">
        <v>0</v>
      </c>
      <c r="AK2045" s="26">
        <v>990323</v>
      </c>
      <c r="AM2045" s="2" t="str">
        <f t="shared" si="31"/>
        <v>No</v>
      </c>
    </row>
    <row r="2046" spans="1:39">
      <c r="A2046" s="6" t="s">
        <v>5553</v>
      </c>
      <c r="B2046" s="6" t="s">
        <v>5554</v>
      </c>
      <c r="C2046" s="4" t="s">
        <v>103</v>
      </c>
      <c r="D2046" s="213">
        <v>6107</v>
      </c>
      <c r="E2046" s="210">
        <v>60107</v>
      </c>
      <c r="F2046" s="17" t="s">
        <v>272</v>
      </c>
      <c r="G2046" s="36" t="s">
        <v>218</v>
      </c>
      <c r="H2046" s="157">
        <v>61900</v>
      </c>
      <c r="I2046" s="19">
        <v>16</v>
      </c>
      <c r="J2046" s="150" t="s">
        <v>13</v>
      </c>
      <c r="K2046" s="150" t="s">
        <v>15</v>
      </c>
      <c r="L2046" s="9">
        <v>16</v>
      </c>
      <c r="M2046" s="9"/>
      <c r="N2046" s="21">
        <v>1.2968</v>
      </c>
      <c r="O2046" s="10"/>
      <c r="P2046" s="39">
        <v>1.9199999999999998E-2</v>
      </c>
      <c r="Q2046" s="7"/>
      <c r="R2046" s="158">
        <v>142.40010000000001</v>
      </c>
      <c r="S2046" s="1"/>
      <c r="T2046" s="23">
        <v>2.1086</v>
      </c>
      <c r="V2046" s="20">
        <v>67.534199999999998</v>
      </c>
      <c r="X2046" s="20">
        <v>5.1360000000000001</v>
      </c>
      <c r="AA2046" s="25">
        <v>50526</v>
      </c>
      <c r="AB2046" s="9"/>
      <c r="AC2046" s="25">
        <v>2631269</v>
      </c>
      <c r="AD2046" s="9"/>
      <c r="AE2046" s="27">
        <v>38962</v>
      </c>
      <c r="AF2046" s="9"/>
      <c r="AG2046" s="26">
        <v>18478</v>
      </c>
      <c r="AI2046" s="26">
        <v>512320</v>
      </c>
      <c r="AK2046" s="26">
        <v>422713</v>
      </c>
      <c r="AM2046" s="2" t="str">
        <f t="shared" si="31"/>
        <v>No</v>
      </c>
    </row>
    <row r="2047" spans="1:39">
      <c r="A2047" s="6" t="s">
        <v>2781</v>
      </c>
      <c r="B2047" s="6" t="s">
        <v>2782</v>
      </c>
      <c r="C2047" s="4" t="s">
        <v>57</v>
      </c>
      <c r="D2047" s="213" t="s">
        <v>2783</v>
      </c>
      <c r="E2047" s="210" t="s">
        <v>2784</v>
      </c>
      <c r="F2047" s="17" t="s">
        <v>272</v>
      </c>
      <c r="G2047" s="36" t="s">
        <v>400</v>
      </c>
      <c r="H2047" s="157">
        <v>0</v>
      </c>
      <c r="I2047" s="19">
        <v>16</v>
      </c>
      <c r="J2047" s="150" t="s">
        <v>13</v>
      </c>
      <c r="K2047" s="150" t="s">
        <v>12</v>
      </c>
      <c r="L2047" s="9">
        <v>15</v>
      </c>
      <c r="M2047" s="9"/>
      <c r="N2047" s="21">
        <v>2.5861999999999998</v>
      </c>
      <c r="O2047" s="10"/>
      <c r="P2047" s="39">
        <v>0.16470000000000001</v>
      </c>
      <c r="Q2047" s="7"/>
      <c r="R2047" s="158">
        <v>55.434699999999999</v>
      </c>
      <c r="S2047" s="1"/>
      <c r="T2047" s="23">
        <v>3.5312999999999999</v>
      </c>
      <c r="V2047" s="20">
        <v>15.6983</v>
      </c>
      <c r="X2047" s="20">
        <v>0</v>
      </c>
      <c r="AA2047" s="25">
        <v>266024</v>
      </c>
      <c r="AB2047" s="9"/>
      <c r="AC2047" s="25">
        <v>1614756</v>
      </c>
      <c r="AD2047" s="9"/>
      <c r="AE2047" s="27">
        <v>102862</v>
      </c>
      <c r="AF2047" s="9"/>
      <c r="AG2047" s="26">
        <v>29129</v>
      </c>
      <c r="AI2047" s="26">
        <v>0</v>
      </c>
      <c r="AK2047" s="26">
        <v>512810</v>
      </c>
      <c r="AM2047" s="2" t="str">
        <f t="shared" si="31"/>
        <v>No</v>
      </c>
    </row>
    <row r="2048" spans="1:39">
      <c r="A2048" s="6" t="s">
        <v>123</v>
      </c>
      <c r="B2048" s="6" t="s">
        <v>1434</v>
      </c>
      <c r="C2048" s="4" t="s">
        <v>90</v>
      </c>
      <c r="D2048" s="213">
        <v>4201</v>
      </c>
      <c r="E2048" s="210">
        <v>40201</v>
      </c>
      <c r="F2048" s="17" t="s">
        <v>272</v>
      </c>
      <c r="G2048" s="36" t="s">
        <v>220</v>
      </c>
      <c r="H2048" s="157">
        <v>2148346</v>
      </c>
      <c r="I2048" s="19">
        <v>16</v>
      </c>
      <c r="J2048" s="150" t="s">
        <v>14</v>
      </c>
      <c r="K2048" s="150" t="s">
        <v>12</v>
      </c>
      <c r="L2048" s="9">
        <v>14</v>
      </c>
      <c r="M2048" s="9"/>
      <c r="N2048" s="21">
        <v>0</v>
      </c>
      <c r="O2048" s="10"/>
      <c r="P2048" s="39">
        <v>0</v>
      </c>
      <c r="Q2048" s="7"/>
      <c r="R2048" s="158">
        <v>71.959999999999994</v>
      </c>
      <c r="S2048" s="1"/>
      <c r="T2048" s="23">
        <v>17.721599999999999</v>
      </c>
      <c r="V2048" s="20">
        <v>4.0606</v>
      </c>
      <c r="X2048" s="20">
        <v>0</v>
      </c>
      <c r="AA2048" s="25">
        <v>0</v>
      </c>
      <c r="AB2048" s="9"/>
      <c r="AC2048" s="25">
        <v>1249658</v>
      </c>
      <c r="AD2048" s="9"/>
      <c r="AE2048" s="27">
        <v>307753</v>
      </c>
      <c r="AF2048" s="9"/>
      <c r="AG2048" s="26">
        <v>17366</v>
      </c>
      <c r="AI2048" s="26">
        <v>0</v>
      </c>
      <c r="AK2048" s="26">
        <v>160812</v>
      </c>
      <c r="AM2048" s="2" t="str">
        <f t="shared" si="31"/>
        <v>No</v>
      </c>
    </row>
    <row r="2049" spans="1:39">
      <c r="A2049" s="6" t="s">
        <v>5294</v>
      </c>
      <c r="B2049" s="6" t="s">
        <v>5295</v>
      </c>
      <c r="C2049" s="4" t="s">
        <v>108</v>
      </c>
      <c r="D2049" s="213" t="s">
        <v>5296</v>
      </c>
      <c r="E2049" s="210" t="s">
        <v>5297</v>
      </c>
      <c r="F2049" s="17" t="s">
        <v>405</v>
      </c>
      <c r="G2049" s="36" t="s">
        <v>400</v>
      </c>
      <c r="H2049" s="157">
        <v>0</v>
      </c>
      <c r="I2049" s="19">
        <v>16</v>
      </c>
      <c r="J2049" s="150" t="s">
        <v>14</v>
      </c>
      <c r="K2049" s="150" t="s">
        <v>12</v>
      </c>
      <c r="L2049" s="9">
        <v>14</v>
      </c>
      <c r="M2049" s="9"/>
      <c r="N2049" s="21">
        <v>0</v>
      </c>
      <c r="O2049" s="10"/>
      <c r="P2049" s="39">
        <v>0</v>
      </c>
      <c r="Q2049" s="7"/>
      <c r="R2049" s="158">
        <v>80.340900000000005</v>
      </c>
      <c r="S2049" s="1"/>
      <c r="T2049" s="23">
        <v>20.630600000000001</v>
      </c>
      <c r="V2049" s="20">
        <v>3.8942999999999999</v>
      </c>
      <c r="X2049" s="20">
        <v>0</v>
      </c>
      <c r="AA2049" s="25">
        <v>0</v>
      </c>
      <c r="AB2049" s="9"/>
      <c r="AC2049" s="25">
        <v>2859895</v>
      </c>
      <c r="AD2049" s="9"/>
      <c r="AE2049" s="27">
        <v>734387</v>
      </c>
      <c r="AF2049" s="9"/>
      <c r="AG2049" s="26">
        <v>35597</v>
      </c>
      <c r="AI2049" s="26">
        <v>0</v>
      </c>
      <c r="AK2049" s="26">
        <v>441234</v>
      </c>
      <c r="AM2049" s="2" t="str">
        <f t="shared" si="31"/>
        <v>No</v>
      </c>
    </row>
    <row r="2050" spans="1:39">
      <c r="A2050" s="6" t="s">
        <v>345</v>
      </c>
      <c r="B2050" s="6" t="s">
        <v>286</v>
      </c>
      <c r="C2050" s="4" t="s">
        <v>86</v>
      </c>
      <c r="D2050" s="213">
        <v>58</v>
      </c>
      <c r="E2050" s="210">
        <v>58</v>
      </c>
      <c r="F2050" s="17" t="s">
        <v>272</v>
      </c>
      <c r="G2050" s="36" t="s">
        <v>218</v>
      </c>
      <c r="H2050" s="157">
        <v>1849898</v>
      </c>
      <c r="I2050" s="19">
        <v>16</v>
      </c>
      <c r="J2050" s="150" t="s">
        <v>19</v>
      </c>
      <c r="K2050" s="150" t="s">
        <v>15</v>
      </c>
      <c r="L2050" s="9">
        <v>14</v>
      </c>
      <c r="M2050" s="9"/>
      <c r="N2050" s="21">
        <v>0.25030000000000002</v>
      </c>
      <c r="O2050" s="10"/>
      <c r="P2050" s="39">
        <v>6.9199999999999998E-2</v>
      </c>
      <c r="Q2050" s="7"/>
      <c r="R2050" s="158">
        <v>243.4812</v>
      </c>
      <c r="S2050" s="1"/>
      <c r="T2050" s="23">
        <v>67.331599999999995</v>
      </c>
      <c r="V2050" s="20">
        <v>3.6160999999999999</v>
      </c>
      <c r="X2050" s="20">
        <v>1.7347999999999999</v>
      </c>
      <c r="Y2050" s="2" t="s">
        <v>128</v>
      </c>
      <c r="AA2050" s="25">
        <v>1221577</v>
      </c>
      <c r="AB2050" s="9"/>
      <c r="AC2050" s="25">
        <v>17645569</v>
      </c>
      <c r="AD2050" s="9"/>
      <c r="AE2050" s="27">
        <v>4879658</v>
      </c>
      <c r="AF2050" s="9"/>
      <c r="AG2050" s="26">
        <v>72472</v>
      </c>
      <c r="AI2050" s="26">
        <v>10171647</v>
      </c>
      <c r="AJ2050" s="2" t="s">
        <v>128</v>
      </c>
      <c r="AK2050" s="26">
        <v>427910</v>
      </c>
      <c r="AM2050" s="2" t="str">
        <f t="shared" ref="AM2050:AM2113" si="32">IF(AL2050&amp;AJ2050&amp;AH2050&amp;AF2050&amp;AD2050&amp;AB2050&amp;Y2050&amp;W2050&amp;U2050&amp;S2050&amp;S2050&amp;Q2050&amp;O2050&lt;&gt;"","Yes","No")</f>
        <v>Yes</v>
      </c>
    </row>
    <row r="2051" spans="1:39">
      <c r="A2051" s="6" t="s">
        <v>1062</v>
      </c>
      <c r="B2051" s="6" t="s">
        <v>1063</v>
      </c>
      <c r="C2051" s="4" t="s">
        <v>116</v>
      </c>
      <c r="D2051" s="213">
        <v>3035</v>
      </c>
      <c r="E2051" s="210">
        <v>30035</v>
      </c>
      <c r="F2051" s="17" t="s">
        <v>275</v>
      </c>
      <c r="G2051" s="36" t="s">
        <v>218</v>
      </c>
      <c r="H2051" s="157">
        <v>81249</v>
      </c>
      <c r="I2051" s="19">
        <v>16</v>
      </c>
      <c r="J2051" s="150" t="s">
        <v>14</v>
      </c>
      <c r="K2051" s="150" t="s">
        <v>12</v>
      </c>
      <c r="L2051" s="9">
        <v>14</v>
      </c>
      <c r="M2051" s="9"/>
      <c r="N2051" s="21">
        <v>1.0584</v>
      </c>
      <c r="O2051" s="10"/>
      <c r="P2051" s="39">
        <v>0.10150000000000001</v>
      </c>
      <c r="Q2051" s="7"/>
      <c r="R2051" s="158">
        <v>69.393699999999995</v>
      </c>
      <c r="S2051" s="1"/>
      <c r="T2051" s="23">
        <v>6.6570999999999998</v>
      </c>
      <c r="V2051" s="20">
        <v>10.424099999999999</v>
      </c>
      <c r="X2051" s="20">
        <v>2.9782999999999999</v>
      </c>
      <c r="AA2051" s="25">
        <v>382410</v>
      </c>
      <c r="AB2051" s="9"/>
      <c r="AC2051" s="25">
        <v>3766276</v>
      </c>
      <c r="AD2051" s="9"/>
      <c r="AE2051" s="27">
        <v>361305</v>
      </c>
      <c r="AF2051" s="9"/>
      <c r="AG2051" s="26">
        <v>54274</v>
      </c>
      <c r="AI2051" s="26">
        <v>1264568</v>
      </c>
      <c r="AK2051" s="26">
        <v>746165</v>
      </c>
      <c r="AM2051" s="2" t="str">
        <f t="shared" si="32"/>
        <v>No</v>
      </c>
    </row>
    <row r="2052" spans="1:39">
      <c r="A2052" s="6" t="s">
        <v>3057</v>
      </c>
      <c r="B2052" s="6" t="s">
        <v>3058</v>
      </c>
      <c r="C2052" s="4" t="s">
        <v>82</v>
      </c>
      <c r="D2052" s="213" t="s">
        <v>3059</v>
      </c>
      <c r="E2052" s="210" t="s">
        <v>3060</v>
      </c>
      <c r="F2052" s="17" t="s">
        <v>405</v>
      </c>
      <c r="G2052" s="36" t="s">
        <v>400</v>
      </c>
      <c r="H2052" s="157">
        <v>0</v>
      </c>
      <c r="I2052" s="19">
        <v>16</v>
      </c>
      <c r="J2052" s="150" t="s">
        <v>13</v>
      </c>
      <c r="K2052" s="150" t="s">
        <v>12</v>
      </c>
      <c r="L2052" s="9">
        <v>14</v>
      </c>
      <c r="M2052" s="9"/>
      <c r="N2052" s="21">
        <v>0.24149999999999999</v>
      </c>
      <c r="O2052" s="10"/>
      <c r="P2052" s="39">
        <v>1.1599999999999999E-2</v>
      </c>
      <c r="Q2052" s="7"/>
      <c r="R2052" s="158">
        <v>35.4709</v>
      </c>
      <c r="S2052" s="1"/>
      <c r="T2052" s="23">
        <v>1.7098</v>
      </c>
      <c r="V2052" s="20">
        <v>20.745899999999999</v>
      </c>
      <c r="X2052" s="20">
        <v>0</v>
      </c>
      <c r="AA2052" s="25">
        <v>11808</v>
      </c>
      <c r="AB2052" s="9"/>
      <c r="AC2052" s="25">
        <v>1014538</v>
      </c>
      <c r="AD2052" s="9"/>
      <c r="AE2052" s="27">
        <v>48903</v>
      </c>
      <c r="AF2052" s="9"/>
      <c r="AG2052" s="26">
        <v>28602</v>
      </c>
      <c r="AI2052" s="26">
        <v>0</v>
      </c>
      <c r="AK2052" s="26">
        <v>503405</v>
      </c>
      <c r="AM2052" s="2" t="str">
        <f t="shared" si="32"/>
        <v>No</v>
      </c>
    </row>
    <row r="2053" spans="1:39">
      <c r="A2053" s="6" t="s">
        <v>6218</v>
      </c>
      <c r="B2053" s="6" t="s">
        <v>871</v>
      </c>
      <c r="C2053" s="4" t="s">
        <v>52</v>
      </c>
      <c r="D2053" s="213">
        <v>6026</v>
      </c>
      <c r="E2053" s="210">
        <v>60026</v>
      </c>
      <c r="F2053" s="17" t="s">
        <v>272</v>
      </c>
      <c r="G2053" s="36" t="s">
        <v>220</v>
      </c>
      <c r="H2053" s="157">
        <v>116533</v>
      </c>
      <c r="I2053" s="19">
        <v>16</v>
      </c>
      <c r="J2053" s="150" t="s">
        <v>14</v>
      </c>
      <c r="K2053" s="150" t="s">
        <v>12</v>
      </c>
      <c r="L2053" s="9">
        <v>13</v>
      </c>
      <c r="M2053" s="9"/>
      <c r="N2053" s="21">
        <v>0.5706</v>
      </c>
      <c r="O2053" s="10"/>
      <c r="P2053" s="39">
        <v>0.1105</v>
      </c>
      <c r="Q2053" s="7"/>
      <c r="R2053" s="158">
        <v>121.352</v>
      </c>
      <c r="S2053" s="1"/>
      <c r="T2053" s="23">
        <v>23.494199999999999</v>
      </c>
      <c r="V2053" s="20">
        <v>5.1651999999999996</v>
      </c>
      <c r="X2053" s="20">
        <v>0</v>
      </c>
      <c r="AA2053" s="25">
        <v>525753</v>
      </c>
      <c r="AB2053" s="9"/>
      <c r="AC2053" s="25">
        <v>4759061</v>
      </c>
      <c r="AD2053" s="9"/>
      <c r="AE2053" s="27">
        <v>921372</v>
      </c>
      <c r="AF2053" s="9"/>
      <c r="AG2053" s="26">
        <v>39217</v>
      </c>
      <c r="AI2053" s="26">
        <v>0</v>
      </c>
      <c r="AK2053" s="26">
        <v>597147</v>
      </c>
      <c r="AM2053" s="2" t="str">
        <f t="shared" si="32"/>
        <v>No</v>
      </c>
    </row>
    <row r="2054" spans="1:39">
      <c r="A2054" s="6" t="s">
        <v>3751</v>
      </c>
      <c r="B2054" s="6" t="s">
        <v>3752</v>
      </c>
      <c r="C2054" s="4" t="s">
        <v>44</v>
      </c>
      <c r="D2054" s="213" t="s">
        <v>3753</v>
      </c>
      <c r="E2054" s="210" t="s">
        <v>3754</v>
      </c>
      <c r="F2054" s="17" t="s">
        <v>275</v>
      </c>
      <c r="G2054" s="36" t="s">
        <v>400</v>
      </c>
      <c r="H2054" s="157">
        <v>0</v>
      </c>
      <c r="I2054" s="19">
        <v>16</v>
      </c>
      <c r="J2054" s="150" t="s">
        <v>14</v>
      </c>
      <c r="K2054" s="150" t="s">
        <v>12</v>
      </c>
      <c r="L2054" s="9">
        <v>13</v>
      </c>
      <c r="M2054" s="9"/>
      <c r="N2054" s="21">
        <v>0.56769999999999998</v>
      </c>
      <c r="O2054" s="10"/>
      <c r="P2054" s="39">
        <v>6.6900000000000001E-2</v>
      </c>
      <c r="Q2054" s="7"/>
      <c r="R2054" s="158">
        <v>52.063400000000001</v>
      </c>
      <c r="S2054" s="1"/>
      <c r="T2054" s="23">
        <v>6.1315</v>
      </c>
      <c r="V2054" s="20">
        <v>8.4910999999999994</v>
      </c>
      <c r="X2054" s="20">
        <v>0</v>
      </c>
      <c r="AA2054" s="25">
        <v>58760</v>
      </c>
      <c r="AB2054" s="9"/>
      <c r="AC2054" s="25">
        <v>878831</v>
      </c>
      <c r="AD2054" s="9"/>
      <c r="AE2054" s="27">
        <v>103500</v>
      </c>
      <c r="AF2054" s="9"/>
      <c r="AG2054" s="26">
        <v>16880</v>
      </c>
      <c r="AI2054" s="26">
        <v>0</v>
      </c>
      <c r="AK2054" s="26">
        <v>201273</v>
      </c>
      <c r="AM2054" s="2" t="str">
        <f t="shared" si="32"/>
        <v>No</v>
      </c>
    </row>
    <row r="2055" spans="1:39">
      <c r="A2055" s="6" t="s">
        <v>3360</v>
      </c>
      <c r="B2055" s="6" t="s">
        <v>2903</v>
      </c>
      <c r="C2055" s="4" t="s">
        <v>103</v>
      </c>
      <c r="D2055" s="213">
        <v>6131</v>
      </c>
      <c r="E2055" s="210">
        <v>60131</v>
      </c>
      <c r="F2055" s="17" t="s">
        <v>275</v>
      </c>
      <c r="G2055" s="36" t="s">
        <v>220</v>
      </c>
      <c r="H2055" s="157">
        <v>52826</v>
      </c>
      <c r="I2055" s="19">
        <v>16</v>
      </c>
      <c r="J2055" s="150" t="s">
        <v>14</v>
      </c>
      <c r="K2055" s="150" t="s">
        <v>12</v>
      </c>
      <c r="L2055" s="9">
        <v>12</v>
      </c>
      <c r="M2055" s="9"/>
      <c r="N2055" s="21">
        <v>0.77439999999999998</v>
      </c>
      <c r="O2055" s="10"/>
      <c r="P2055" s="39">
        <v>3.6600000000000001E-2</v>
      </c>
      <c r="Q2055" s="7"/>
      <c r="R2055" s="158">
        <v>78.8172</v>
      </c>
      <c r="S2055" s="1"/>
      <c r="T2055" s="23">
        <v>3.7246000000000001</v>
      </c>
      <c r="V2055" s="20">
        <v>21.161000000000001</v>
      </c>
      <c r="X2055" s="20">
        <v>0</v>
      </c>
      <c r="AA2055" s="25">
        <v>50909</v>
      </c>
      <c r="AB2055" s="9"/>
      <c r="AC2055" s="25">
        <v>1391123</v>
      </c>
      <c r="AD2055" s="9"/>
      <c r="AE2055" s="27">
        <v>65740</v>
      </c>
      <c r="AF2055" s="9"/>
      <c r="AG2055" s="26">
        <v>17650</v>
      </c>
      <c r="AI2055" s="26">
        <v>0</v>
      </c>
      <c r="AK2055" s="26">
        <v>261126</v>
      </c>
      <c r="AM2055" s="2" t="str">
        <f t="shared" si="32"/>
        <v>No</v>
      </c>
    </row>
    <row r="2056" spans="1:39">
      <c r="A2056" s="6" t="s">
        <v>604</v>
      </c>
      <c r="B2056" s="6" t="s">
        <v>605</v>
      </c>
      <c r="C2056" s="4" t="s">
        <v>109</v>
      </c>
      <c r="D2056" s="213" t="s">
        <v>606</v>
      </c>
      <c r="E2056" s="210" t="s">
        <v>607</v>
      </c>
      <c r="F2056" s="17" t="s">
        <v>275</v>
      </c>
      <c r="G2056" s="36" t="s">
        <v>400</v>
      </c>
      <c r="H2056" s="157">
        <v>0</v>
      </c>
      <c r="I2056" s="19">
        <v>16</v>
      </c>
      <c r="J2056" s="150" t="s">
        <v>13</v>
      </c>
      <c r="K2056" s="150" t="s">
        <v>12</v>
      </c>
      <c r="L2056" s="9">
        <v>11</v>
      </c>
      <c r="M2056" s="9"/>
      <c r="N2056" s="21">
        <v>1.5289999999999999</v>
      </c>
      <c r="O2056" s="10"/>
      <c r="P2056" s="39">
        <v>5.2999999999999999E-2</v>
      </c>
      <c r="Q2056" s="7"/>
      <c r="R2056" s="158">
        <v>130.32759999999999</v>
      </c>
      <c r="S2056" s="1"/>
      <c r="T2056" s="23">
        <v>4.5179999999999998</v>
      </c>
      <c r="V2056" s="20">
        <v>28.8461</v>
      </c>
      <c r="X2056" s="20">
        <v>0</v>
      </c>
      <c r="AA2056" s="25">
        <v>67995</v>
      </c>
      <c r="AB2056" s="9"/>
      <c r="AC2056" s="25">
        <v>1282815</v>
      </c>
      <c r="AD2056" s="9"/>
      <c r="AE2056" s="27">
        <v>44471</v>
      </c>
      <c r="AF2056" s="9"/>
      <c r="AG2056" s="26">
        <v>9843</v>
      </c>
      <c r="AI2056" s="26">
        <v>0</v>
      </c>
      <c r="AK2056" s="26">
        <v>218910</v>
      </c>
      <c r="AM2056" s="2" t="str">
        <f t="shared" si="32"/>
        <v>No</v>
      </c>
    </row>
    <row r="2057" spans="1:39">
      <c r="A2057" s="6" t="s">
        <v>1141</v>
      </c>
      <c r="B2057" s="6" t="s">
        <v>1142</v>
      </c>
      <c r="C2057" s="4" t="s">
        <v>54</v>
      </c>
      <c r="D2057" s="213" t="s">
        <v>1143</v>
      </c>
      <c r="E2057" s="210" t="s">
        <v>1144</v>
      </c>
      <c r="F2057" s="17" t="s">
        <v>272</v>
      </c>
      <c r="G2057" s="36" t="s">
        <v>400</v>
      </c>
      <c r="H2057" s="157">
        <v>0</v>
      </c>
      <c r="I2057" s="19">
        <v>16</v>
      </c>
      <c r="J2057" s="150" t="s">
        <v>13</v>
      </c>
      <c r="K2057" s="150" t="s">
        <v>12</v>
      </c>
      <c r="L2057" s="9">
        <v>11</v>
      </c>
      <c r="M2057" s="9"/>
      <c r="N2057" s="21">
        <v>2.0087999999999999</v>
      </c>
      <c r="O2057" s="10"/>
      <c r="P2057" s="39">
        <v>9.01E-2</v>
      </c>
      <c r="Q2057" s="7"/>
      <c r="R2057" s="158">
        <v>29.871099999999998</v>
      </c>
      <c r="S2057" s="1"/>
      <c r="T2057" s="23">
        <v>1.3392999999999999</v>
      </c>
      <c r="V2057" s="20">
        <v>22.302800000000001</v>
      </c>
      <c r="X2057" s="20">
        <v>0</v>
      </c>
      <c r="AA2057" s="25">
        <v>21335</v>
      </c>
      <c r="AB2057" s="9"/>
      <c r="AC2057" s="25">
        <v>236878</v>
      </c>
      <c r="AD2057" s="9"/>
      <c r="AE2057" s="27">
        <v>10621</v>
      </c>
      <c r="AF2057" s="9"/>
      <c r="AG2057" s="26">
        <v>7930</v>
      </c>
      <c r="AI2057" s="26">
        <v>0</v>
      </c>
      <c r="AK2057" s="26">
        <v>65626</v>
      </c>
      <c r="AM2057" s="2" t="str">
        <f t="shared" si="32"/>
        <v>No</v>
      </c>
    </row>
    <row r="2058" spans="1:39">
      <c r="A2058" s="6" t="s">
        <v>2350</v>
      </c>
      <c r="B2058" s="6" t="s">
        <v>2351</v>
      </c>
      <c r="C2058" s="4" t="s">
        <v>82</v>
      </c>
      <c r="D2058" s="213">
        <v>5090</v>
      </c>
      <c r="E2058" s="210">
        <v>50090</v>
      </c>
      <c r="F2058" s="17" t="s">
        <v>275</v>
      </c>
      <c r="G2058" s="36" t="s">
        <v>220</v>
      </c>
      <c r="H2058" s="157">
        <v>75250</v>
      </c>
      <c r="I2058" s="19">
        <v>16</v>
      </c>
      <c r="J2058" s="150" t="s">
        <v>14</v>
      </c>
      <c r="K2058" s="150" t="s">
        <v>15</v>
      </c>
      <c r="L2058" s="9">
        <v>10</v>
      </c>
      <c r="M2058" s="9"/>
      <c r="N2058" s="21">
        <v>0.90710000000000002</v>
      </c>
      <c r="O2058" s="10"/>
      <c r="P2058" s="39">
        <v>0.1232</v>
      </c>
      <c r="Q2058" s="7"/>
      <c r="R2058" s="158">
        <v>76.474199999999996</v>
      </c>
      <c r="S2058" s="1"/>
      <c r="T2058" s="23">
        <v>10.387</v>
      </c>
      <c r="V2058" s="20">
        <v>7.3624999999999998</v>
      </c>
      <c r="X2058" s="20">
        <v>0</v>
      </c>
      <c r="AA2058" s="25">
        <v>203447</v>
      </c>
      <c r="AB2058" s="9"/>
      <c r="AC2058" s="25">
        <v>1651307</v>
      </c>
      <c r="AD2058" s="9"/>
      <c r="AE2058" s="27">
        <v>224286</v>
      </c>
      <c r="AF2058" s="9"/>
      <c r="AG2058" s="26">
        <v>21593</v>
      </c>
      <c r="AI2058" s="26">
        <v>0</v>
      </c>
      <c r="AK2058" s="26">
        <v>310927</v>
      </c>
      <c r="AM2058" s="2" t="str">
        <f t="shared" si="32"/>
        <v>No</v>
      </c>
    </row>
    <row r="2059" spans="1:39">
      <c r="A2059" s="6" t="s">
        <v>5557</v>
      </c>
      <c r="B2059" s="6" t="s">
        <v>5558</v>
      </c>
      <c r="C2059" s="4" t="s">
        <v>22</v>
      </c>
      <c r="D2059" s="213"/>
      <c r="E2059" s="210">
        <v>90263</v>
      </c>
      <c r="F2059" s="17" t="s">
        <v>272</v>
      </c>
      <c r="G2059" s="36" t="s">
        <v>220</v>
      </c>
      <c r="H2059" s="157">
        <v>12150996</v>
      </c>
      <c r="I2059" s="19">
        <v>16</v>
      </c>
      <c r="J2059" s="150" t="s">
        <v>13</v>
      </c>
      <c r="K2059" s="150" t="s">
        <v>12</v>
      </c>
      <c r="L2059" s="9">
        <v>10</v>
      </c>
      <c r="M2059" s="9"/>
      <c r="N2059" s="21">
        <v>0.43219999999999997</v>
      </c>
      <c r="O2059" s="10"/>
      <c r="P2059" s="39">
        <v>8.6999999999999994E-3</v>
      </c>
      <c r="Q2059" s="7"/>
      <c r="R2059" s="158">
        <v>150.8828</v>
      </c>
      <c r="S2059" s="1"/>
      <c r="T2059" s="23">
        <v>3.0305</v>
      </c>
      <c r="V2059" s="20">
        <v>49.787399999999998</v>
      </c>
      <c r="X2059" s="20">
        <v>0</v>
      </c>
      <c r="AA2059" s="25">
        <v>10293</v>
      </c>
      <c r="AB2059" s="9"/>
      <c r="AC2059" s="25">
        <v>1185637</v>
      </c>
      <c r="AD2059" s="9"/>
      <c r="AE2059" s="27">
        <v>23814</v>
      </c>
      <c r="AF2059" s="9"/>
      <c r="AG2059" s="26">
        <v>7858</v>
      </c>
      <c r="AI2059" s="26">
        <v>0</v>
      </c>
      <c r="AK2059" s="26">
        <v>75729</v>
      </c>
      <c r="AM2059" s="2" t="str">
        <f t="shared" si="32"/>
        <v>No</v>
      </c>
    </row>
    <row r="2060" spans="1:39">
      <c r="A2060" s="6" t="s">
        <v>5560</v>
      </c>
      <c r="B2060" s="6" t="s">
        <v>5561</v>
      </c>
      <c r="C2060" s="4" t="s">
        <v>22</v>
      </c>
      <c r="D2060" s="213"/>
      <c r="E2060" s="210">
        <v>90259</v>
      </c>
      <c r="F2060" s="17" t="s">
        <v>272</v>
      </c>
      <c r="G2060" s="36" t="s">
        <v>220</v>
      </c>
      <c r="H2060" s="157">
        <v>12150996</v>
      </c>
      <c r="I2060" s="19">
        <v>16</v>
      </c>
      <c r="J2060" s="150" t="s">
        <v>13</v>
      </c>
      <c r="K2060" s="150" t="s">
        <v>15</v>
      </c>
      <c r="L2060" s="9">
        <v>10</v>
      </c>
      <c r="M2060" s="9"/>
      <c r="N2060" s="21">
        <v>1.0147999999999999</v>
      </c>
      <c r="O2060" s="10"/>
      <c r="P2060" s="39">
        <v>9.4899999999999998E-2</v>
      </c>
      <c r="Q2060" s="7"/>
      <c r="R2060" s="158">
        <v>33.1447</v>
      </c>
      <c r="S2060" s="1"/>
      <c r="T2060" s="23">
        <v>3.1</v>
      </c>
      <c r="V2060" s="20">
        <v>10.691800000000001</v>
      </c>
      <c r="X2060" s="20">
        <v>0</v>
      </c>
      <c r="AA2060" s="25">
        <v>20637</v>
      </c>
      <c r="AB2060" s="9"/>
      <c r="AC2060" s="25">
        <v>217429</v>
      </c>
      <c r="AD2060" s="9"/>
      <c r="AE2060" s="27">
        <v>20336</v>
      </c>
      <c r="AF2060" s="9"/>
      <c r="AG2060" s="26">
        <v>6560</v>
      </c>
      <c r="AI2060" s="26">
        <v>0</v>
      </c>
      <c r="AK2060" s="26">
        <v>62183</v>
      </c>
      <c r="AM2060" s="2" t="str">
        <f t="shared" si="32"/>
        <v>No</v>
      </c>
    </row>
    <row r="2061" spans="1:39">
      <c r="A2061" s="6" t="s">
        <v>2781</v>
      </c>
      <c r="B2061" s="6" t="s">
        <v>2782</v>
      </c>
      <c r="C2061" s="4" t="s">
        <v>57</v>
      </c>
      <c r="D2061" s="213" t="s">
        <v>2783</v>
      </c>
      <c r="E2061" s="210" t="s">
        <v>2784</v>
      </c>
      <c r="F2061" s="17" t="s">
        <v>272</v>
      </c>
      <c r="G2061" s="36" t="s">
        <v>400</v>
      </c>
      <c r="H2061" s="157">
        <v>0</v>
      </c>
      <c r="I2061" s="19">
        <v>16</v>
      </c>
      <c r="J2061" s="150" t="s">
        <v>14</v>
      </c>
      <c r="K2061" s="150" t="s">
        <v>12</v>
      </c>
      <c r="L2061" s="9">
        <v>1</v>
      </c>
      <c r="M2061" s="9"/>
      <c r="N2061" s="21">
        <v>0</v>
      </c>
      <c r="O2061" s="10"/>
      <c r="P2061" s="39">
        <v>0</v>
      </c>
      <c r="Q2061" s="7"/>
      <c r="R2061" s="158">
        <v>33.930599999999998</v>
      </c>
      <c r="S2061" s="1"/>
      <c r="T2061" s="23">
        <v>23.1111</v>
      </c>
      <c r="V2061" s="20">
        <v>1.4681</v>
      </c>
      <c r="X2061" s="20">
        <v>0</v>
      </c>
      <c r="AA2061" s="25">
        <v>0</v>
      </c>
      <c r="AB2061" s="9"/>
      <c r="AC2061" s="25">
        <v>2443</v>
      </c>
      <c r="AD2061" s="9"/>
      <c r="AE2061" s="27">
        <v>1664</v>
      </c>
      <c r="AF2061" s="9"/>
      <c r="AG2061" s="26">
        <v>72</v>
      </c>
      <c r="AI2061" s="26">
        <v>0</v>
      </c>
      <c r="AK2061" s="26">
        <v>820</v>
      </c>
      <c r="AM2061" s="2" t="str">
        <f t="shared" si="32"/>
        <v>No</v>
      </c>
    </row>
    <row r="2062" spans="1:39">
      <c r="A2062" s="6" t="s">
        <v>1323</v>
      </c>
      <c r="B2062" s="6" t="s">
        <v>426</v>
      </c>
      <c r="C2062" s="4" t="s">
        <v>102</v>
      </c>
      <c r="D2062" s="213">
        <v>4057</v>
      </c>
      <c r="E2062" s="210">
        <v>40057</v>
      </c>
      <c r="F2062" s="17" t="s">
        <v>275</v>
      </c>
      <c r="G2062" s="36" t="s">
        <v>218</v>
      </c>
      <c r="H2062" s="157">
        <v>71880</v>
      </c>
      <c r="I2062" s="19">
        <v>15</v>
      </c>
      <c r="J2062" s="150" t="s">
        <v>14</v>
      </c>
      <c r="K2062" s="150" t="s">
        <v>12</v>
      </c>
      <c r="L2062" s="9">
        <v>9</v>
      </c>
      <c r="M2062" s="9"/>
      <c r="N2062" s="21">
        <v>0.71560000000000001</v>
      </c>
      <c r="O2062" s="10"/>
      <c r="P2062" s="39">
        <v>0.1366</v>
      </c>
      <c r="Q2062" s="7"/>
      <c r="R2062" s="158">
        <v>56.640300000000003</v>
      </c>
      <c r="S2062" s="1"/>
      <c r="T2062" s="23">
        <v>10.813700000000001</v>
      </c>
      <c r="V2062" s="20">
        <v>5.2378</v>
      </c>
      <c r="X2062" s="20">
        <v>0.95230000000000004</v>
      </c>
      <c r="AA2062" s="25">
        <v>310315</v>
      </c>
      <c r="AB2062" s="9"/>
      <c r="AC2062" s="25">
        <v>2271390</v>
      </c>
      <c r="AD2062" s="9"/>
      <c r="AE2062" s="27">
        <v>433653</v>
      </c>
      <c r="AF2062" s="9"/>
      <c r="AG2062" s="26">
        <v>40102</v>
      </c>
      <c r="AI2062" s="26">
        <v>2385092</v>
      </c>
      <c r="AK2062" s="26">
        <v>573424</v>
      </c>
      <c r="AM2062" s="2" t="str">
        <f t="shared" si="32"/>
        <v>No</v>
      </c>
    </row>
    <row r="2063" spans="1:39">
      <c r="A2063" s="6" t="s">
        <v>6224</v>
      </c>
      <c r="B2063" s="6" t="s">
        <v>697</v>
      </c>
      <c r="C2063" s="4" t="s">
        <v>67</v>
      </c>
      <c r="D2063" s="213">
        <v>1087</v>
      </c>
      <c r="E2063" s="210">
        <v>10087</v>
      </c>
      <c r="F2063" s="17" t="s">
        <v>272</v>
      </c>
      <c r="G2063" s="36" t="s">
        <v>218</v>
      </c>
      <c r="H2063" s="157">
        <v>226400</v>
      </c>
      <c r="I2063" s="19">
        <v>15</v>
      </c>
      <c r="J2063" s="150" t="s">
        <v>14</v>
      </c>
      <c r="K2063" s="150" t="s">
        <v>15</v>
      </c>
      <c r="L2063" s="9">
        <v>9</v>
      </c>
      <c r="M2063" s="9"/>
      <c r="N2063" s="21">
        <v>0.76170000000000004</v>
      </c>
      <c r="O2063" s="10"/>
      <c r="P2063" s="39">
        <v>0.17460000000000001</v>
      </c>
      <c r="Q2063" s="7"/>
      <c r="R2063" s="158">
        <v>60.560099999999998</v>
      </c>
      <c r="S2063" s="1"/>
      <c r="T2063" s="23">
        <v>13.8843</v>
      </c>
      <c r="V2063" s="20">
        <v>4.3617999999999997</v>
      </c>
      <c r="X2063" s="20">
        <v>0.98909999999999998</v>
      </c>
      <c r="AA2063" s="25">
        <v>340993</v>
      </c>
      <c r="AB2063" s="9"/>
      <c r="AC2063" s="25">
        <v>1952580</v>
      </c>
      <c r="AD2063" s="9"/>
      <c r="AE2063" s="27">
        <v>447657</v>
      </c>
      <c r="AF2063" s="9"/>
      <c r="AG2063" s="26">
        <v>32242</v>
      </c>
      <c r="AI2063" s="26">
        <v>1974167</v>
      </c>
      <c r="AK2063" s="26">
        <v>439867</v>
      </c>
      <c r="AM2063" s="2" t="str">
        <f t="shared" si="32"/>
        <v>No</v>
      </c>
    </row>
    <row r="2064" spans="1:39">
      <c r="A2064" s="6" t="s">
        <v>6225</v>
      </c>
      <c r="B2064" s="6" t="s">
        <v>1066</v>
      </c>
      <c r="C2064" s="4" t="s">
        <v>54</v>
      </c>
      <c r="D2064" s="213">
        <v>3041</v>
      </c>
      <c r="E2064" s="210">
        <v>30041</v>
      </c>
      <c r="F2064" s="17" t="s">
        <v>272</v>
      </c>
      <c r="G2064" s="36" t="s">
        <v>220</v>
      </c>
      <c r="H2064" s="157">
        <v>51899</v>
      </c>
      <c r="I2064" s="19">
        <v>15</v>
      </c>
      <c r="J2064" s="150" t="s">
        <v>13</v>
      </c>
      <c r="K2064" s="150" t="s">
        <v>12</v>
      </c>
      <c r="L2064" s="9">
        <v>9</v>
      </c>
      <c r="M2064" s="9"/>
      <c r="N2064" s="21">
        <v>1.8514999999999999</v>
      </c>
      <c r="O2064" s="10"/>
      <c r="P2064" s="39">
        <v>6.8400000000000002E-2</v>
      </c>
      <c r="Q2064" s="7"/>
      <c r="R2064" s="158">
        <v>33.312800000000003</v>
      </c>
      <c r="S2064" s="1"/>
      <c r="T2064" s="23">
        <v>1.23</v>
      </c>
      <c r="V2064" s="20">
        <v>27.0837</v>
      </c>
      <c r="X2064" s="20">
        <v>0</v>
      </c>
      <c r="AA2064" s="25">
        <v>24616</v>
      </c>
      <c r="AB2064" s="9"/>
      <c r="AC2064" s="25">
        <v>360078</v>
      </c>
      <c r="AD2064" s="9"/>
      <c r="AE2064" s="27">
        <v>13295</v>
      </c>
      <c r="AF2064" s="9"/>
      <c r="AG2064" s="26">
        <v>10809</v>
      </c>
      <c r="AI2064" s="26">
        <v>0</v>
      </c>
      <c r="AK2064" s="26">
        <v>106365</v>
      </c>
      <c r="AM2064" s="2" t="str">
        <f t="shared" si="32"/>
        <v>No</v>
      </c>
    </row>
    <row r="2065" spans="1:39">
      <c r="A2065" s="6" t="s">
        <v>1935</v>
      </c>
      <c r="B2065" s="6" t="s">
        <v>1877</v>
      </c>
      <c r="C2065" s="4" t="s">
        <v>51</v>
      </c>
      <c r="D2065" s="213" t="s">
        <v>1936</v>
      </c>
      <c r="E2065" s="210" t="s">
        <v>1937</v>
      </c>
      <c r="F2065" s="17" t="s">
        <v>272</v>
      </c>
      <c r="G2065" s="36" t="s">
        <v>400</v>
      </c>
      <c r="H2065" s="157">
        <v>0</v>
      </c>
      <c r="I2065" s="19">
        <v>15</v>
      </c>
      <c r="J2065" s="150" t="s">
        <v>13</v>
      </c>
      <c r="K2065" s="150" t="s">
        <v>12</v>
      </c>
      <c r="L2065" s="9">
        <v>9</v>
      </c>
      <c r="M2065" s="9"/>
      <c r="N2065" s="21">
        <v>0.74360000000000004</v>
      </c>
      <c r="O2065" s="10"/>
      <c r="P2065" s="39">
        <v>3.4200000000000001E-2</v>
      </c>
      <c r="Q2065" s="7"/>
      <c r="R2065" s="158">
        <v>27.415800000000001</v>
      </c>
      <c r="S2065" s="1"/>
      <c r="T2065" s="23">
        <v>1.2595000000000001</v>
      </c>
      <c r="V2065" s="20">
        <v>21.767099999999999</v>
      </c>
      <c r="X2065" s="20">
        <v>0</v>
      </c>
      <c r="AA2065" s="25">
        <v>17807</v>
      </c>
      <c r="AB2065" s="9"/>
      <c r="AC2065" s="25">
        <v>521257</v>
      </c>
      <c r="AD2065" s="9"/>
      <c r="AE2065" s="27">
        <v>23947</v>
      </c>
      <c r="AF2065" s="9"/>
      <c r="AG2065" s="26">
        <v>19013</v>
      </c>
      <c r="AI2065" s="26">
        <v>0</v>
      </c>
      <c r="AK2065" s="26">
        <v>128325</v>
      </c>
      <c r="AM2065" s="2" t="str">
        <f t="shared" si="32"/>
        <v>No</v>
      </c>
    </row>
    <row r="2066" spans="1:39">
      <c r="A2066" s="6" t="s">
        <v>4820</v>
      </c>
      <c r="B2066" s="6" t="s">
        <v>4821</v>
      </c>
      <c r="C2066" s="4" t="s">
        <v>22</v>
      </c>
      <c r="D2066" s="213">
        <v>9052</v>
      </c>
      <c r="E2066" s="210">
        <v>90052</v>
      </c>
      <c r="F2066" s="17" t="s">
        <v>272</v>
      </c>
      <c r="G2066" s="36" t="s">
        <v>220</v>
      </c>
      <c r="H2066" s="157">
        <v>1932666</v>
      </c>
      <c r="I2066" s="19">
        <v>15</v>
      </c>
      <c r="J2066" s="150" t="s">
        <v>13</v>
      </c>
      <c r="K2066" s="150" t="s">
        <v>15</v>
      </c>
      <c r="L2066" s="9">
        <v>9</v>
      </c>
      <c r="M2066" s="9"/>
      <c r="N2066" s="21">
        <v>2.7978999999999998</v>
      </c>
      <c r="O2066" s="10"/>
      <c r="P2066" s="39">
        <v>0.13569999999999999</v>
      </c>
      <c r="Q2066" s="7"/>
      <c r="R2066" s="158">
        <v>78.068299999999994</v>
      </c>
      <c r="S2066" s="1"/>
      <c r="T2066" s="23">
        <v>3.7873000000000001</v>
      </c>
      <c r="V2066" s="20">
        <v>20.613399999999999</v>
      </c>
      <c r="X2066" s="20">
        <v>0</v>
      </c>
      <c r="AA2066" s="25">
        <v>162529</v>
      </c>
      <c r="AB2066" s="9"/>
      <c r="AC2066" s="25">
        <v>1197411</v>
      </c>
      <c r="AD2066" s="9"/>
      <c r="AE2066" s="27">
        <v>58089</v>
      </c>
      <c r="AF2066" s="9"/>
      <c r="AG2066" s="26">
        <v>15338</v>
      </c>
      <c r="AI2066" s="26">
        <v>0</v>
      </c>
      <c r="AK2066" s="26">
        <v>195419</v>
      </c>
      <c r="AM2066" s="2" t="str">
        <f t="shared" si="32"/>
        <v>No</v>
      </c>
    </row>
    <row r="2067" spans="1:39">
      <c r="A2067" s="6" t="s">
        <v>6226</v>
      </c>
      <c r="B2067" s="6" t="s">
        <v>333</v>
      </c>
      <c r="C2067" s="4" t="s">
        <v>10</v>
      </c>
      <c r="D2067" s="213">
        <v>45</v>
      </c>
      <c r="E2067" s="210">
        <v>45</v>
      </c>
      <c r="F2067" s="17" t="s">
        <v>272</v>
      </c>
      <c r="G2067" s="36" t="s">
        <v>220</v>
      </c>
      <c r="H2067" s="157">
        <v>64513</v>
      </c>
      <c r="I2067" s="19">
        <v>15</v>
      </c>
      <c r="J2067" s="150" t="s">
        <v>14</v>
      </c>
      <c r="K2067" s="150" t="s">
        <v>12</v>
      </c>
      <c r="L2067" s="9">
        <v>9</v>
      </c>
      <c r="M2067" s="9"/>
      <c r="N2067" s="21">
        <v>0.83989999999999998</v>
      </c>
      <c r="O2067" s="10"/>
      <c r="P2067" s="39">
        <v>7.1499999999999994E-2</v>
      </c>
      <c r="Q2067" s="7"/>
      <c r="R2067" s="158">
        <v>140.82320000000001</v>
      </c>
      <c r="S2067" s="1"/>
      <c r="T2067" s="23">
        <v>11.989699999999999</v>
      </c>
      <c r="V2067" s="20">
        <v>11.7453</v>
      </c>
      <c r="X2067" s="20">
        <v>0</v>
      </c>
      <c r="AA2067" s="25">
        <v>381036</v>
      </c>
      <c r="AB2067" s="9"/>
      <c r="AC2067" s="25">
        <v>5328608</v>
      </c>
      <c r="AD2067" s="9"/>
      <c r="AE2067" s="27">
        <v>453679</v>
      </c>
      <c r="AF2067" s="9"/>
      <c r="AG2067" s="26">
        <v>37839</v>
      </c>
      <c r="AI2067" s="26">
        <v>0</v>
      </c>
      <c r="AK2067" s="26">
        <v>582307</v>
      </c>
      <c r="AM2067" s="2" t="str">
        <f t="shared" si="32"/>
        <v>No</v>
      </c>
    </row>
    <row r="2068" spans="1:39">
      <c r="A2068" s="6" t="s">
        <v>5562</v>
      </c>
      <c r="B2068" s="6" t="s">
        <v>5563</v>
      </c>
      <c r="C2068" s="4" t="s">
        <v>22</v>
      </c>
      <c r="D2068" s="213"/>
      <c r="E2068" s="210">
        <v>90258</v>
      </c>
      <c r="F2068" s="17" t="s">
        <v>272</v>
      </c>
      <c r="G2068" s="36" t="s">
        <v>220</v>
      </c>
      <c r="H2068" s="157">
        <v>12150996</v>
      </c>
      <c r="I2068" s="19">
        <v>15</v>
      </c>
      <c r="J2068" s="150" t="s">
        <v>18</v>
      </c>
      <c r="K2068" s="150" t="s">
        <v>15</v>
      </c>
      <c r="L2068" s="9">
        <v>8</v>
      </c>
      <c r="M2068" s="9"/>
      <c r="N2068" s="21">
        <v>1.4749000000000001</v>
      </c>
      <c r="O2068" s="10"/>
      <c r="P2068" s="39">
        <v>0.14130000000000001</v>
      </c>
      <c r="Q2068" s="7"/>
      <c r="R2068" s="158">
        <v>93.214299999999994</v>
      </c>
      <c r="S2068" s="1"/>
      <c r="T2068" s="23">
        <v>8.9291</v>
      </c>
      <c r="V2068" s="20">
        <v>10.439299999999999</v>
      </c>
      <c r="X2068" s="20">
        <v>0</v>
      </c>
      <c r="AA2068" s="25">
        <v>75078</v>
      </c>
      <c r="AB2068" s="9"/>
      <c r="AC2068" s="25">
        <v>531415</v>
      </c>
      <c r="AD2068" s="9"/>
      <c r="AE2068" s="27">
        <v>50905</v>
      </c>
      <c r="AF2068" s="9"/>
      <c r="AG2068" s="26">
        <v>5701</v>
      </c>
      <c r="AI2068" s="26">
        <v>0</v>
      </c>
      <c r="AK2068" s="26">
        <v>94330</v>
      </c>
      <c r="AM2068" s="2" t="str">
        <f t="shared" si="32"/>
        <v>No</v>
      </c>
    </row>
    <row r="2069" spans="1:39">
      <c r="A2069" s="6" t="s">
        <v>5551</v>
      </c>
      <c r="B2069" s="6" t="s">
        <v>5552</v>
      </c>
      <c r="C2069" s="4" t="s">
        <v>22</v>
      </c>
      <c r="D2069" s="213"/>
      <c r="E2069" s="210">
        <v>90247</v>
      </c>
      <c r="F2069" s="17" t="s">
        <v>272</v>
      </c>
      <c r="G2069" s="36" t="s">
        <v>220</v>
      </c>
      <c r="H2069" s="157">
        <v>12150996</v>
      </c>
      <c r="I2069" s="19">
        <v>15</v>
      </c>
      <c r="J2069" s="150" t="s">
        <v>14</v>
      </c>
      <c r="K2069" s="150" t="s">
        <v>15</v>
      </c>
      <c r="L2069" s="9">
        <v>8</v>
      </c>
      <c r="M2069" s="9"/>
      <c r="N2069" s="21">
        <v>0.23300000000000001</v>
      </c>
      <c r="O2069" s="10"/>
      <c r="P2069" s="39">
        <v>0.1153</v>
      </c>
      <c r="Q2069" s="7"/>
      <c r="R2069" s="158">
        <v>55.598700000000001</v>
      </c>
      <c r="S2069" s="1"/>
      <c r="T2069" s="23">
        <v>27.52</v>
      </c>
      <c r="V2069" s="20">
        <v>2.0203000000000002</v>
      </c>
      <c r="X2069" s="20">
        <v>0</v>
      </c>
      <c r="AA2069" s="25">
        <v>103470</v>
      </c>
      <c r="AB2069" s="9"/>
      <c r="AC2069" s="25">
        <v>897308</v>
      </c>
      <c r="AD2069" s="9"/>
      <c r="AE2069" s="27">
        <v>444146</v>
      </c>
      <c r="AF2069" s="9"/>
      <c r="AG2069" s="26">
        <v>16139</v>
      </c>
      <c r="AI2069" s="26">
        <v>0</v>
      </c>
      <c r="AK2069" s="26">
        <v>165419</v>
      </c>
      <c r="AM2069" s="2" t="str">
        <f t="shared" si="32"/>
        <v>No</v>
      </c>
    </row>
    <row r="2070" spans="1:39">
      <c r="A2070" s="6" t="s">
        <v>5551</v>
      </c>
      <c r="B2070" s="6" t="s">
        <v>5552</v>
      </c>
      <c r="C2070" s="4" t="s">
        <v>22</v>
      </c>
      <c r="D2070" s="213"/>
      <c r="E2070" s="210">
        <v>90247</v>
      </c>
      <c r="F2070" s="17" t="s">
        <v>272</v>
      </c>
      <c r="G2070" s="36" t="s">
        <v>220</v>
      </c>
      <c r="H2070" s="157">
        <v>12150996</v>
      </c>
      <c r="I2070" s="19">
        <v>15</v>
      </c>
      <c r="J2070" s="150" t="s">
        <v>13</v>
      </c>
      <c r="K2070" s="150" t="s">
        <v>15</v>
      </c>
      <c r="L2070" s="9">
        <v>7</v>
      </c>
      <c r="M2070" s="9"/>
      <c r="N2070" s="21">
        <v>0</v>
      </c>
      <c r="O2070" s="10"/>
      <c r="P2070" s="39">
        <v>0</v>
      </c>
      <c r="Q2070" s="7"/>
      <c r="R2070" s="158">
        <v>65.340800000000002</v>
      </c>
      <c r="S2070" s="1"/>
      <c r="T2070" s="23">
        <v>2.8163999999999998</v>
      </c>
      <c r="V2070" s="20">
        <v>23.200299999999999</v>
      </c>
      <c r="X2070" s="20">
        <v>0</v>
      </c>
      <c r="AA2070" s="25">
        <v>0</v>
      </c>
      <c r="AB2070" s="9"/>
      <c r="AC2070" s="25">
        <v>878572</v>
      </c>
      <c r="AD2070" s="9"/>
      <c r="AE2070" s="27">
        <v>37869</v>
      </c>
      <c r="AF2070" s="9"/>
      <c r="AG2070" s="26">
        <v>13446</v>
      </c>
      <c r="AI2070" s="26">
        <v>0</v>
      </c>
      <c r="AK2070" s="26">
        <v>102289</v>
      </c>
      <c r="AM2070" s="2" t="str">
        <f t="shared" si="32"/>
        <v>No</v>
      </c>
    </row>
    <row r="2071" spans="1:39">
      <c r="A2071" s="6" t="s">
        <v>5562</v>
      </c>
      <c r="B2071" s="6" t="s">
        <v>5563</v>
      </c>
      <c r="C2071" s="4" t="s">
        <v>22</v>
      </c>
      <c r="D2071" s="213"/>
      <c r="E2071" s="210">
        <v>90258</v>
      </c>
      <c r="F2071" s="17" t="s">
        <v>272</v>
      </c>
      <c r="G2071" s="36" t="s">
        <v>220</v>
      </c>
      <c r="H2071" s="157">
        <v>12150996</v>
      </c>
      <c r="I2071" s="19">
        <v>15</v>
      </c>
      <c r="J2071" s="150" t="s">
        <v>14</v>
      </c>
      <c r="K2071" s="150" t="s">
        <v>15</v>
      </c>
      <c r="L2071" s="9">
        <v>7</v>
      </c>
      <c r="M2071" s="9"/>
      <c r="N2071" s="21">
        <v>0.58450000000000002</v>
      </c>
      <c r="O2071" s="10"/>
      <c r="P2071" s="39">
        <v>6.25E-2</v>
      </c>
      <c r="Q2071" s="7"/>
      <c r="R2071" s="158">
        <v>78.980099999999993</v>
      </c>
      <c r="S2071" s="1"/>
      <c r="T2071" s="23">
        <v>8.4422999999999995</v>
      </c>
      <c r="V2071" s="20">
        <v>9.3552999999999997</v>
      </c>
      <c r="X2071" s="20">
        <v>0</v>
      </c>
      <c r="AA2071" s="25">
        <v>140190</v>
      </c>
      <c r="AB2071" s="9"/>
      <c r="AC2071" s="25">
        <v>2243746</v>
      </c>
      <c r="AD2071" s="9"/>
      <c r="AE2071" s="27">
        <v>239838</v>
      </c>
      <c r="AF2071" s="9"/>
      <c r="AG2071" s="26">
        <v>28409</v>
      </c>
      <c r="AI2071" s="26">
        <v>0</v>
      </c>
      <c r="AK2071" s="26">
        <v>345915</v>
      </c>
      <c r="AM2071" s="2" t="str">
        <f t="shared" si="32"/>
        <v>No</v>
      </c>
    </row>
    <row r="2072" spans="1:39">
      <c r="A2072" s="6" t="s">
        <v>6224</v>
      </c>
      <c r="B2072" s="6" t="s">
        <v>697</v>
      </c>
      <c r="C2072" s="4" t="s">
        <v>67</v>
      </c>
      <c r="D2072" s="213">
        <v>1087</v>
      </c>
      <c r="E2072" s="210">
        <v>10087</v>
      </c>
      <c r="F2072" s="17" t="s">
        <v>272</v>
      </c>
      <c r="G2072" s="36" t="s">
        <v>218</v>
      </c>
      <c r="H2072" s="157">
        <v>226400</v>
      </c>
      <c r="I2072" s="19">
        <v>15</v>
      </c>
      <c r="J2072" s="150" t="s">
        <v>13</v>
      </c>
      <c r="K2072" s="150" t="s">
        <v>15</v>
      </c>
      <c r="L2072" s="9">
        <v>6</v>
      </c>
      <c r="M2072" s="9"/>
      <c r="N2072" s="21">
        <v>1.9581999999999999</v>
      </c>
      <c r="O2072" s="10"/>
      <c r="P2072" s="39">
        <v>3.0300000000000001E-2</v>
      </c>
      <c r="Q2072" s="7"/>
      <c r="R2072" s="158">
        <v>113.6</v>
      </c>
      <c r="S2072" s="1"/>
      <c r="T2072" s="23">
        <v>1.7591000000000001</v>
      </c>
      <c r="V2072" s="20">
        <v>64.578100000000006</v>
      </c>
      <c r="X2072" s="20">
        <v>9.5813000000000006</v>
      </c>
      <c r="AA2072" s="25">
        <v>31860</v>
      </c>
      <c r="AB2072" s="9"/>
      <c r="AC2072" s="25">
        <v>1050686</v>
      </c>
      <c r="AD2072" s="9"/>
      <c r="AE2072" s="27">
        <v>16270</v>
      </c>
      <c r="AF2072" s="9"/>
      <c r="AG2072" s="26">
        <v>9249</v>
      </c>
      <c r="AI2072" s="26">
        <v>109660</v>
      </c>
      <c r="AK2072" s="26">
        <v>131777</v>
      </c>
      <c r="AM2072" s="2" t="str">
        <f t="shared" si="32"/>
        <v>No</v>
      </c>
    </row>
    <row r="2073" spans="1:39">
      <c r="A2073" s="6" t="s">
        <v>6226</v>
      </c>
      <c r="B2073" s="6" t="s">
        <v>333</v>
      </c>
      <c r="C2073" s="4" t="s">
        <v>10</v>
      </c>
      <c r="D2073" s="213">
        <v>45</v>
      </c>
      <c r="E2073" s="210">
        <v>45</v>
      </c>
      <c r="F2073" s="17" t="s">
        <v>272</v>
      </c>
      <c r="G2073" s="36" t="s">
        <v>220</v>
      </c>
      <c r="H2073" s="157">
        <v>64513</v>
      </c>
      <c r="I2073" s="19">
        <v>15</v>
      </c>
      <c r="J2073" s="150" t="s">
        <v>13</v>
      </c>
      <c r="K2073" s="150" t="s">
        <v>12</v>
      </c>
      <c r="L2073" s="9">
        <v>6</v>
      </c>
      <c r="M2073" s="9"/>
      <c r="N2073" s="21">
        <v>2.0310000000000001</v>
      </c>
      <c r="O2073" s="10"/>
      <c r="P2073" s="39">
        <v>3.2899999999999999E-2</v>
      </c>
      <c r="Q2073" s="7"/>
      <c r="R2073" s="158">
        <v>155.01949999999999</v>
      </c>
      <c r="S2073" s="1"/>
      <c r="T2073" s="23">
        <v>2.5122</v>
      </c>
      <c r="V2073" s="20">
        <v>61.7074</v>
      </c>
      <c r="X2073" s="20">
        <v>0</v>
      </c>
      <c r="AA2073" s="25">
        <v>49681</v>
      </c>
      <c r="AB2073" s="9"/>
      <c r="AC2073" s="25">
        <v>1509425</v>
      </c>
      <c r="AD2073" s="9"/>
      <c r="AE2073" s="27">
        <v>24461</v>
      </c>
      <c r="AF2073" s="9"/>
      <c r="AG2073" s="26">
        <v>9737</v>
      </c>
      <c r="AI2073" s="26">
        <v>0</v>
      </c>
      <c r="AK2073" s="26">
        <v>140921</v>
      </c>
      <c r="AM2073" s="2" t="str">
        <f t="shared" si="32"/>
        <v>No</v>
      </c>
    </row>
    <row r="2074" spans="1:39">
      <c r="A2074" s="6" t="s">
        <v>1323</v>
      </c>
      <c r="B2074" s="6" t="s">
        <v>426</v>
      </c>
      <c r="C2074" s="4" t="s">
        <v>102</v>
      </c>
      <c r="D2074" s="213">
        <v>4057</v>
      </c>
      <c r="E2074" s="210">
        <v>40057</v>
      </c>
      <c r="F2074" s="17" t="s">
        <v>275</v>
      </c>
      <c r="G2074" s="36" t="s">
        <v>218</v>
      </c>
      <c r="H2074" s="157">
        <v>71880</v>
      </c>
      <c r="I2074" s="19">
        <v>15</v>
      </c>
      <c r="J2074" s="150" t="s">
        <v>13</v>
      </c>
      <c r="K2074" s="150" t="s">
        <v>12</v>
      </c>
      <c r="L2074" s="9">
        <v>6</v>
      </c>
      <c r="M2074" s="9"/>
      <c r="N2074" s="21">
        <v>7.2705000000000002</v>
      </c>
      <c r="O2074" s="10"/>
      <c r="P2074" s="39">
        <v>0.2515</v>
      </c>
      <c r="Q2074" s="7"/>
      <c r="R2074" s="158">
        <v>74.669799999999995</v>
      </c>
      <c r="S2074" s="1"/>
      <c r="T2074" s="23">
        <v>2.5834999999999999</v>
      </c>
      <c r="V2074" s="20">
        <v>28.902999999999999</v>
      </c>
      <c r="X2074" s="20">
        <v>4.4085000000000001</v>
      </c>
      <c r="AA2074" s="25">
        <v>265462</v>
      </c>
      <c r="AB2074" s="9"/>
      <c r="AC2074" s="25">
        <v>1055308</v>
      </c>
      <c r="AD2074" s="9"/>
      <c r="AE2074" s="27">
        <v>36512</v>
      </c>
      <c r="AF2074" s="9"/>
      <c r="AG2074" s="26">
        <v>14133</v>
      </c>
      <c r="AI2074" s="26">
        <v>239380</v>
      </c>
      <c r="AK2074" s="26">
        <v>213863</v>
      </c>
      <c r="AM2074" s="2" t="str">
        <f t="shared" si="32"/>
        <v>No</v>
      </c>
    </row>
    <row r="2075" spans="1:39">
      <c r="A2075" s="6" t="s">
        <v>6225</v>
      </c>
      <c r="B2075" s="6" t="s">
        <v>1066</v>
      </c>
      <c r="C2075" s="4" t="s">
        <v>54</v>
      </c>
      <c r="D2075" s="213">
        <v>3041</v>
      </c>
      <c r="E2075" s="210">
        <v>30041</v>
      </c>
      <c r="F2075" s="17" t="s">
        <v>272</v>
      </c>
      <c r="G2075" s="36" t="s">
        <v>220</v>
      </c>
      <c r="H2075" s="157">
        <v>51899</v>
      </c>
      <c r="I2075" s="19">
        <v>15</v>
      </c>
      <c r="J2075" s="150" t="s">
        <v>14</v>
      </c>
      <c r="K2075" s="150" t="s">
        <v>12</v>
      </c>
      <c r="L2075" s="9">
        <v>6</v>
      </c>
      <c r="M2075" s="9"/>
      <c r="N2075" s="21">
        <v>2.7393000000000001</v>
      </c>
      <c r="O2075" s="10"/>
      <c r="P2075" s="39">
        <v>0.20230000000000001</v>
      </c>
      <c r="Q2075" s="7"/>
      <c r="R2075" s="158">
        <v>120.4157</v>
      </c>
      <c r="S2075" s="1"/>
      <c r="T2075" s="23">
        <v>8.8908000000000005</v>
      </c>
      <c r="V2075" s="20">
        <v>13.543799999999999</v>
      </c>
      <c r="X2075" s="20">
        <v>0</v>
      </c>
      <c r="AA2075" s="25">
        <v>285705</v>
      </c>
      <c r="AB2075" s="9"/>
      <c r="AC2075" s="25">
        <v>1412596</v>
      </c>
      <c r="AD2075" s="9"/>
      <c r="AE2075" s="27">
        <v>104298</v>
      </c>
      <c r="AF2075" s="9"/>
      <c r="AG2075" s="26">
        <v>11731</v>
      </c>
      <c r="AI2075" s="26">
        <v>0</v>
      </c>
      <c r="AK2075" s="26">
        <v>184559</v>
      </c>
      <c r="AM2075" s="2" t="str">
        <f t="shared" si="32"/>
        <v>No</v>
      </c>
    </row>
    <row r="2076" spans="1:39">
      <c r="A2076" s="6" t="s">
        <v>1935</v>
      </c>
      <c r="B2076" s="6" t="s">
        <v>1877</v>
      </c>
      <c r="C2076" s="4" t="s">
        <v>51</v>
      </c>
      <c r="D2076" s="213" t="s">
        <v>1936</v>
      </c>
      <c r="E2076" s="210" t="s">
        <v>1937</v>
      </c>
      <c r="F2076" s="17" t="s">
        <v>272</v>
      </c>
      <c r="G2076" s="36" t="s">
        <v>400</v>
      </c>
      <c r="H2076" s="157">
        <v>0</v>
      </c>
      <c r="I2076" s="19">
        <v>15</v>
      </c>
      <c r="J2076" s="150" t="s">
        <v>14</v>
      </c>
      <c r="K2076" s="150" t="s">
        <v>12</v>
      </c>
      <c r="L2076" s="9">
        <v>6</v>
      </c>
      <c r="M2076" s="9"/>
      <c r="N2076" s="21">
        <v>0.21129999999999999</v>
      </c>
      <c r="O2076" s="10"/>
      <c r="P2076" s="39">
        <v>3.5999999999999997E-2</v>
      </c>
      <c r="Q2076" s="7"/>
      <c r="R2076" s="158">
        <v>72.256600000000006</v>
      </c>
      <c r="S2076" s="1"/>
      <c r="T2076" s="23">
        <v>12.311999999999999</v>
      </c>
      <c r="V2076" s="20">
        <v>5.8688000000000002</v>
      </c>
      <c r="X2076" s="20">
        <v>0</v>
      </c>
      <c r="AA2076" s="25">
        <v>28566</v>
      </c>
      <c r="AB2076" s="9"/>
      <c r="AC2076" s="25">
        <v>793233</v>
      </c>
      <c r="AD2076" s="9"/>
      <c r="AE2076" s="27">
        <v>135161</v>
      </c>
      <c r="AF2076" s="9"/>
      <c r="AG2076" s="26">
        <v>10978</v>
      </c>
      <c r="AI2076" s="26">
        <v>0</v>
      </c>
      <c r="AK2076" s="26">
        <v>205011</v>
      </c>
      <c r="AM2076" s="2" t="str">
        <f t="shared" si="32"/>
        <v>No</v>
      </c>
    </row>
    <row r="2077" spans="1:39">
      <c r="A2077" s="6" t="s">
        <v>4820</v>
      </c>
      <c r="B2077" s="6" t="s">
        <v>4821</v>
      </c>
      <c r="C2077" s="4" t="s">
        <v>22</v>
      </c>
      <c r="D2077" s="213">
        <v>9052</v>
      </c>
      <c r="E2077" s="210">
        <v>90052</v>
      </c>
      <c r="F2077" s="17" t="s">
        <v>272</v>
      </c>
      <c r="G2077" s="36" t="s">
        <v>220</v>
      </c>
      <c r="H2077" s="157">
        <v>1932666</v>
      </c>
      <c r="I2077" s="19">
        <v>15</v>
      </c>
      <c r="J2077" s="150" t="s">
        <v>14</v>
      </c>
      <c r="K2077" s="150" t="s">
        <v>15</v>
      </c>
      <c r="L2077" s="9">
        <v>6</v>
      </c>
      <c r="M2077" s="9"/>
      <c r="N2077" s="21">
        <v>1.0218</v>
      </c>
      <c r="O2077" s="10"/>
      <c r="P2077" s="39">
        <v>0.11940000000000001</v>
      </c>
      <c r="Q2077" s="7"/>
      <c r="R2077" s="158">
        <v>76.373800000000003</v>
      </c>
      <c r="S2077" s="1"/>
      <c r="T2077" s="23">
        <v>8.9273000000000007</v>
      </c>
      <c r="V2077" s="20">
        <v>8.5550999999999995</v>
      </c>
      <c r="X2077" s="20">
        <v>0</v>
      </c>
      <c r="AA2077" s="25">
        <v>132810</v>
      </c>
      <c r="AB2077" s="9"/>
      <c r="AC2077" s="25">
        <v>1111926</v>
      </c>
      <c r="AD2077" s="9"/>
      <c r="AE2077" s="27">
        <v>129972</v>
      </c>
      <c r="AF2077" s="9"/>
      <c r="AG2077" s="26">
        <v>14559</v>
      </c>
      <c r="AI2077" s="26">
        <v>0</v>
      </c>
      <c r="AK2077" s="26">
        <v>173434</v>
      </c>
      <c r="AM2077" s="2" t="str">
        <f t="shared" si="32"/>
        <v>No</v>
      </c>
    </row>
    <row r="2078" spans="1:39">
      <c r="A2078" s="6" t="s">
        <v>5362</v>
      </c>
      <c r="B2078" s="6" t="s">
        <v>939</v>
      </c>
      <c r="C2078" s="4" t="s">
        <v>75</v>
      </c>
      <c r="D2078" s="213" t="s">
        <v>940</v>
      </c>
      <c r="E2078" s="210" t="s">
        <v>941</v>
      </c>
      <c r="F2078" s="17" t="s">
        <v>272</v>
      </c>
      <c r="G2078" s="36" t="s">
        <v>400</v>
      </c>
      <c r="H2078" s="157">
        <v>0</v>
      </c>
      <c r="I2078" s="19">
        <v>15</v>
      </c>
      <c r="J2078" s="150" t="s">
        <v>13</v>
      </c>
      <c r="K2078" s="150" t="s">
        <v>12</v>
      </c>
      <c r="L2078" s="9">
        <v>5</v>
      </c>
      <c r="M2078" s="9"/>
      <c r="N2078" s="21">
        <v>0.8377</v>
      </c>
      <c r="O2078" s="10"/>
      <c r="P2078" s="39">
        <v>2.4199999999999999E-2</v>
      </c>
      <c r="Q2078" s="7"/>
      <c r="R2078" s="158">
        <v>51.963999999999999</v>
      </c>
      <c r="S2078" s="1"/>
      <c r="T2078" s="23">
        <v>1.4985999999999999</v>
      </c>
      <c r="V2078" s="20">
        <v>34.674100000000003</v>
      </c>
      <c r="X2078" s="20">
        <v>0</v>
      </c>
      <c r="AA2078" s="25">
        <v>5549</v>
      </c>
      <c r="AB2078" s="9"/>
      <c r="AC2078" s="25">
        <v>229681</v>
      </c>
      <c r="AD2078" s="9"/>
      <c r="AE2078" s="27">
        <v>6624</v>
      </c>
      <c r="AF2078" s="9"/>
      <c r="AG2078" s="26">
        <v>4420</v>
      </c>
      <c r="AI2078" s="26">
        <v>0</v>
      </c>
      <c r="AK2078" s="26">
        <v>84910</v>
      </c>
      <c r="AM2078" s="2" t="str">
        <f t="shared" si="32"/>
        <v>No</v>
      </c>
    </row>
    <row r="2079" spans="1:39">
      <c r="A2079" s="6" t="s">
        <v>1429</v>
      </c>
      <c r="B2079" s="6" t="s">
        <v>1430</v>
      </c>
      <c r="C2079" s="4" t="s">
        <v>90</v>
      </c>
      <c r="D2079" s="213">
        <v>4195</v>
      </c>
      <c r="E2079" s="210">
        <v>40195</v>
      </c>
      <c r="F2079" s="17" t="s">
        <v>272</v>
      </c>
      <c r="G2079" s="36" t="s">
        <v>220</v>
      </c>
      <c r="H2079" s="157">
        <v>2148346</v>
      </c>
      <c r="I2079" s="19">
        <v>15</v>
      </c>
      <c r="J2079" s="150" t="s">
        <v>13</v>
      </c>
      <c r="K2079" s="150" t="s">
        <v>12</v>
      </c>
      <c r="L2079" s="9">
        <v>3</v>
      </c>
      <c r="M2079" s="9"/>
      <c r="N2079" s="21">
        <v>0</v>
      </c>
      <c r="O2079" s="10"/>
      <c r="P2079" s="39">
        <v>0</v>
      </c>
      <c r="Q2079" s="7"/>
      <c r="R2079" s="158">
        <v>17.128299999999999</v>
      </c>
      <c r="S2079" s="1"/>
      <c r="T2079" s="23">
        <v>1.4330000000000001</v>
      </c>
      <c r="V2079" s="20">
        <v>11.952999999999999</v>
      </c>
      <c r="X2079" s="20">
        <v>0</v>
      </c>
      <c r="AA2079" s="25">
        <v>0</v>
      </c>
      <c r="AB2079" s="9"/>
      <c r="AC2079" s="25">
        <v>76786</v>
      </c>
      <c r="AD2079" s="9"/>
      <c r="AE2079" s="27">
        <v>6424</v>
      </c>
      <c r="AF2079" s="9"/>
      <c r="AG2079" s="26">
        <v>4483</v>
      </c>
      <c r="AI2079" s="26">
        <v>0</v>
      </c>
      <c r="AK2079" s="26">
        <v>77340</v>
      </c>
      <c r="AM2079" s="2" t="str">
        <f t="shared" si="32"/>
        <v>No</v>
      </c>
    </row>
    <row r="2080" spans="1:39">
      <c r="A2080" s="6" t="s">
        <v>5370</v>
      </c>
      <c r="B2080" s="6" t="s">
        <v>5804</v>
      </c>
      <c r="C2080" s="4" t="s">
        <v>75</v>
      </c>
      <c r="D2080" s="213" t="s">
        <v>971</v>
      </c>
      <c r="E2080" s="210" t="s">
        <v>972</v>
      </c>
      <c r="F2080" s="17" t="s">
        <v>272</v>
      </c>
      <c r="G2080" s="36" t="s">
        <v>400</v>
      </c>
      <c r="H2080" s="157">
        <v>0</v>
      </c>
      <c r="I2080" s="19">
        <v>15</v>
      </c>
      <c r="J2080" s="150" t="s">
        <v>13</v>
      </c>
      <c r="K2080" s="150" t="s">
        <v>15</v>
      </c>
      <c r="L2080" s="9">
        <v>3</v>
      </c>
      <c r="M2080" s="9"/>
      <c r="N2080" s="21">
        <v>0.64559999999999995</v>
      </c>
      <c r="O2080" s="10"/>
      <c r="P2080" s="39">
        <v>3.7499999999999999E-2</v>
      </c>
      <c r="Q2080" s="7"/>
      <c r="R2080" s="158">
        <v>24.0809</v>
      </c>
      <c r="S2080" s="1"/>
      <c r="T2080" s="23">
        <v>1.3980999999999999</v>
      </c>
      <c r="V2080" s="20">
        <v>17.2242</v>
      </c>
      <c r="X2080" s="20">
        <v>0</v>
      </c>
      <c r="AA2080" s="25">
        <v>1696</v>
      </c>
      <c r="AB2080" s="9"/>
      <c r="AC2080" s="25">
        <v>45248</v>
      </c>
      <c r="AD2080" s="9"/>
      <c r="AE2080" s="27">
        <v>2627</v>
      </c>
      <c r="AF2080" s="9"/>
      <c r="AG2080" s="26">
        <v>1879</v>
      </c>
      <c r="AI2080" s="26">
        <v>0</v>
      </c>
      <c r="AK2080" s="26">
        <v>8103</v>
      </c>
      <c r="AM2080" s="2" t="str">
        <f t="shared" si="32"/>
        <v>No</v>
      </c>
    </row>
    <row r="2081" spans="1:39">
      <c r="A2081" s="6" t="s">
        <v>4848</v>
      </c>
      <c r="B2081" s="6" t="s">
        <v>4849</v>
      </c>
      <c r="C2081" s="4" t="s">
        <v>22</v>
      </c>
      <c r="D2081" s="213">
        <v>9155</v>
      </c>
      <c r="E2081" s="210">
        <v>90155</v>
      </c>
      <c r="F2081" s="17" t="s">
        <v>272</v>
      </c>
      <c r="G2081" s="36" t="s">
        <v>220</v>
      </c>
      <c r="H2081" s="157">
        <v>93141</v>
      </c>
      <c r="I2081" s="19">
        <v>15</v>
      </c>
      <c r="J2081" s="150" t="s">
        <v>13</v>
      </c>
      <c r="K2081" s="150" t="s">
        <v>15</v>
      </c>
      <c r="L2081" s="9">
        <v>3</v>
      </c>
      <c r="M2081" s="9"/>
      <c r="N2081" s="21">
        <v>2.0219999999999998</v>
      </c>
      <c r="O2081" s="10"/>
      <c r="P2081" s="39">
        <v>6.6699999999999995E-2</v>
      </c>
      <c r="Q2081" s="7"/>
      <c r="R2081" s="158">
        <v>82.990499999999997</v>
      </c>
      <c r="S2081" s="1"/>
      <c r="T2081" s="23">
        <v>2.7393999999999998</v>
      </c>
      <c r="V2081" s="20">
        <v>30.295000000000002</v>
      </c>
      <c r="X2081" s="20">
        <v>0</v>
      </c>
      <c r="AA2081" s="25">
        <v>31395</v>
      </c>
      <c r="AB2081" s="9"/>
      <c r="AC2081" s="25">
        <v>470390</v>
      </c>
      <c r="AD2081" s="9"/>
      <c r="AE2081" s="27">
        <v>15527</v>
      </c>
      <c r="AF2081" s="9"/>
      <c r="AG2081" s="26">
        <v>5668</v>
      </c>
      <c r="AI2081" s="26">
        <v>0</v>
      </c>
      <c r="AK2081" s="26">
        <v>66753</v>
      </c>
      <c r="AM2081" s="2" t="str">
        <f t="shared" si="32"/>
        <v>No</v>
      </c>
    </row>
    <row r="2082" spans="1:39">
      <c r="A2082" s="6" t="s">
        <v>746</v>
      </c>
      <c r="B2082" s="6" t="s">
        <v>5795</v>
      </c>
      <c r="C2082" s="4" t="s">
        <v>53</v>
      </c>
      <c r="D2082" s="213" t="s">
        <v>747</v>
      </c>
      <c r="E2082" s="210" t="s">
        <v>748</v>
      </c>
      <c r="F2082" s="17" t="s">
        <v>275</v>
      </c>
      <c r="G2082" s="36" t="s">
        <v>400</v>
      </c>
      <c r="H2082" s="157">
        <v>0</v>
      </c>
      <c r="I2082" s="19">
        <v>15</v>
      </c>
      <c r="J2082" s="150" t="s">
        <v>13</v>
      </c>
      <c r="K2082" s="150" t="s">
        <v>12</v>
      </c>
      <c r="L2082" s="9">
        <v>2</v>
      </c>
      <c r="M2082" s="9"/>
      <c r="N2082" s="21">
        <v>1.8097000000000001</v>
      </c>
      <c r="O2082" s="10"/>
      <c r="P2082" s="39">
        <v>4.07E-2</v>
      </c>
      <c r="Q2082" s="7"/>
      <c r="R2082" s="158">
        <v>102.1095</v>
      </c>
      <c r="S2082" s="1"/>
      <c r="T2082" s="23">
        <v>2.2942999999999998</v>
      </c>
      <c r="V2082" s="20">
        <v>44.505000000000003</v>
      </c>
      <c r="X2082" s="20">
        <v>0</v>
      </c>
      <c r="AA2082" s="25">
        <v>11144</v>
      </c>
      <c r="AB2082" s="9"/>
      <c r="AC2082" s="25">
        <v>274062</v>
      </c>
      <c r="AD2082" s="9"/>
      <c r="AE2082" s="27">
        <v>6158</v>
      </c>
      <c r="AF2082" s="9"/>
      <c r="AG2082" s="26">
        <v>2684</v>
      </c>
      <c r="AI2082" s="26">
        <v>0</v>
      </c>
      <c r="AK2082" s="26">
        <v>19645</v>
      </c>
      <c r="AM2082" s="2" t="str">
        <f t="shared" si="32"/>
        <v>No</v>
      </c>
    </row>
    <row r="2083" spans="1:39">
      <c r="A2083" s="6" t="s">
        <v>1398</v>
      </c>
      <c r="B2083" s="6" t="s">
        <v>1019</v>
      </c>
      <c r="C2083" s="4" t="s">
        <v>42</v>
      </c>
      <c r="D2083" s="213">
        <v>4161</v>
      </c>
      <c r="E2083" s="210">
        <v>40161</v>
      </c>
      <c r="F2083" s="17" t="s">
        <v>272</v>
      </c>
      <c r="G2083" s="36" t="s">
        <v>220</v>
      </c>
      <c r="H2083" s="157">
        <v>4515419</v>
      </c>
      <c r="I2083" s="19">
        <v>15</v>
      </c>
      <c r="J2083" s="150" t="s">
        <v>14</v>
      </c>
      <c r="K2083" s="150" t="s">
        <v>12</v>
      </c>
      <c r="L2083" s="9">
        <v>2</v>
      </c>
      <c r="M2083" s="9"/>
      <c r="N2083" s="21">
        <v>0.81240000000000001</v>
      </c>
      <c r="O2083" s="10"/>
      <c r="P2083" s="39">
        <v>0.1071</v>
      </c>
      <c r="Q2083" s="7"/>
      <c r="R2083" s="158">
        <v>40.395600000000002</v>
      </c>
      <c r="S2083" s="1"/>
      <c r="T2083" s="23">
        <v>5.3235000000000001</v>
      </c>
      <c r="V2083" s="20">
        <v>7.5880999999999998</v>
      </c>
      <c r="X2083" s="20">
        <v>0</v>
      </c>
      <c r="AA2083" s="25">
        <v>17632</v>
      </c>
      <c r="AB2083" s="9"/>
      <c r="AC2083" s="25">
        <v>164693</v>
      </c>
      <c r="AD2083" s="9"/>
      <c r="AE2083" s="27">
        <v>21704</v>
      </c>
      <c r="AF2083" s="9"/>
      <c r="AG2083" s="26">
        <v>4077</v>
      </c>
      <c r="AI2083" s="26">
        <v>0</v>
      </c>
      <c r="AK2083" s="26">
        <v>64028</v>
      </c>
      <c r="AM2083" s="2" t="str">
        <f t="shared" si="32"/>
        <v>No</v>
      </c>
    </row>
    <row r="2084" spans="1:39">
      <c r="A2084" s="6" t="s">
        <v>861</v>
      </c>
      <c r="B2084" s="6" t="s">
        <v>862</v>
      </c>
      <c r="C2084" s="4" t="s">
        <v>68</v>
      </c>
      <c r="D2084" s="213">
        <v>2165</v>
      </c>
      <c r="E2084" s="210">
        <v>20165</v>
      </c>
      <c r="F2084" s="17" t="s">
        <v>715</v>
      </c>
      <c r="G2084" s="36" t="s">
        <v>220</v>
      </c>
      <c r="H2084" s="157">
        <v>18351295</v>
      </c>
      <c r="I2084" s="19">
        <v>15</v>
      </c>
      <c r="J2084" s="150" t="s">
        <v>24</v>
      </c>
      <c r="K2084" s="150" t="s">
        <v>12</v>
      </c>
      <c r="L2084" s="9">
        <v>15</v>
      </c>
      <c r="M2084" s="9"/>
      <c r="N2084" s="21">
        <v>15.986599999999999</v>
      </c>
      <c r="O2084" s="10"/>
      <c r="P2084" s="39">
        <v>0.94410000000000005</v>
      </c>
      <c r="Q2084" s="7"/>
      <c r="R2084" s="158">
        <v>165.9932</v>
      </c>
      <c r="S2084" s="1"/>
      <c r="T2084" s="23">
        <v>9.8033000000000001</v>
      </c>
      <c r="V2084" s="20">
        <v>16.932400000000001</v>
      </c>
      <c r="X2084" s="20">
        <v>0</v>
      </c>
      <c r="AA2084" s="25">
        <v>9129175</v>
      </c>
      <c r="AB2084" s="9"/>
      <c r="AC2084" s="25">
        <v>9669272</v>
      </c>
      <c r="AD2084" s="9"/>
      <c r="AE2084" s="27">
        <v>571050</v>
      </c>
      <c r="AF2084" s="9"/>
      <c r="AG2084" s="26">
        <v>58251</v>
      </c>
      <c r="AI2084" s="26">
        <v>0</v>
      </c>
      <c r="AK2084" s="26">
        <v>801100</v>
      </c>
      <c r="AM2084" s="2" t="str">
        <f t="shared" si="32"/>
        <v>No</v>
      </c>
    </row>
    <row r="2085" spans="1:39">
      <c r="A2085" s="6" t="s">
        <v>4366</v>
      </c>
      <c r="B2085" s="6" t="s">
        <v>4367</v>
      </c>
      <c r="C2085" s="4" t="s">
        <v>65</v>
      </c>
      <c r="D2085" s="213" t="s">
        <v>4368</v>
      </c>
      <c r="E2085" s="210">
        <v>88140</v>
      </c>
      <c r="F2085" s="17" t="s">
        <v>132</v>
      </c>
      <c r="G2085" s="36" t="s">
        <v>220</v>
      </c>
      <c r="H2085" s="157">
        <v>0</v>
      </c>
      <c r="I2085" s="19">
        <v>15</v>
      </c>
      <c r="J2085" s="150" t="s">
        <v>13</v>
      </c>
      <c r="K2085" s="150" t="s">
        <v>12</v>
      </c>
      <c r="L2085" s="9">
        <v>15</v>
      </c>
      <c r="M2085" s="9"/>
      <c r="N2085" s="21">
        <v>3.0985</v>
      </c>
      <c r="O2085" s="10"/>
      <c r="P2085" s="39">
        <v>5.0999999999999997E-2</v>
      </c>
      <c r="Q2085" s="7"/>
      <c r="R2085" s="158">
        <v>115.4207</v>
      </c>
      <c r="S2085" s="1"/>
      <c r="T2085" s="23">
        <v>1.8995</v>
      </c>
      <c r="V2085" s="20">
        <v>60.7639</v>
      </c>
      <c r="X2085" s="20">
        <v>0</v>
      </c>
      <c r="AA2085" s="25">
        <v>58091</v>
      </c>
      <c r="AB2085" s="9"/>
      <c r="AC2085" s="25">
        <v>1139202</v>
      </c>
      <c r="AD2085" s="9"/>
      <c r="AE2085" s="27">
        <v>18748</v>
      </c>
      <c r="AF2085" s="9"/>
      <c r="AG2085" s="26">
        <v>9870</v>
      </c>
      <c r="AI2085" s="26">
        <v>0</v>
      </c>
      <c r="AK2085" s="26">
        <v>224372</v>
      </c>
      <c r="AM2085" s="2" t="str">
        <f t="shared" si="32"/>
        <v>No</v>
      </c>
    </row>
    <row r="2086" spans="1:39">
      <c r="A2086" s="6" t="s">
        <v>2702</v>
      </c>
      <c r="B2086" s="6" t="s">
        <v>2703</v>
      </c>
      <c r="C2086" s="4" t="s">
        <v>57</v>
      </c>
      <c r="D2086" s="213" t="s">
        <v>2704</v>
      </c>
      <c r="E2086" s="210" t="s">
        <v>2705</v>
      </c>
      <c r="F2086" s="17" t="s">
        <v>275</v>
      </c>
      <c r="G2086" s="36" t="s">
        <v>400</v>
      </c>
      <c r="H2086" s="157">
        <v>0</v>
      </c>
      <c r="I2086" s="19">
        <v>15</v>
      </c>
      <c r="J2086" s="150" t="s">
        <v>13</v>
      </c>
      <c r="K2086" s="150" t="s">
        <v>12</v>
      </c>
      <c r="L2086" s="9">
        <v>15</v>
      </c>
      <c r="M2086" s="9"/>
      <c r="N2086" s="21">
        <v>1.3061</v>
      </c>
      <c r="O2086" s="10"/>
      <c r="P2086" s="39">
        <v>8.0199999999999994E-2</v>
      </c>
      <c r="Q2086" s="7"/>
      <c r="R2086" s="158">
        <v>45.817700000000002</v>
      </c>
      <c r="S2086" s="1"/>
      <c r="T2086" s="23">
        <v>2.8123999999999998</v>
      </c>
      <c r="V2086" s="20">
        <v>16.291399999999999</v>
      </c>
      <c r="X2086" s="20">
        <v>0</v>
      </c>
      <c r="AA2086" s="25">
        <v>77220</v>
      </c>
      <c r="AB2086" s="9"/>
      <c r="AC2086" s="25">
        <v>963180</v>
      </c>
      <c r="AD2086" s="9"/>
      <c r="AE2086" s="27">
        <v>59122</v>
      </c>
      <c r="AF2086" s="9"/>
      <c r="AG2086" s="26">
        <v>21022</v>
      </c>
      <c r="AI2086" s="26">
        <v>0</v>
      </c>
      <c r="AK2086" s="26">
        <v>204651</v>
      </c>
      <c r="AM2086" s="2" t="str">
        <f t="shared" si="32"/>
        <v>No</v>
      </c>
    </row>
    <row r="2087" spans="1:39">
      <c r="A2087" s="6" t="s">
        <v>5589</v>
      </c>
      <c r="B2087" s="6" t="s">
        <v>4736</v>
      </c>
      <c r="C2087" s="4" t="s">
        <v>117</v>
      </c>
      <c r="D2087" s="213" t="s">
        <v>5590</v>
      </c>
      <c r="E2087" s="210" t="s">
        <v>5591</v>
      </c>
      <c r="F2087" s="17" t="s">
        <v>405</v>
      </c>
      <c r="G2087" s="36" t="s">
        <v>400</v>
      </c>
      <c r="H2087" s="157">
        <v>0</v>
      </c>
      <c r="I2087" s="19">
        <v>15</v>
      </c>
      <c r="J2087" s="150" t="s">
        <v>13</v>
      </c>
      <c r="K2087" s="150" t="s">
        <v>12</v>
      </c>
      <c r="L2087" s="9">
        <v>15</v>
      </c>
      <c r="M2087" s="9"/>
      <c r="N2087" s="21">
        <v>1.4888999999999999</v>
      </c>
      <c r="O2087" s="10"/>
      <c r="P2087" s="39">
        <v>0.1976</v>
      </c>
      <c r="Q2087" s="7"/>
      <c r="R2087" s="158">
        <v>31.581399999999999</v>
      </c>
      <c r="S2087" s="1"/>
      <c r="T2087" s="23">
        <v>4.1909999999999998</v>
      </c>
      <c r="V2087" s="20">
        <v>7.5355999999999996</v>
      </c>
      <c r="X2087" s="20">
        <v>0</v>
      </c>
      <c r="AA2087" s="25">
        <v>29964</v>
      </c>
      <c r="AB2087" s="9"/>
      <c r="AC2087" s="25">
        <v>151654</v>
      </c>
      <c r="AD2087" s="9"/>
      <c r="AE2087" s="27">
        <v>20125</v>
      </c>
      <c r="AF2087" s="9"/>
      <c r="AG2087" s="26">
        <v>4802</v>
      </c>
      <c r="AI2087" s="26">
        <v>0</v>
      </c>
      <c r="AK2087" s="26">
        <v>66386</v>
      </c>
      <c r="AM2087" s="2" t="str">
        <f t="shared" si="32"/>
        <v>No</v>
      </c>
    </row>
    <row r="2088" spans="1:39">
      <c r="A2088" s="6" t="s">
        <v>2368</v>
      </c>
      <c r="B2088" s="6" t="s">
        <v>2369</v>
      </c>
      <c r="C2088" s="4" t="s">
        <v>46</v>
      </c>
      <c r="D2088" s="213">
        <v>5131</v>
      </c>
      <c r="E2088" s="210">
        <v>50131</v>
      </c>
      <c r="F2088" s="17" t="s">
        <v>405</v>
      </c>
      <c r="G2088" s="36" t="s">
        <v>220</v>
      </c>
      <c r="H2088" s="157">
        <v>8608208</v>
      </c>
      <c r="I2088" s="19">
        <v>15</v>
      </c>
      <c r="J2088" s="150" t="s">
        <v>13</v>
      </c>
      <c r="K2088" s="150" t="s">
        <v>12</v>
      </c>
      <c r="L2088" s="9">
        <v>15</v>
      </c>
      <c r="M2088" s="9"/>
      <c r="N2088" s="21">
        <v>0.47710000000000002</v>
      </c>
      <c r="O2088" s="10"/>
      <c r="P2088" s="39">
        <v>5.3199999999999997E-2</v>
      </c>
      <c r="Q2088" s="7"/>
      <c r="R2088" s="158">
        <v>26.224799999999998</v>
      </c>
      <c r="S2088" s="1"/>
      <c r="T2088" s="23">
        <v>2.9239999999999999</v>
      </c>
      <c r="V2088" s="20">
        <v>8.9688999999999997</v>
      </c>
      <c r="X2088" s="20">
        <v>0</v>
      </c>
      <c r="AA2088" s="25">
        <v>42601</v>
      </c>
      <c r="AB2088" s="9"/>
      <c r="AC2088" s="25">
        <v>800879</v>
      </c>
      <c r="AD2088" s="9"/>
      <c r="AE2088" s="27">
        <v>89295</v>
      </c>
      <c r="AF2088" s="9"/>
      <c r="AG2088" s="26">
        <v>30539</v>
      </c>
      <c r="AI2088" s="26">
        <v>0</v>
      </c>
      <c r="AK2088" s="26">
        <v>395543</v>
      </c>
      <c r="AM2088" s="2" t="str">
        <f t="shared" si="32"/>
        <v>No</v>
      </c>
    </row>
    <row r="2089" spans="1:39">
      <c r="A2089" s="6" t="s">
        <v>2459</v>
      </c>
      <c r="B2089" s="6" t="s">
        <v>2397</v>
      </c>
      <c r="C2089" s="4" t="s">
        <v>45</v>
      </c>
      <c r="D2089" s="213" t="s">
        <v>2460</v>
      </c>
      <c r="E2089" s="210" t="s">
        <v>2461</v>
      </c>
      <c r="F2089" s="17" t="s">
        <v>275</v>
      </c>
      <c r="G2089" s="36" t="s">
        <v>400</v>
      </c>
      <c r="H2089" s="157">
        <v>0</v>
      </c>
      <c r="I2089" s="19">
        <v>15</v>
      </c>
      <c r="J2089" s="150" t="s">
        <v>13</v>
      </c>
      <c r="K2089" s="150" t="s">
        <v>12</v>
      </c>
      <c r="L2089" s="9">
        <v>15</v>
      </c>
      <c r="M2089" s="9"/>
      <c r="N2089" s="21">
        <v>0.1036</v>
      </c>
      <c r="O2089" s="10"/>
      <c r="P2089" s="39">
        <v>4.8999999999999998E-3</v>
      </c>
      <c r="Q2089" s="7"/>
      <c r="R2089" s="158">
        <v>78.9328</v>
      </c>
      <c r="S2089" s="1"/>
      <c r="T2089" s="23">
        <v>3.7526999999999999</v>
      </c>
      <c r="V2089" s="20">
        <v>21.0334</v>
      </c>
      <c r="X2089" s="20">
        <v>0</v>
      </c>
      <c r="AA2089" s="25">
        <v>6393</v>
      </c>
      <c r="AB2089" s="9"/>
      <c r="AC2089" s="25">
        <v>1297971</v>
      </c>
      <c r="AD2089" s="9"/>
      <c r="AE2089" s="27">
        <v>61710</v>
      </c>
      <c r="AF2089" s="9"/>
      <c r="AG2089" s="26">
        <v>16444</v>
      </c>
      <c r="AI2089" s="26">
        <v>0</v>
      </c>
      <c r="AK2089" s="26">
        <v>301961</v>
      </c>
      <c r="AM2089" s="2" t="str">
        <f t="shared" si="32"/>
        <v>No</v>
      </c>
    </row>
    <row r="2090" spans="1:39">
      <c r="A2090" s="6" t="s">
        <v>2415</v>
      </c>
      <c r="B2090" s="6" t="s">
        <v>2416</v>
      </c>
      <c r="C2090" s="4" t="s">
        <v>45</v>
      </c>
      <c r="D2090" s="213">
        <v>5204</v>
      </c>
      <c r="E2090" s="210">
        <v>50204</v>
      </c>
      <c r="F2090" s="17" t="s">
        <v>275</v>
      </c>
      <c r="G2090" s="36" t="s">
        <v>218</v>
      </c>
      <c r="H2090" s="157">
        <v>67821</v>
      </c>
      <c r="I2090" s="19">
        <v>15</v>
      </c>
      <c r="J2090" s="150" t="s">
        <v>14</v>
      </c>
      <c r="K2090" s="150" t="s">
        <v>12</v>
      </c>
      <c r="L2090" s="9">
        <v>15</v>
      </c>
      <c r="M2090" s="9"/>
      <c r="N2090" s="21">
        <v>0.53949999999999998</v>
      </c>
      <c r="O2090" s="10"/>
      <c r="P2090" s="39">
        <v>3.8600000000000002E-2</v>
      </c>
      <c r="Q2090" s="7"/>
      <c r="R2090" s="158">
        <v>42.899299999999997</v>
      </c>
      <c r="S2090" s="1"/>
      <c r="T2090" s="23">
        <v>3.0712000000000002</v>
      </c>
      <c r="V2090" s="20">
        <v>13.968</v>
      </c>
      <c r="X2090" s="20">
        <v>1.8383</v>
      </c>
      <c r="AA2090" s="25">
        <v>49903</v>
      </c>
      <c r="AB2090" s="9"/>
      <c r="AC2090" s="25">
        <v>1292127</v>
      </c>
      <c r="AD2090" s="9"/>
      <c r="AE2090" s="27">
        <v>92506</v>
      </c>
      <c r="AF2090" s="9"/>
      <c r="AG2090" s="26">
        <v>30120</v>
      </c>
      <c r="AI2090" s="26">
        <v>702902</v>
      </c>
      <c r="AK2090" s="26">
        <v>431896</v>
      </c>
      <c r="AM2090" s="2" t="str">
        <f t="shared" si="32"/>
        <v>No</v>
      </c>
    </row>
    <row r="2091" spans="1:39">
      <c r="A2091" s="6" t="s">
        <v>6227</v>
      </c>
      <c r="B2091" s="6" t="s">
        <v>3694</v>
      </c>
      <c r="C2091" s="4" t="s">
        <v>66</v>
      </c>
      <c r="D2091" s="213" t="s">
        <v>4233</v>
      </c>
      <c r="E2091" s="210" t="s">
        <v>4234</v>
      </c>
      <c r="F2091" s="17" t="s">
        <v>1012</v>
      </c>
      <c r="G2091" s="36" t="s">
        <v>400</v>
      </c>
      <c r="H2091" s="157">
        <v>0</v>
      </c>
      <c r="I2091" s="19">
        <v>15</v>
      </c>
      <c r="J2091" s="150" t="s">
        <v>13</v>
      </c>
      <c r="K2091" s="150" t="s">
        <v>12</v>
      </c>
      <c r="L2091" s="9">
        <v>15</v>
      </c>
      <c r="M2091" s="9"/>
      <c r="N2091" s="21">
        <v>2.8963000000000001</v>
      </c>
      <c r="O2091" s="10"/>
      <c r="P2091" s="39">
        <v>8.7900000000000006E-2</v>
      </c>
      <c r="Q2091" s="7"/>
      <c r="R2091" s="158">
        <v>33.729500000000002</v>
      </c>
      <c r="S2091" s="1"/>
      <c r="T2091" s="23">
        <v>1.0230999999999999</v>
      </c>
      <c r="V2091" s="20">
        <v>32.967599999999997</v>
      </c>
      <c r="X2091" s="20">
        <v>0</v>
      </c>
      <c r="AA2091" s="25">
        <v>56547</v>
      </c>
      <c r="AB2091" s="9"/>
      <c r="AC2091" s="25">
        <v>643660</v>
      </c>
      <c r="AD2091" s="9"/>
      <c r="AE2091" s="27">
        <v>19524</v>
      </c>
      <c r="AF2091" s="9"/>
      <c r="AG2091" s="26">
        <v>19083</v>
      </c>
      <c r="AI2091" s="26">
        <v>0</v>
      </c>
      <c r="AK2091" s="26">
        <v>321020</v>
      </c>
      <c r="AM2091" s="2" t="str">
        <f t="shared" si="32"/>
        <v>No</v>
      </c>
    </row>
    <row r="2092" spans="1:39">
      <c r="A2092" s="6" t="s">
        <v>6228</v>
      </c>
      <c r="B2092" s="6" t="s">
        <v>3259</v>
      </c>
      <c r="C2092" s="4" t="s">
        <v>113</v>
      </c>
      <c r="D2092" s="213" t="s">
        <v>3260</v>
      </c>
      <c r="E2092" s="210" t="s">
        <v>3261</v>
      </c>
      <c r="F2092" s="17" t="s">
        <v>275</v>
      </c>
      <c r="G2092" s="36" t="s">
        <v>400</v>
      </c>
      <c r="H2092" s="157">
        <v>0</v>
      </c>
      <c r="I2092" s="19">
        <v>15</v>
      </c>
      <c r="J2092" s="150" t="s">
        <v>13</v>
      </c>
      <c r="K2092" s="150" t="s">
        <v>12</v>
      </c>
      <c r="L2092" s="9">
        <v>15</v>
      </c>
      <c r="M2092" s="9"/>
      <c r="N2092" s="21">
        <v>2.4146000000000001</v>
      </c>
      <c r="O2092" s="10"/>
      <c r="P2092" s="39">
        <v>0.12139999999999999</v>
      </c>
      <c r="Q2092" s="7"/>
      <c r="R2092" s="158">
        <v>36.971400000000003</v>
      </c>
      <c r="S2092" s="1"/>
      <c r="T2092" s="23">
        <v>1.8584000000000001</v>
      </c>
      <c r="V2092" s="20">
        <v>19.894300000000001</v>
      </c>
      <c r="X2092" s="20">
        <v>0</v>
      </c>
      <c r="AA2092" s="25">
        <v>217415</v>
      </c>
      <c r="AB2092" s="9"/>
      <c r="AC2092" s="25">
        <v>1791300</v>
      </c>
      <c r="AD2092" s="9"/>
      <c r="AE2092" s="27">
        <v>90041</v>
      </c>
      <c r="AF2092" s="9"/>
      <c r="AG2092" s="26">
        <v>48451</v>
      </c>
      <c r="AI2092" s="26">
        <v>0</v>
      </c>
      <c r="AK2092" s="26">
        <v>783401</v>
      </c>
      <c r="AM2092" s="2" t="str">
        <f t="shared" si="32"/>
        <v>No</v>
      </c>
    </row>
    <row r="2093" spans="1:39">
      <c r="A2093" s="6" t="s">
        <v>2709</v>
      </c>
      <c r="B2093" s="6" t="s">
        <v>2710</v>
      </c>
      <c r="C2093" s="4" t="s">
        <v>57</v>
      </c>
      <c r="D2093" s="213" t="s">
        <v>2711</v>
      </c>
      <c r="E2093" s="210" t="s">
        <v>2712</v>
      </c>
      <c r="F2093" s="17" t="s">
        <v>275</v>
      </c>
      <c r="G2093" s="36" t="s">
        <v>400</v>
      </c>
      <c r="H2093" s="157">
        <v>0</v>
      </c>
      <c r="I2093" s="19">
        <v>15</v>
      </c>
      <c r="J2093" s="150" t="s">
        <v>13</v>
      </c>
      <c r="K2093" s="150" t="s">
        <v>12</v>
      </c>
      <c r="L2093" s="9">
        <v>15</v>
      </c>
      <c r="M2093" s="9"/>
      <c r="N2093" s="21">
        <v>1.1652</v>
      </c>
      <c r="O2093" s="10"/>
      <c r="P2093" s="39">
        <v>9.5799999999999996E-2</v>
      </c>
      <c r="Q2093" s="7"/>
      <c r="R2093" s="158">
        <v>33.862400000000001</v>
      </c>
      <c r="S2093" s="1"/>
      <c r="T2093" s="23">
        <v>2.7845</v>
      </c>
      <c r="V2093" s="20">
        <v>12.1609</v>
      </c>
      <c r="X2093" s="20">
        <v>0</v>
      </c>
      <c r="AA2093" s="25">
        <v>112774</v>
      </c>
      <c r="AB2093" s="9"/>
      <c r="AC2093" s="25">
        <v>1176989</v>
      </c>
      <c r="AD2093" s="9"/>
      <c r="AE2093" s="27">
        <v>96785</v>
      </c>
      <c r="AF2093" s="9"/>
      <c r="AG2093" s="26">
        <v>34758</v>
      </c>
      <c r="AI2093" s="26">
        <v>0</v>
      </c>
      <c r="AK2093" s="26">
        <v>726124</v>
      </c>
      <c r="AM2093" s="2" t="str">
        <f t="shared" si="32"/>
        <v>No</v>
      </c>
    </row>
    <row r="2094" spans="1:39">
      <c r="A2094" s="6" t="s">
        <v>2176</v>
      </c>
      <c r="B2094" s="6" t="s">
        <v>2177</v>
      </c>
      <c r="C2094" s="4" t="s">
        <v>64</v>
      </c>
      <c r="D2094" s="213" t="s">
        <v>2178</v>
      </c>
      <c r="E2094" s="210" t="s">
        <v>2179</v>
      </c>
      <c r="F2094" s="17" t="s">
        <v>272</v>
      </c>
      <c r="G2094" s="36" t="s">
        <v>400</v>
      </c>
      <c r="H2094" s="157">
        <v>0</v>
      </c>
      <c r="I2094" s="19">
        <v>15</v>
      </c>
      <c r="J2094" s="150" t="s">
        <v>13</v>
      </c>
      <c r="K2094" s="150" t="s">
        <v>12</v>
      </c>
      <c r="L2094" s="9">
        <v>15</v>
      </c>
      <c r="M2094" s="9"/>
      <c r="N2094" s="21">
        <v>2.5139</v>
      </c>
      <c r="O2094" s="10"/>
      <c r="P2094" s="39">
        <v>0.17710000000000001</v>
      </c>
      <c r="Q2094" s="7"/>
      <c r="R2094" s="158">
        <v>32.973300000000002</v>
      </c>
      <c r="S2094" s="1"/>
      <c r="T2094" s="23">
        <v>2.3228</v>
      </c>
      <c r="V2094" s="20">
        <v>14.195499999999999</v>
      </c>
      <c r="X2094" s="20">
        <v>0</v>
      </c>
      <c r="AA2094" s="25">
        <v>184712</v>
      </c>
      <c r="AB2094" s="9"/>
      <c r="AC2094" s="25">
        <v>1043043</v>
      </c>
      <c r="AD2094" s="9"/>
      <c r="AE2094" s="27">
        <v>73477</v>
      </c>
      <c r="AF2094" s="9"/>
      <c r="AG2094" s="26">
        <v>31633</v>
      </c>
      <c r="AI2094" s="26">
        <v>0</v>
      </c>
      <c r="AK2094" s="26">
        <v>625988</v>
      </c>
      <c r="AM2094" s="2" t="str">
        <f t="shared" si="32"/>
        <v>No</v>
      </c>
    </row>
    <row r="2095" spans="1:39">
      <c r="A2095" s="6" t="s">
        <v>3672</v>
      </c>
      <c r="B2095" s="6" t="s">
        <v>5800</v>
      </c>
      <c r="C2095" s="4" t="s">
        <v>103</v>
      </c>
      <c r="D2095" s="213" t="s">
        <v>3673</v>
      </c>
      <c r="E2095" s="210" t="s">
        <v>3674</v>
      </c>
      <c r="F2095" s="17" t="s">
        <v>405</v>
      </c>
      <c r="G2095" s="36" t="s">
        <v>400</v>
      </c>
      <c r="H2095" s="157">
        <v>0</v>
      </c>
      <c r="I2095" s="19">
        <v>15</v>
      </c>
      <c r="J2095" s="150" t="s">
        <v>13</v>
      </c>
      <c r="K2095" s="150" t="s">
        <v>12</v>
      </c>
      <c r="L2095" s="9">
        <v>15</v>
      </c>
      <c r="M2095" s="9"/>
      <c r="N2095" s="21">
        <v>1.0777000000000001</v>
      </c>
      <c r="O2095" s="10"/>
      <c r="P2095" s="39">
        <v>1.6899999999999998E-2</v>
      </c>
      <c r="Q2095" s="7"/>
      <c r="R2095" s="158">
        <v>62.291699999999999</v>
      </c>
      <c r="S2095" s="1"/>
      <c r="T2095" s="23">
        <v>0.97889999999999999</v>
      </c>
      <c r="V2095" s="20">
        <v>63.634</v>
      </c>
      <c r="X2095" s="20">
        <v>0</v>
      </c>
      <c r="AA2095" s="25">
        <v>15904</v>
      </c>
      <c r="AB2095" s="9"/>
      <c r="AC2095" s="25">
        <v>939110</v>
      </c>
      <c r="AD2095" s="9"/>
      <c r="AE2095" s="27">
        <v>14758</v>
      </c>
      <c r="AF2095" s="9"/>
      <c r="AG2095" s="26">
        <v>15076</v>
      </c>
      <c r="AI2095" s="26">
        <v>0</v>
      </c>
      <c r="AK2095" s="26">
        <v>361044</v>
      </c>
      <c r="AM2095" s="2" t="str">
        <f t="shared" si="32"/>
        <v>No</v>
      </c>
    </row>
    <row r="2096" spans="1:39">
      <c r="A2096" s="6" t="s">
        <v>3078</v>
      </c>
      <c r="B2096" s="6" t="s">
        <v>3079</v>
      </c>
      <c r="C2096" s="4" t="s">
        <v>82</v>
      </c>
      <c r="D2096" s="213" t="s">
        <v>3080</v>
      </c>
      <c r="E2096" s="210" t="s">
        <v>3081</v>
      </c>
      <c r="F2096" s="17" t="s">
        <v>405</v>
      </c>
      <c r="G2096" s="36" t="s">
        <v>400</v>
      </c>
      <c r="H2096" s="157">
        <v>0</v>
      </c>
      <c r="I2096" s="19">
        <v>15</v>
      </c>
      <c r="J2096" s="150" t="s">
        <v>13</v>
      </c>
      <c r="K2096" s="150" t="s">
        <v>12</v>
      </c>
      <c r="L2096" s="9">
        <v>15</v>
      </c>
      <c r="M2096" s="9"/>
      <c r="N2096" s="21">
        <v>0.37419999999999998</v>
      </c>
      <c r="O2096" s="10"/>
      <c r="P2096" s="39">
        <v>2.41E-2</v>
      </c>
      <c r="Q2096" s="7"/>
      <c r="R2096" s="158">
        <v>40.096200000000003</v>
      </c>
      <c r="S2096" s="1"/>
      <c r="T2096" s="23">
        <v>2.5796999999999999</v>
      </c>
      <c r="V2096" s="20">
        <v>15.5427</v>
      </c>
      <c r="X2096" s="20">
        <v>0</v>
      </c>
      <c r="AA2096" s="25">
        <v>19714</v>
      </c>
      <c r="AB2096" s="9"/>
      <c r="AC2096" s="25">
        <v>818885</v>
      </c>
      <c r="AD2096" s="9"/>
      <c r="AE2096" s="27">
        <v>52686</v>
      </c>
      <c r="AF2096" s="9"/>
      <c r="AG2096" s="26">
        <v>20423</v>
      </c>
      <c r="AI2096" s="26">
        <v>0</v>
      </c>
      <c r="AK2096" s="26">
        <v>357274</v>
      </c>
      <c r="AM2096" s="2" t="str">
        <f t="shared" si="32"/>
        <v>No</v>
      </c>
    </row>
    <row r="2097" spans="1:39">
      <c r="A2097" s="6" t="s">
        <v>2893</v>
      </c>
      <c r="B2097" s="6" t="s">
        <v>5805</v>
      </c>
      <c r="C2097" s="4" t="s">
        <v>57</v>
      </c>
      <c r="D2097" s="213" t="s">
        <v>2894</v>
      </c>
      <c r="E2097" s="210" t="s">
        <v>2895</v>
      </c>
      <c r="F2097" s="17" t="s">
        <v>275</v>
      </c>
      <c r="G2097" s="36" t="s">
        <v>400</v>
      </c>
      <c r="H2097" s="157">
        <v>0</v>
      </c>
      <c r="I2097" s="19">
        <v>15</v>
      </c>
      <c r="J2097" s="150" t="s">
        <v>13</v>
      </c>
      <c r="K2097" s="150" t="s">
        <v>12</v>
      </c>
      <c r="L2097" s="9">
        <v>15</v>
      </c>
      <c r="M2097" s="9"/>
      <c r="N2097" s="21">
        <v>2.9062999999999999</v>
      </c>
      <c r="O2097" s="10"/>
      <c r="P2097" s="39">
        <v>0.38629999999999998</v>
      </c>
      <c r="Q2097" s="7"/>
      <c r="R2097" s="158">
        <v>33.5929</v>
      </c>
      <c r="S2097" s="1"/>
      <c r="T2097" s="23">
        <v>4.4652000000000003</v>
      </c>
      <c r="V2097" s="20">
        <v>7.5232000000000001</v>
      </c>
      <c r="X2097" s="20">
        <v>0</v>
      </c>
      <c r="AA2097" s="25">
        <v>364475</v>
      </c>
      <c r="AB2097" s="9"/>
      <c r="AC2097" s="25">
        <v>943490</v>
      </c>
      <c r="AD2097" s="9"/>
      <c r="AE2097" s="27">
        <v>125410</v>
      </c>
      <c r="AF2097" s="9"/>
      <c r="AG2097" s="26">
        <v>28086</v>
      </c>
      <c r="AI2097" s="26">
        <v>0</v>
      </c>
      <c r="AK2097" s="26">
        <v>464394</v>
      </c>
      <c r="AM2097" s="2" t="str">
        <f t="shared" si="32"/>
        <v>No</v>
      </c>
    </row>
    <row r="2098" spans="1:39">
      <c r="A2098" s="6" t="s">
        <v>4060</v>
      </c>
      <c r="B2098" s="6" t="s">
        <v>4061</v>
      </c>
      <c r="C2098" s="4" t="s">
        <v>61</v>
      </c>
      <c r="D2098" s="213" t="s">
        <v>4062</v>
      </c>
      <c r="E2098" s="210" t="s">
        <v>4063</v>
      </c>
      <c r="F2098" s="17" t="s">
        <v>405</v>
      </c>
      <c r="G2098" s="36" t="s">
        <v>400</v>
      </c>
      <c r="H2098" s="157">
        <v>0</v>
      </c>
      <c r="I2098" s="19">
        <v>15</v>
      </c>
      <c r="J2098" s="150" t="s">
        <v>13</v>
      </c>
      <c r="K2098" s="150" t="s">
        <v>12</v>
      </c>
      <c r="L2098" s="9">
        <v>15</v>
      </c>
      <c r="M2098" s="9"/>
      <c r="N2098" s="21">
        <v>0</v>
      </c>
      <c r="O2098" s="10"/>
      <c r="P2098" s="39">
        <v>0</v>
      </c>
      <c r="Q2098" s="7"/>
      <c r="R2098" s="158">
        <v>33.251199999999997</v>
      </c>
      <c r="S2098" s="1"/>
      <c r="T2098" s="23">
        <v>2.3521000000000001</v>
      </c>
      <c r="V2098" s="20">
        <v>14.136799999999999</v>
      </c>
      <c r="X2098" s="20">
        <v>0</v>
      </c>
      <c r="AA2098" s="25">
        <v>0</v>
      </c>
      <c r="AB2098" s="9"/>
      <c r="AC2098" s="25">
        <v>569360</v>
      </c>
      <c r="AD2098" s="9"/>
      <c r="AE2098" s="27">
        <v>40275</v>
      </c>
      <c r="AF2098" s="9"/>
      <c r="AG2098" s="26">
        <v>17123</v>
      </c>
      <c r="AI2098" s="26">
        <v>0</v>
      </c>
      <c r="AK2098" s="26">
        <v>374531</v>
      </c>
      <c r="AM2098" s="2" t="str">
        <f t="shared" si="32"/>
        <v>No</v>
      </c>
    </row>
    <row r="2099" spans="1:39">
      <c r="A2099" s="6" t="s">
        <v>6229</v>
      </c>
      <c r="B2099" s="6" t="s">
        <v>2453</v>
      </c>
      <c r="C2099" s="4" t="s">
        <v>45</v>
      </c>
      <c r="D2099" s="213" t="s">
        <v>2454</v>
      </c>
      <c r="E2099" s="210" t="s">
        <v>2455</v>
      </c>
      <c r="F2099" s="17" t="s">
        <v>272</v>
      </c>
      <c r="G2099" s="36" t="s">
        <v>400</v>
      </c>
      <c r="H2099" s="157">
        <v>0</v>
      </c>
      <c r="I2099" s="19">
        <v>15</v>
      </c>
      <c r="J2099" s="150" t="s">
        <v>13</v>
      </c>
      <c r="K2099" s="150" t="s">
        <v>12</v>
      </c>
      <c r="L2099" s="9">
        <v>15</v>
      </c>
      <c r="M2099" s="9"/>
      <c r="N2099" s="21">
        <v>1.8099000000000001</v>
      </c>
      <c r="O2099" s="10"/>
      <c r="P2099" s="39">
        <v>7.51E-2</v>
      </c>
      <c r="Q2099" s="7"/>
      <c r="R2099" s="158">
        <v>43.1723</v>
      </c>
      <c r="S2099" s="1"/>
      <c r="T2099" s="23">
        <v>1.7916000000000001</v>
      </c>
      <c r="V2099" s="20">
        <v>24.0975</v>
      </c>
      <c r="X2099" s="20">
        <v>0</v>
      </c>
      <c r="AA2099" s="25">
        <v>90107</v>
      </c>
      <c r="AB2099" s="9"/>
      <c r="AC2099" s="25">
        <v>1199716</v>
      </c>
      <c r="AD2099" s="9"/>
      <c r="AE2099" s="27">
        <v>49786</v>
      </c>
      <c r="AF2099" s="9"/>
      <c r="AG2099" s="26">
        <v>27789</v>
      </c>
      <c r="AI2099" s="26">
        <v>0</v>
      </c>
      <c r="AK2099" s="26">
        <v>417270</v>
      </c>
      <c r="AM2099" s="2" t="str">
        <f t="shared" si="32"/>
        <v>No</v>
      </c>
    </row>
    <row r="2100" spans="1:39">
      <c r="A2100" s="6" t="s">
        <v>2844</v>
      </c>
      <c r="B2100" s="6" t="s">
        <v>2845</v>
      </c>
      <c r="C2100" s="4" t="s">
        <v>57</v>
      </c>
      <c r="D2100" s="213" t="s">
        <v>2846</v>
      </c>
      <c r="E2100" s="210" t="s">
        <v>2847</v>
      </c>
      <c r="F2100" s="17" t="s">
        <v>272</v>
      </c>
      <c r="G2100" s="36" t="s">
        <v>400</v>
      </c>
      <c r="H2100" s="157">
        <v>0</v>
      </c>
      <c r="I2100" s="19">
        <v>15</v>
      </c>
      <c r="J2100" s="150" t="s">
        <v>13</v>
      </c>
      <c r="K2100" s="150" t="s">
        <v>12</v>
      </c>
      <c r="L2100" s="9">
        <v>15</v>
      </c>
      <c r="M2100" s="9"/>
      <c r="N2100" s="21">
        <v>0.72070000000000001</v>
      </c>
      <c r="O2100" s="10"/>
      <c r="P2100" s="39">
        <v>2.98E-2</v>
      </c>
      <c r="Q2100" s="7"/>
      <c r="R2100" s="158">
        <v>65.178100000000001</v>
      </c>
      <c r="S2100" s="1"/>
      <c r="T2100" s="23">
        <v>2.6949999999999998</v>
      </c>
      <c r="V2100" s="20">
        <v>24.184799999999999</v>
      </c>
      <c r="X2100" s="20">
        <v>0</v>
      </c>
      <c r="AA2100" s="25">
        <v>25517</v>
      </c>
      <c r="AB2100" s="9"/>
      <c r="AC2100" s="25">
        <v>856310</v>
      </c>
      <c r="AD2100" s="9"/>
      <c r="AE2100" s="27">
        <v>35407</v>
      </c>
      <c r="AF2100" s="9"/>
      <c r="AG2100" s="26">
        <v>13138</v>
      </c>
      <c r="AI2100" s="26">
        <v>0</v>
      </c>
      <c r="AK2100" s="26">
        <v>264598</v>
      </c>
      <c r="AM2100" s="2" t="str">
        <f t="shared" si="32"/>
        <v>No</v>
      </c>
    </row>
    <row r="2101" spans="1:39">
      <c r="A2101" s="6" t="s">
        <v>6230</v>
      </c>
      <c r="B2101" s="6" t="s">
        <v>3703</v>
      </c>
      <c r="C2101" s="4" t="s">
        <v>44</v>
      </c>
      <c r="D2101" s="213">
        <v>7009</v>
      </c>
      <c r="E2101" s="210">
        <v>70009</v>
      </c>
      <c r="F2101" s="17" t="s">
        <v>272</v>
      </c>
      <c r="G2101" s="36" t="s">
        <v>220</v>
      </c>
      <c r="H2101" s="157">
        <v>280051</v>
      </c>
      <c r="I2101" s="19">
        <v>15</v>
      </c>
      <c r="J2101" s="150" t="s">
        <v>14</v>
      </c>
      <c r="K2101" s="150" t="s">
        <v>12</v>
      </c>
      <c r="L2101" s="9">
        <v>15</v>
      </c>
      <c r="M2101" s="9"/>
      <c r="N2101" s="21">
        <v>0.51759999999999995</v>
      </c>
      <c r="O2101" s="10"/>
      <c r="P2101" s="39">
        <v>5.3800000000000001E-2</v>
      </c>
      <c r="Q2101" s="7"/>
      <c r="R2101" s="158">
        <v>130.59110000000001</v>
      </c>
      <c r="S2101" s="1"/>
      <c r="T2101" s="23">
        <v>13.5657</v>
      </c>
      <c r="V2101" s="20">
        <v>9.6265999999999998</v>
      </c>
      <c r="X2101" s="20">
        <v>0</v>
      </c>
      <c r="AA2101" s="25">
        <v>322460</v>
      </c>
      <c r="AB2101" s="9"/>
      <c r="AC2101" s="25">
        <v>5996742</v>
      </c>
      <c r="AD2101" s="9"/>
      <c r="AE2101" s="27">
        <v>622937</v>
      </c>
      <c r="AF2101" s="9"/>
      <c r="AG2101" s="26">
        <v>45920</v>
      </c>
      <c r="AI2101" s="26">
        <v>0</v>
      </c>
      <c r="AK2101" s="26">
        <v>601950</v>
      </c>
      <c r="AM2101" s="2" t="str">
        <f t="shared" si="32"/>
        <v>No</v>
      </c>
    </row>
    <row r="2102" spans="1:39">
      <c r="A2102" s="6" t="s">
        <v>6231</v>
      </c>
      <c r="B2102" s="6" t="s">
        <v>1343</v>
      </c>
      <c r="C2102" s="4" t="s">
        <v>64</v>
      </c>
      <c r="D2102" s="213">
        <v>4133</v>
      </c>
      <c r="E2102" s="210">
        <v>40133</v>
      </c>
      <c r="F2102" s="17" t="s">
        <v>272</v>
      </c>
      <c r="G2102" s="36" t="s">
        <v>220</v>
      </c>
      <c r="H2102" s="157">
        <v>311810</v>
      </c>
      <c r="I2102" s="19">
        <v>15</v>
      </c>
      <c r="J2102" s="150" t="s">
        <v>13</v>
      </c>
      <c r="K2102" s="150" t="s">
        <v>12</v>
      </c>
      <c r="L2102" s="9">
        <v>15</v>
      </c>
      <c r="M2102" s="9"/>
      <c r="N2102" s="21">
        <v>0.4103</v>
      </c>
      <c r="O2102" s="10"/>
      <c r="P2102" s="39">
        <v>4.0300000000000002E-2</v>
      </c>
      <c r="Q2102" s="7"/>
      <c r="R2102" s="158">
        <v>25.169799999999999</v>
      </c>
      <c r="S2102" s="1"/>
      <c r="T2102" s="23">
        <v>2.4695999999999998</v>
      </c>
      <c r="V2102" s="20">
        <v>10.1919</v>
      </c>
      <c r="X2102" s="20">
        <v>0</v>
      </c>
      <c r="AA2102" s="25">
        <v>20176</v>
      </c>
      <c r="AB2102" s="9"/>
      <c r="AC2102" s="25">
        <v>501206</v>
      </c>
      <c r="AD2102" s="9"/>
      <c r="AE2102" s="27">
        <v>49177</v>
      </c>
      <c r="AF2102" s="9"/>
      <c r="AG2102" s="26">
        <v>19913</v>
      </c>
      <c r="AI2102" s="26">
        <v>0</v>
      </c>
      <c r="AK2102" s="26">
        <v>414550</v>
      </c>
      <c r="AM2102" s="2" t="str">
        <f t="shared" si="32"/>
        <v>No</v>
      </c>
    </row>
    <row r="2103" spans="1:39">
      <c r="A2103" s="6" t="s">
        <v>3472</v>
      </c>
      <c r="B2103" s="6" t="s">
        <v>3473</v>
      </c>
      <c r="C2103" s="4" t="s">
        <v>52</v>
      </c>
      <c r="D2103" s="213" t="s">
        <v>3474</v>
      </c>
      <c r="E2103" s="210" t="s">
        <v>3475</v>
      </c>
      <c r="F2103" s="17" t="s">
        <v>272</v>
      </c>
      <c r="G2103" s="36" t="s">
        <v>400</v>
      </c>
      <c r="H2103" s="157">
        <v>0</v>
      </c>
      <c r="I2103" s="19">
        <v>15</v>
      </c>
      <c r="J2103" s="150" t="s">
        <v>13</v>
      </c>
      <c r="K2103" s="150" t="s">
        <v>12</v>
      </c>
      <c r="L2103" s="9">
        <v>15</v>
      </c>
      <c r="M2103" s="9"/>
      <c r="N2103" s="21">
        <v>0.33950000000000002</v>
      </c>
      <c r="O2103" s="10"/>
      <c r="P2103" s="39">
        <v>1.4500000000000001E-2</v>
      </c>
      <c r="Q2103" s="7"/>
      <c r="R2103" s="158">
        <v>58.137099999999997</v>
      </c>
      <c r="S2103" s="1"/>
      <c r="T2103" s="23">
        <v>2.4834000000000001</v>
      </c>
      <c r="V2103" s="20">
        <v>23.410599999999999</v>
      </c>
      <c r="X2103" s="20">
        <v>0</v>
      </c>
      <c r="AA2103" s="25">
        <v>14194</v>
      </c>
      <c r="AB2103" s="9"/>
      <c r="AC2103" s="25">
        <v>978680</v>
      </c>
      <c r="AD2103" s="9"/>
      <c r="AE2103" s="27">
        <v>41805</v>
      </c>
      <c r="AF2103" s="9"/>
      <c r="AG2103" s="26">
        <v>16834</v>
      </c>
      <c r="AI2103" s="26">
        <v>0</v>
      </c>
      <c r="AK2103" s="26">
        <v>268265</v>
      </c>
      <c r="AM2103" s="2" t="str">
        <f t="shared" si="32"/>
        <v>No</v>
      </c>
    </row>
    <row r="2104" spans="1:39">
      <c r="A2104" s="6" t="s">
        <v>1235</v>
      </c>
      <c r="B2104" s="6" t="s">
        <v>1236</v>
      </c>
      <c r="C2104" s="4" t="s">
        <v>105</v>
      </c>
      <c r="D2104" s="213" t="s">
        <v>1237</v>
      </c>
      <c r="E2104" s="210" t="s">
        <v>1238</v>
      </c>
      <c r="F2104" s="17" t="s">
        <v>272</v>
      </c>
      <c r="G2104" s="36" t="s">
        <v>400</v>
      </c>
      <c r="H2104" s="157">
        <v>0</v>
      </c>
      <c r="I2104" s="19">
        <v>15</v>
      </c>
      <c r="J2104" s="150" t="s">
        <v>13</v>
      </c>
      <c r="K2104" s="150" t="s">
        <v>12</v>
      </c>
      <c r="L2104" s="9">
        <v>15</v>
      </c>
      <c r="M2104" s="9"/>
      <c r="N2104" s="21">
        <v>0.79</v>
      </c>
      <c r="O2104" s="10"/>
      <c r="P2104" s="39">
        <v>5.4100000000000002E-2</v>
      </c>
      <c r="Q2104" s="7"/>
      <c r="R2104" s="158">
        <v>42.627800000000001</v>
      </c>
      <c r="S2104" s="1"/>
      <c r="T2104" s="23">
        <v>2.9211999999999998</v>
      </c>
      <c r="V2104" s="20">
        <v>14.5924</v>
      </c>
      <c r="X2104" s="20">
        <v>0</v>
      </c>
      <c r="AA2104" s="25">
        <v>49833</v>
      </c>
      <c r="AB2104" s="9"/>
      <c r="AC2104" s="25">
        <v>920504</v>
      </c>
      <c r="AD2104" s="9"/>
      <c r="AE2104" s="27">
        <v>63081</v>
      </c>
      <c r="AF2104" s="9"/>
      <c r="AG2104" s="26">
        <v>21594</v>
      </c>
      <c r="AI2104" s="26">
        <v>0</v>
      </c>
      <c r="AK2104" s="26">
        <v>348660</v>
      </c>
      <c r="AM2104" s="2" t="str">
        <f t="shared" si="32"/>
        <v>No</v>
      </c>
    </row>
    <row r="2105" spans="1:39">
      <c r="A2105" s="6" t="s">
        <v>746</v>
      </c>
      <c r="B2105" s="6" t="s">
        <v>5795</v>
      </c>
      <c r="C2105" s="4" t="s">
        <v>53</v>
      </c>
      <c r="D2105" s="213" t="s">
        <v>747</v>
      </c>
      <c r="E2105" s="210" t="s">
        <v>748</v>
      </c>
      <c r="F2105" s="17" t="s">
        <v>275</v>
      </c>
      <c r="G2105" s="36" t="s">
        <v>400</v>
      </c>
      <c r="H2105" s="157">
        <v>0</v>
      </c>
      <c r="I2105" s="19">
        <v>15</v>
      </c>
      <c r="J2105" s="150" t="s">
        <v>14</v>
      </c>
      <c r="K2105" s="150" t="s">
        <v>12</v>
      </c>
      <c r="L2105" s="9">
        <v>13</v>
      </c>
      <c r="M2105" s="9"/>
      <c r="N2105" s="21">
        <v>1.6557999999999999</v>
      </c>
      <c r="O2105" s="10"/>
      <c r="P2105" s="39">
        <v>0.25979999999999998</v>
      </c>
      <c r="Q2105" s="7"/>
      <c r="R2105" s="158">
        <v>94.991600000000005</v>
      </c>
      <c r="S2105" s="1"/>
      <c r="T2105" s="23">
        <v>14.9025</v>
      </c>
      <c r="V2105" s="20">
        <v>6.3742000000000001</v>
      </c>
      <c r="X2105" s="20">
        <v>0</v>
      </c>
      <c r="AA2105" s="25">
        <v>458937</v>
      </c>
      <c r="AB2105" s="9"/>
      <c r="AC2105" s="25">
        <v>1766748</v>
      </c>
      <c r="AD2105" s="9"/>
      <c r="AE2105" s="27">
        <v>277172</v>
      </c>
      <c r="AF2105" s="9"/>
      <c r="AG2105" s="26">
        <v>18599</v>
      </c>
      <c r="AI2105" s="26">
        <v>0</v>
      </c>
      <c r="AK2105" s="26">
        <v>200118</v>
      </c>
      <c r="AM2105" s="2" t="str">
        <f t="shared" si="32"/>
        <v>No</v>
      </c>
    </row>
    <row r="2106" spans="1:39">
      <c r="A2106" s="6" t="s">
        <v>1398</v>
      </c>
      <c r="B2106" s="6" t="s">
        <v>1019</v>
      </c>
      <c r="C2106" s="4" t="s">
        <v>42</v>
      </c>
      <c r="D2106" s="213">
        <v>4161</v>
      </c>
      <c r="E2106" s="210">
        <v>40161</v>
      </c>
      <c r="F2106" s="17" t="s">
        <v>272</v>
      </c>
      <c r="G2106" s="36" t="s">
        <v>220</v>
      </c>
      <c r="H2106" s="157">
        <v>4515419</v>
      </c>
      <c r="I2106" s="19">
        <v>15</v>
      </c>
      <c r="J2106" s="150" t="s">
        <v>13</v>
      </c>
      <c r="K2106" s="150" t="s">
        <v>12</v>
      </c>
      <c r="L2106" s="9">
        <v>13</v>
      </c>
      <c r="M2106" s="9"/>
      <c r="N2106" s="21">
        <v>0.53349999999999997</v>
      </c>
      <c r="O2106" s="10"/>
      <c r="P2106" s="39">
        <v>3.3799999999999997E-2</v>
      </c>
      <c r="Q2106" s="7"/>
      <c r="R2106" s="158">
        <v>45.7545</v>
      </c>
      <c r="S2106" s="1"/>
      <c r="T2106" s="23">
        <v>2.9003999999999999</v>
      </c>
      <c r="V2106" s="20">
        <v>15.7751</v>
      </c>
      <c r="X2106" s="20">
        <v>0</v>
      </c>
      <c r="AA2106" s="25">
        <v>29541</v>
      </c>
      <c r="AB2106" s="9"/>
      <c r="AC2106" s="25">
        <v>873499</v>
      </c>
      <c r="AD2106" s="9"/>
      <c r="AE2106" s="27">
        <v>55372</v>
      </c>
      <c r="AF2106" s="9"/>
      <c r="AG2106" s="26">
        <v>19091</v>
      </c>
      <c r="AI2106" s="26">
        <v>0</v>
      </c>
      <c r="AK2106" s="26">
        <v>268162</v>
      </c>
      <c r="AM2106" s="2" t="str">
        <f t="shared" si="32"/>
        <v>No</v>
      </c>
    </row>
    <row r="2107" spans="1:39">
      <c r="A2107" s="6" t="s">
        <v>4848</v>
      </c>
      <c r="B2107" s="6" t="s">
        <v>4849</v>
      </c>
      <c r="C2107" s="4" t="s">
        <v>22</v>
      </c>
      <c r="D2107" s="213">
        <v>9155</v>
      </c>
      <c r="E2107" s="210">
        <v>90155</v>
      </c>
      <c r="F2107" s="17" t="s">
        <v>272</v>
      </c>
      <c r="G2107" s="36" t="s">
        <v>220</v>
      </c>
      <c r="H2107" s="157">
        <v>93141</v>
      </c>
      <c r="I2107" s="19">
        <v>15</v>
      </c>
      <c r="J2107" s="150" t="s">
        <v>14</v>
      </c>
      <c r="K2107" s="150" t="s">
        <v>15</v>
      </c>
      <c r="L2107" s="9">
        <v>12</v>
      </c>
      <c r="M2107" s="9"/>
      <c r="N2107" s="21">
        <v>0.84970000000000001</v>
      </c>
      <c r="O2107" s="10"/>
      <c r="P2107" s="39">
        <v>0.15440000000000001</v>
      </c>
      <c r="Q2107" s="7"/>
      <c r="R2107" s="158">
        <v>60.713700000000003</v>
      </c>
      <c r="S2107" s="1"/>
      <c r="T2107" s="23">
        <v>11.030900000000001</v>
      </c>
      <c r="V2107" s="20">
        <v>5.5039999999999996</v>
      </c>
      <c r="X2107" s="20">
        <v>0</v>
      </c>
      <c r="AA2107" s="25">
        <v>344352</v>
      </c>
      <c r="AB2107" s="9"/>
      <c r="AC2107" s="25">
        <v>2230501</v>
      </c>
      <c r="AD2107" s="9"/>
      <c r="AE2107" s="27">
        <v>405254</v>
      </c>
      <c r="AF2107" s="9"/>
      <c r="AG2107" s="26">
        <v>36738</v>
      </c>
      <c r="AI2107" s="26">
        <v>0</v>
      </c>
      <c r="AK2107" s="26">
        <v>499976</v>
      </c>
      <c r="AM2107" s="2" t="str">
        <f t="shared" si="32"/>
        <v>No</v>
      </c>
    </row>
    <row r="2108" spans="1:39">
      <c r="A2108" s="6" t="s">
        <v>1429</v>
      </c>
      <c r="B2108" s="6" t="s">
        <v>1430</v>
      </c>
      <c r="C2108" s="4" t="s">
        <v>90</v>
      </c>
      <c r="D2108" s="213">
        <v>4195</v>
      </c>
      <c r="E2108" s="210">
        <v>40195</v>
      </c>
      <c r="F2108" s="17" t="s">
        <v>272</v>
      </c>
      <c r="G2108" s="36" t="s">
        <v>220</v>
      </c>
      <c r="H2108" s="157">
        <v>2148346</v>
      </c>
      <c r="I2108" s="19">
        <v>15</v>
      </c>
      <c r="J2108" s="150" t="s">
        <v>14</v>
      </c>
      <c r="K2108" s="150" t="s">
        <v>12</v>
      </c>
      <c r="L2108" s="9">
        <v>12</v>
      </c>
      <c r="M2108" s="9"/>
      <c r="N2108" s="21">
        <v>0</v>
      </c>
      <c r="O2108" s="10"/>
      <c r="P2108" s="39">
        <v>0</v>
      </c>
      <c r="Q2108" s="7"/>
      <c r="R2108" s="158">
        <v>23.3766</v>
      </c>
      <c r="S2108" s="1"/>
      <c r="T2108" s="23">
        <v>5.4581999999999997</v>
      </c>
      <c r="V2108" s="20">
        <v>4.2827999999999999</v>
      </c>
      <c r="X2108" s="20">
        <v>0</v>
      </c>
      <c r="AA2108" s="25">
        <v>0</v>
      </c>
      <c r="AB2108" s="9"/>
      <c r="AC2108" s="25">
        <v>285849</v>
      </c>
      <c r="AD2108" s="9"/>
      <c r="AE2108" s="27">
        <v>66743</v>
      </c>
      <c r="AF2108" s="9"/>
      <c r="AG2108" s="26">
        <v>12228</v>
      </c>
      <c r="AI2108" s="26">
        <v>0</v>
      </c>
      <c r="AK2108" s="26">
        <v>166192</v>
      </c>
      <c r="AM2108" s="2" t="str">
        <f t="shared" si="32"/>
        <v>No</v>
      </c>
    </row>
    <row r="2109" spans="1:39">
      <c r="A2109" s="6" t="s">
        <v>5370</v>
      </c>
      <c r="B2109" s="6" t="s">
        <v>5804</v>
      </c>
      <c r="C2109" s="4" t="s">
        <v>75</v>
      </c>
      <c r="D2109" s="213" t="s">
        <v>971</v>
      </c>
      <c r="E2109" s="210" t="s">
        <v>972</v>
      </c>
      <c r="F2109" s="17" t="s">
        <v>272</v>
      </c>
      <c r="G2109" s="36" t="s">
        <v>400</v>
      </c>
      <c r="H2109" s="157">
        <v>0</v>
      </c>
      <c r="I2109" s="19">
        <v>15</v>
      </c>
      <c r="J2109" s="150" t="s">
        <v>14</v>
      </c>
      <c r="K2109" s="150" t="s">
        <v>15</v>
      </c>
      <c r="L2109" s="9">
        <v>12</v>
      </c>
      <c r="M2109" s="9"/>
      <c r="N2109" s="21">
        <v>1.0787</v>
      </c>
      <c r="O2109" s="10"/>
      <c r="P2109" s="39">
        <v>6.9500000000000006E-2</v>
      </c>
      <c r="Q2109" s="7"/>
      <c r="R2109" s="158">
        <v>91.683899999999994</v>
      </c>
      <c r="S2109" s="1"/>
      <c r="T2109" s="23">
        <v>5.9077999999999999</v>
      </c>
      <c r="V2109" s="20">
        <v>15.5192</v>
      </c>
      <c r="X2109" s="20">
        <v>0</v>
      </c>
      <c r="AA2109" s="25">
        <v>120729</v>
      </c>
      <c r="AB2109" s="9"/>
      <c r="AC2109" s="25">
        <v>1736952</v>
      </c>
      <c r="AD2109" s="9"/>
      <c r="AE2109" s="27">
        <v>111923</v>
      </c>
      <c r="AF2109" s="9"/>
      <c r="AG2109" s="26">
        <v>18945</v>
      </c>
      <c r="AI2109" s="26">
        <v>0</v>
      </c>
      <c r="AK2109" s="26">
        <v>311054</v>
      </c>
      <c r="AM2109" s="2" t="str">
        <f t="shared" si="32"/>
        <v>No</v>
      </c>
    </row>
    <row r="2110" spans="1:39">
      <c r="A2110" s="6" t="s">
        <v>5362</v>
      </c>
      <c r="B2110" s="6" t="s">
        <v>939</v>
      </c>
      <c r="C2110" s="4" t="s">
        <v>75</v>
      </c>
      <c r="D2110" s="213" t="s">
        <v>940</v>
      </c>
      <c r="E2110" s="210" t="s">
        <v>941</v>
      </c>
      <c r="F2110" s="17" t="s">
        <v>272</v>
      </c>
      <c r="G2110" s="36" t="s">
        <v>400</v>
      </c>
      <c r="H2110" s="157">
        <v>0</v>
      </c>
      <c r="I2110" s="19">
        <v>15</v>
      </c>
      <c r="J2110" s="150" t="s">
        <v>14</v>
      </c>
      <c r="K2110" s="150" t="s">
        <v>12</v>
      </c>
      <c r="L2110" s="9">
        <v>10</v>
      </c>
      <c r="M2110" s="9"/>
      <c r="N2110" s="21">
        <v>0.83779999999999999</v>
      </c>
      <c r="O2110" s="10"/>
      <c r="P2110" s="39">
        <v>7.4899999999999994E-2</v>
      </c>
      <c r="Q2110" s="7"/>
      <c r="R2110" s="158">
        <v>43.354799999999997</v>
      </c>
      <c r="S2110" s="1"/>
      <c r="T2110" s="23">
        <v>3.8751000000000002</v>
      </c>
      <c r="V2110" s="20">
        <v>11.1881</v>
      </c>
      <c r="X2110" s="20">
        <v>0</v>
      </c>
      <c r="AA2110" s="25">
        <v>79197</v>
      </c>
      <c r="AB2110" s="9"/>
      <c r="AC2110" s="25">
        <v>1057596</v>
      </c>
      <c r="AD2110" s="9"/>
      <c r="AE2110" s="27">
        <v>94529</v>
      </c>
      <c r="AF2110" s="9"/>
      <c r="AG2110" s="26">
        <v>24394</v>
      </c>
      <c r="AI2110" s="26">
        <v>0</v>
      </c>
      <c r="AK2110" s="26">
        <v>384874</v>
      </c>
      <c r="AM2110" s="2" t="str">
        <f t="shared" si="32"/>
        <v>No</v>
      </c>
    </row>
    <row r="2111" spans="1:39">
      <c r="A2111" s="6" t="s">
        <v>5045</v>
      </c>
      <c r="B2111" s="6" t="s">
        <v>2521</v>
      </c>
      <c r="C2111" s="4" t="s">
        <v>22</v>
      </c>
      <c r="D2111" s="213" t="s">
        <v>5046</v>
      </c>
      <c r="E2111" s="210" t="s">
        <v>5047</v>
      </c>
      <c r="F2111" s="17" t="s">
        <v>275</v>
      </c>
      <c r="G2111" s="36" t="s">
        <v>400</v>
      </c>
      <c r="H2111" s="157">
        <v>0</v>
      </c>
      <c r="I2111" s="19">
        <v>14</v>
      </c>
      <c r="J2111" s="150" t="s">
        <v>24</v>
      </c>
      <c r="K2111" s="150" t="s">
        <v>12</v>
      </c>
      <c r="L2111" s="9">
        <v>9</v>
      </c>
      <c r="M2111" s="9"/>
      <c r="N2111" s="21">
        <v>2.0407999999999999</v>
      </c>
      <c r="O2111" s="10"/>
      <c r="P2111" s="39">
        <v>0.35949999999999999</v>
      </c>
      <c r="Q2111" s="7"/>
      <c r="R2111" s="158">
        <v>84.116399999999999</v>
      </c>
      <c r="S2111" s="1"/>
      <c r="T2111" s="23">
        <v>14.817600000000001</v>
      </c>
      <c r="V2111" s="20">
        <v>5.6768000000000001</v>
      </c>
      <c r="X2111" s="20">
        <v>0</v>
      </c>
      <c r="AA2111" s="25">
        <v>1018829</v>
      </c>
      <c r="AB2111" s="9"/>
      <c r="AC2111" s="25">
        <v>2834051</v>
      </c>
      <c r="AD2111" s="9"/>
      <c r="AE2111" s="27">
        <v>499234</v>
      </c>
      <c r="AF2111" s="9"/>
      <c r="AG2111" s="26">
        <v>33692</v>
      </c>
      <c r="AI2111" s="26">
        <v>0</v>
      </c>
      <c r="AK2111" s="26">
        <v>723537</v>
      </c>
      <c r="AM2111" s="2" t="str">
        <f t="shared" si="32"/>
        <v>No</v>
      </c>
    </row>
    <row r="2112" spans="1:39">
      <c r="A2112" s="6" t="s">
        <v>1126</v>
      </c>
      <c r="B2112" s="6" t="s">
        <v>1127</v>
      </c>
      <c r="C2112" s="4" t="s">
        <v>54</v>
      </c>
      <c r="D2112" s="213" t="s">
        <v>1128</v>
      </c>
      <c r="E2112" s="210">
        <v>30131</v>
      </c>
      <c r="F2112" s="17" t="s">
        <v>272</v>
      </c>
      <c r="G2112" s="36" t="s">
        <v>220</v>
      </c>
      <c r="H2112" s="157">
        <v>58875</v>
      </c>
      <c r="I2112" s="19">
        <v>14</v>
      </c>
      <c r="J2112" s="150" t="s">
        <v>14</v>
      </c>
      <c r="K2112" s="150" t="s">
        <v>12</v>
      </c>
      <c r="L2112" s="9">
        <v>9</v>
      </c>
      <c r="M2112" s="9"/>
      <c r="N2112" s="21">
        <v>1.0091000000000001</v>
      </c>
      <c r="O2112" s="10"/>
      <c r="P2112" s="39">
        <v>0.10100000000000001</v>
      </c>
      <c r="Q2112" s="7"/>
      <c r="R2112" s="158">
        <v>52.8962</v>
      </c>
      <c r="S2112" s="1"/>
      <c r="T2112" s="23">
        <v>5.2938999999999998</v>
      </c>
      <c r="V2112" s="20">
        <v>9.9918999999999993</v>
      </c>
      <c r="X2112" s="20">
        <v>0</v>
      </c>
      <c r="AA2112" s="25">
        <v>99953</v>
      </c>
      <c r="AB2112" s="9"/>
      <c r="AC2112" s="25">
        <v>989687</v>
      </c>
      <c r="AD2112" s="9"/>
      <c r="AE2112" s="27">
        <v>99049</v>
      </c>
      <c r="AF2112" s="9"/>
      <c r="AG2112" s="26">
        <v>18710</v>
      </c>
      <c r="AI2112" s="26">
        <v>0</v>
      </c>
      <c r="AK2112" s="26">
        <v>398802</v>
      </c>
      <c r="AM2112" s="2" t="str">
        <f t="shared" si="32"/>
        <v>No</v>
      </c>
    </row>
    <row r="2113" spans="1:39">
      <c r="A2113" s="6" t="s">
        <v>5565</v>
      </c>
      <c r="B2113" s="6" t="s">
        <v>5566</v>
      </c>
      <c r="C2113" s="4" t="s">
        <v>22</v>
      </c>
      <c r="D2113" s="213"/>
      <c r="E2113" s="210">
        <v>90291</v>
      </c>
      <c r="F2113" s="17" t="s">
        <v>272</v>
      </c>
      <c r="G2113" s="36" t="s">
        <v>220</v>
      </c>
      <c r="H2113" s="157">
        <v>12150996</v>
      </c>
      <c r="I2113" s="19">
        <v>14</v>
      </c>
      <c r="J2113" s="150" t="s">
        <v>18</v>
      </c>
      <c r="K2113" s="150" t="s">
        <v>15</v>
      </c>
      <c r="L2113" s="9">
        <v>9</v>
      </c>
      <c r="M2113" s="9"/>
      <c r="N2113" s="21">
        <v>0.54490000000000005</v>
      </c>
      <c r="O2113" s="10"/>
      <c r="P2113" s="39">
        <v>0.14879999999999999</v>
      </c>
      <c r="Q2113" s="7"/>
      <c r="R2113" s="158">
        <v>43.1706</v>
      </c>
      <c r="S2113" s="1"/>
      <c r="T2113" s="23">
        <v>11.789300000000001</v>
      </c>
      <c r="V2113" s="20">
        <v>3.6617999999999999</v>
      </c>
      <c r="X2113" s="20">
        <v>0</v>
      </c>
      <c r="AA2113" s="25">
        <v>78973</v>
      </c>
      <c r="AB2113" s="9"/>
      <c r="AC2113" s="25">
        <v>530739</v>
      </c>
      <c r="AD2113" s="9"/>
      <c r="AE2113" s="27">
        <v>144938</v>
      </c>
      <c r="AF2113" s="9"/>
      <c r="AG2113" s="26">
        <v>12294</v>
      </c>
      <c r="AI2113" s="26">
        <v>0</v>
      </c>
      <c r="AK2113" s="26">
        <v>185992</v>
      </c>
      <c r="AM2113" s="2" t="str">
        <f t="shared" si="32"/>
        <v>No</v>
      </c>
    </row>
    <row r="2114" spans="1:39">
      <c r="A2114" s="6" t="s">
        <v>6232</v>
      </c>
      <c r="B2114" s="6" t="s">
        <v>3502</v>
      </c>
      <c r="C2114" s="4" t="s">
        <v>22</v>
      </c>
      <c r="D2114" s="213">
        <v>9044</v>
      </c>
      <c r="E2114" s="210">
        <v>90044</v>
      </c>
      <c r="F2114" s="17" t="s">
        <v>272</v>
      </c>
      <c r="G2114" s="36" t="s">
        <v>220</v>
      </c>
      <c r="H2114" s="157">
        <v>12150996</v>
      </c>
      <c r="I2114" s="19">
        <v>14</v>
      </c>
      <c r="J2114" s="150" t="s">
        <v>13</v>
      </c>
      <c r="K2114" s="150" t="s">
        <v>15</v>
      </c>
      <c r="L2114" s="9">
        <v>8</v>
      </c>
      <c r="M2114" s="9"/>
      <c r="N2114" s="21">
        <v>0.23069999999999999</v>
      </c>
      <c r="O2114" s="10"/>
      <c r="P2114" s="39">
        <v>7.9000000000000008E-3</v>
      </c>
      <c r="Q2114" s="7"/>
      <c r="R2114" s="158">
        <v>69.278999999999996</v>
      </c>
      <c r="S2114" s="1"/>
      <c r="T2114" s="23">
        <v>2.3818000000000001</v>
      </c>
      <c r="V2114" s="20">
        <v>29.087299999999999</v>
      </c>
      <c r="X2114" s="20">
        <v>0</v>
      </c>
      <c r="AA2114" s="25">
        <v>6054</v>
      </c>
      <c r="AB2114" s="9"/>
      <c r="AC2114" s="25">
        <v>763455</v>
      </c>
      <c r="AD2114" s="9"/>
      <c r="AE2114" s="27">
        <v>26247</v>
      </c>
      <c r="AF2114" s="9"/>
      <c r="AG2114" s="26">
        <v>11020</v>
      </c>
      <c r="AI2114" s="26">
        <v>0</v>
      </c>
      <c r="AK2114" s="26">
        <v>90405</v>
      </c>
      <c r="AM2114" s="2" t="str">
        <f t="shared" ref="AM2114:AM2177" si="33">IF(AL2114&amp;AJ2114&amp;AH2114&amp;AF2114&amp;AD2114&amp;AB2114&amp;Y2114&amp;W2114&amp;U2114&amp;S2114&amp;S2114&amp;Q2114&amp;O2114&lt;&gt;"","Yes","No")</f>
        <v>No</v>
      </c>
    </row>
    <row r="2115" spans="1:39">
      <c r="A2115" s="6" t="s">
        <v>4715</v>
      </c>
      <c r="B2115" s="6" t="s">
        <v>4716</v>
      </c>
      <c r="C2115" s="4" t="s">
        <v>117</v>
      </c>
      <c r="D2115" s="213" t="s">
        <v>4717</v>
      </c>
      <c r="E2115" s="210" t="s">
        <v>4718</v>
      </c>
      <c r="F2115" s="17" t="s">
        <v>272</v>
      </c>
      <c r="G2115" s="36" t="s">
        <v>400</v>
      </c>
      <c r="H2115" s="157">
        <v>0</v>
      </c>
      <c r="I2115" s="19">
        <v>14</v>
      </c>
      <c r="J2115" s="150" t="s">
        <v>14</v>
      </c>
      <c r="K2115" s="150" t="s">
        <v>12</v>
      </c>
      <c r="L2115" s="9">
        <v>8</v>
      </c>
      <c r="M2115" s="9"/>
      <c r="N2115" s="21">
        <v>0.10059999999999999</v>
      </c>
      <c r="O2115" s="10"/>
      <c r="P2115" s="39">
        <v>7.7999999999999996E-3</v>
      </c>
      <c r="Q2115" s="7"/>
      <c r="R2115" s="158">
        <v>41.652500000000003</v>
      </c>
      <c r="S2115" s="1"/>
      <c r="T2115" s="23">
        <v>3.2389000000000001</v>
      </c>
      <c r="V2115" s="20">
        <v>12.86</v>
      </c>
      <c r="X2115" s="20">
        <v>0</v>
      </c>
      <c r="AA2115" s="25">
        <v>4874</v>
      </c>
      <c r="AB2115" s="9"/>
      <c r="AC2115" s="25">
        <v>622872</v>
      </c>
      <c r="AD2115" s="9"/>
      <c r="AE2115" s="27">
        <v>48435</v>
      </c>
      <c r="AF2115" s="9"/>
      <c r="AG2115" s="26">
        <v>14954</v>
      </c>
      <c r="AI2115" s="26">
        <v>0</v>
      </c>
      <c r="AK2115" s="26">
        <v>249964</v>
      </c>
      <c r="AM2115" s="2" t="str">
        <f t="shared" si="33"/>
        <v>No</v>
      </c>
    </row>
    <row r="2116" spans="1:39">
      <c r="A2116" s="6" t="s">
        <v>6233</v>
      </c>
      <c r="B2116" s="6" t="s">
        <v>4346</v>
      </c>
      <c r="C2116" s="4" t="s">
        <v>117</v>
      </c>
      <c r="D2116" s="213">
        <v>8020</v>
      </c>
      <c r="E2116" s="210">
        <v>80020</v>
      </c>
      <c r="F2116" s="17" t="s">
        <v>272</v>
      </c>
      <c r="G2116" s="36" t="s">
        <v>220</v>
      </c>
      <c r="H2116" s="157">
        <v>73588</v>
      </c>
      <c r="I2116" s="19">
        <v>14</v>
      </c>
      <c r="J2116" s="150" t="s">
        <v>14</v>
      </c>
      <c r="K2116" s="150" t="s">
        <v>12</v>
      </c>
      <c r="L2116" s="9">
        <v>8</v>
      </c>
      <c r="M2116" s="9"/>
      <c r="N2116" s="21">
        <v>0.66779999999999995</v>
      </c>
      <c r="O2116" s="10"/>
      <c r="P2116" s="39">
        <v>0.11</v>
      </c>
      <c r="Q2116" s="7"/>
      <c r="R2116" s="158">
        <v>37.378399999999999</v>
      </c>
      <c r="S2116" s="1"/>
      <c r="T2116" s="23">
        <v>6.1586999999999996</v>
      </c>
      <c r="V2116" s="20">
        <v>6.0692000000000004</v>
      </c>
      <c r="X2116" s="20">
        <v>0</v>
      </c>
      <c r="AA2116" s="25">
        <v>106149</v>
      </c>
      <c r="AB2116" s="9"/>
      <c r="AC2116" s="25">
        <v>964700</v>
      </c>
      <c r="AD2116" s="9"/>
      <c r="AE2116" s="27">
        <v>158950</v>
      </c>
      <c r="AF2116" s="9"/>
      <c r="AG2116" s="26">
        <v>25809</v>
      </c>
      <c r="AI2116" s="26">
        <v>0</v>
      </c>
      <c r="AK2116" s="26">
        <v>306936</v>
      </c>
      <c r="AM2116" s="2" t="str">
        <f t="shared" si="33"/>
        <v>No</v>
      </c>
    </row>
    <row r="2117" spans="1:39">
      <c r="A2117" s="6" t="s">
        <v>6234</v>
      </c>
      <c r="B2117" s="6" t="s">
        <v>1187</v>
      </c>
      <c r="C2117" s="4" t="s">
        <v>116</v>
      </c>
      <c r="D2117" s="213" t="s">
        <v>1188</v>
      </c>
      <c r="E2117" s="210" t="s">
        <v>1189</v>
      </c>
      <c r="F2117" s="17" t="s">
        <v>405</v>
      </c>
      <c r="G2117" s="36" t="s">
        <v>400</v>
      </c>
      <c r="H2117" s="157">
        <v>0</v>
      </c>
      <c r="I2117" s="19">
        <v>14</v>
      </c>
      <c r="J2117" s="150" t="s">
        <v>13</v>
      </c>
      <c r="K2117" s="150" t="s">
        <v>12</v>
      </c>
      <c r="L2117" s="9">
        <v>8</v>
      </c>
      <c r="M2117" s="9"/>
      <c r="N2117" s="21">
        <v>2.2795000000000001</v>
      </c>
      <c r="O2117" s="10"/>
      <c r="P2117" s="39">
        <v>0.1082</v>
      </c>
      <c r="Q2117" s="7"/>
      <c r="R2117" s="158">
        <v>33.7545</v>
      </c>
      <c r="S2117" s="1"/>
      <c r="T2117" s="23">
        <v>1.6014999999999999</v>
      </c>
      <c r="V2117" s="20">
        <v>21.076699999999999</v>
      </c>
      <c r="X2117" s="20">
        <v>0</v>
      </c>
      <c r="AA2117" s="25">
        <v>39256</v>
      </c>
      <c r="AB2117" s="9"/>
      <c r="AC2117" s="25">
        <v>362962</v>
      </c>
      <c r="AD2117" s="9"/>
      <c r="AE2117" s="27">
        <v>17221</v>
      </c>
      <c r="AF2117" s="9"/>
      <c r="AG2117" s="26">
        <v>10753</v>
      </c>
      <c r="AI2117" s="26">
        <v>0</v>
      </c>
      <c r="AK2117" s="26">
        <v>96761</v>
      </c>
      <c r="AM2117" s="2" t="str">
        <f t="shared" si="33"/>
        <v>No</v>
      </c>
    </row>
    <row r="2118" spans="1:39">
      <c r="A2118" s="6" t="s">
        <v>734</v>
      </c>
      <c r="B2118" s="6" t="s">
        <v>735</v>
      </c>
      <c r="C2118" s="4" t="s">
        <v>34</v>
      </c>
      <c r="D2118" s="213" t="s">
        <v>736</v>
      </c>
      <c r="E2118" s="210" t="s">
        <v>737</v>
      </c>
      <c r="F2118" s="17" t="s">
        <v>272</v>
      </c>
      <c r="G2118" s="36" t="s">
        <v>400</v>
      </c>
      <c r="H2118" s="157">
        <v>0</v>
      </c>
      <c r="I2118" s="19">
        <v>14</v>
      </c>
      <c r="J2118" s="150" t="s">
        <v>13</v>
      </c>
      <c r="K2118" s="150" t="s">
        <v>12</v>
      </c>
      <c r="L2118" s="9">
        <v>7</v>
      </c>
      <c r="M2118" s="9"/>
      <c r="N2118" s="21">
        <v>1.8401000000000001</v>
      </c>
      <c r="O2118" s="10"/>
      <c r="P2118" s="39">
        <v>7.2999999999999995E-2</v>
      </c>
      <c r="Q2118" s="7"/>
      <c r="R2118" s="158">
        <v>72.184100000000001</v>
      </c>
      <c r="S2118" s="1"/>
      <c r="T2118" s="23">
        <v>2.8633000000000002</v>
      </c>
      <c r="V2118" s="20">
        <v>25.209700000000002</v>
      </c>
      <c r="X2118" s="20">
        <v>0</v>
      </c>
      <c r="AA2118" s="25">
        <v>50354</v>
      </c>
      <c r="AB2118" s="9"/>
      <c r="AC2118" s="25">
        <v>689863</v>
      </c>
      <c r="AD2118" s="9"/>
      <c r="AE2118" s="27">
        <v>27365</v>
      </c>
      <c r="AF2118" s="9"/>
      <c r="AG2118" s="26">
        <v>9557</v>
      </c>
      <c r="AI2118" s="26">
        <v>0</v>
      </c>
      <c r="AK2118" s="26">
        <v>160380</v>
      </c>
      <c r="AM2118" s="2" t="str">
        <f t="shared" si="33"/>
        <v>No</v>
      </c>
    </row>
    <row r="2119" spans="1:39">
      <c r="A2119" s="6" t="s">
        <v>5330</v>
      </c>
      <c r="B2119" s="6" t="s">
        <v>582</v>
      </c>
      <c r="C2119" s="4" t="s">
        <v>109</v>
      </c>
      <c r="D2119" s="213"/>
      <c r="E2119" s="210" t="s">
        <v>5331</v>
      </c>
      <c r="F2119" s="17" t="s">
        <v>272</v>
      </c>
      <c r="G2119" s="36" t="s">
        <v>400</v>
      </c>
      <c r="H2119" s="157">
        <v>0</v>
      </c>
      <c r="I2119" s="19">
        <v>14</v>
      </c>
      <c r="J2119" s="150" t="s">
        <v>14</v>
      </c>
      <c r="K2119" s="150" t="s">
        <v>12</v>
      </c>
      <c r="L2119" s="9">
        <v>7</v>
      </c>
      <c r="M2119" s="9"/>
      <c r="N2119" s="21">
        <v>1.1220000000000001</v>
      </c>
      <c r="O2119" s="10"/>
      <c r="P2119" s="39">
        <v>3.6400000000000002E-2</v>
      </c>
      <c r="Q2119" s="7"/>
      <c r="R2119" s="158">
        <v>105.68729999999999</v>
      </c>
      <c r="S2119" s="1"/>
      <c r="T2119" s="23">
        <v>3.4319000000000002</v>
      </c>
      <c r="V2119" s="20">
        <v>30.795200000000001</v>
      </c>
      <c r="X2119" s="20">
        <v>0</v>
      </c>
      <c r="AA2119" s="25">
        <v>54435</v>
      </c>
      <c r="AB2119" s="9"/>
      <c r="AC2119" s="25">
        <v>1493996</v>
      </c>
      <c r="AD2119" s="9"/>
      <c r="AE2119" s="27">
        <v>48514</v>
      </c>
      <c r="AF2119" s="9"/>
      <c r="AG2119" s="26">
        <v>14136</v>
      </c>
      <c r="AI2119" s="26">
        <v>0</v>
      </c>
      <c r="AK2119" s="26">
        <v>375550</v>
      </c>
      <c r="AM2119" s="2" t="str">
        <f t="shared" si="33"/>
        <v>No</v>
      </c>
    </row>
    <row r="2120" spans="1:39">
      <c r="A2120" s="6" t="s">
        <v>5330</v>
      </c>
      <c r="B2120" s="6" t="s">
        <v>582</v>
      </c>
      <c r="C2120" s="4" t="s">
        <v>109</v>
      </c>
      <c r="D2120" s="213"/>
      <c r="E2120" s="210" t="s">
        <v>5331</v>
      </c>
      <c r="F2120" s="17" t="s">
        <v>272</v>
      </c>
      <c r="G2120" s="36" t="s">
        <v>400</v>
      </c>
      <c r="H2120" s="157">
        <v>0</v>
      </c>
      <c r="I2120" s="19">
        <v>14</v>
      </c>
      <c r="J2120" s="150" t="s">
        <v>16</v>
      </c>
      <c r="K2120" s="150" t="s">
        <v>12</v>
      </c>
      <c r="L2120" s="9">
        <v>7</v>
      </c>
      <c r="M2120" s="9"/>
      <c r="N2120" s="21">
        <v>3.0344000000000002</v>
      </c>
      <c r="O2120" s="10"/>
      <c r="P2120" s="39">
        <v>2.0190999999999999</v>
      </c>
      <c r="Q2120" s="7"/>
      <c r="R2120" s="158">
        <v>9.84</v>
      </c>
      <c r="S2120" s="1"/>
      <c r="T2120" s="23">
        <v>6.5473999999999997</v>
      </c>
      <c r="V2120" s="20">
        <v>1.5028999999999999</v>
      </c>
      <c r="X2120" s="20">
        <v>0</v>
      </c>
      <c r="AA2120" s="25">
        <v>27437</v>
      </c>
      <c r="AB2120" s="9"/>
      <c r="AC2120" s="25">
        <v>13589</v>
      </c>
      <c r="AD2120" s="9"/>
      <c r="AE2120" s="27">
        <v>9042</v>
      </c>
      <c r="AF2120" s="9"/>
      <c r="AG2120" s="26">
        <v>1381</v>
      </c>
      <c r="AI2120" s="26">
        <v>0</v>
      </c>
      <c r="AK2120" s="26">
        <v>67096</v>
      </c>
      <c r="AM2120" s="2" t="str">
        <f t="shared" si="33"/>
        <v>No</v>
      </c>
    </row>
    <row r="2121" spans="1:39">
      <c r="A2121" s="6" t="s">
        <v>6234</v>
      </c>
      <c r="B2121" s="6" t="s">
        <v>1187</v>
      </c>
      <c r="C2121" s="4" t="s">
        <v>116</v>
      </c>
      <c r="D2121" s="213" t="s">
        <v>1188</v>
      </c>
      <c r="E2121" s="210" t="s">
        <v>1189</v>
      </c>
      <c r="F2121" s="17" t="s">
        <v>405</v>
      </c>
      <c r="G2121" s="36" t="s">
        <v>400</v>
      </c>
      <c r="H2121" s="157">
        <v>0</v>
      </c>
      <c r="I2121" s="19">
        <v>14</v>
      </c>
      <c r="J2121" s="150" t="s">
        <v>14</v>
      </c>
      <c r="K2121" s="150" t="s">
        <v>12</v>
      </c>
      <c r="L2121" s="9">
        <v>6</v>
      </c>
      <c r="M2121" s="9"/>
      <c r="N2121" s="21">
        <v>0.87409999999999999</v>
      </c>
      <c r="O2121" s="10"/>
      <c r="P2121" s="39">
        <v>3.0300000000000001E-2</v>
      </c>
      <c r="Q2121" s="7"/>
      <c r="R2121" s="158">
        <v>42.128100000000003</v>
      </c>
      <c r="S2121" s="1"/>
      <c r="T2121" s="23">
        <v>1.4584999999999999</v>
      </c>
      <c r="V2121" s="20">
        <v>28.884599999999999</v>
      </c>
      <c r="X2121" s="20">
        <v>0</v>
      </c>
      <c r="AA2121" s="25">
        <v>6451</v>
      </c>
      <c r="AB2121" s="9"/>
      <c r="AC2121" s="25">
        <v>213168</v>
      </c>
      <c r="AD2121" s="9"/>
      <c r="AE2121" s="27">
        <v>7380</v>
      </c>
      <c r="AF2121" s="9"/>
      <c r="AG2121" s="26">
        <v>5060</v>
      </c>
      <c r="AI2121" s="26">
        <v>0</v>
      </c>
      <c r="AK2121" s="26">
        <v>47659</v>
      </c>
      <c r="AM2121" s="2" t="str">
        <f t="shared" si="33"/>
        <v>No</v>
      </c>
    </row>
    <row r="2122" spans="1:39">
      <c r="A2122" s="6" t="s">
        <v>6232</v>
      </c>
      <c r="B2122" s="6" t="s">
        <v>3502</v>
      </c>
      <c r="C2122" s="4" t="s">
        <v>22</v>
      </c>
      <c r="D2122" s="213">
        <v>9044</v>
      </c>
      <c r="E2122" s="210">
        <v>90044</v>
      </c>
      <c r="F2122" s="17" t="s">
        <v>272</v>
      </c>
      <c r="G2122" s="36" t="s">
        <v>220</v>
      </c>
      <c r="H2122" s="157">
        <v>12150996</v>
      </c>
      <c r="I2122" s="19">
        <v>14</v>
      </c>
      <c r="J2122" s="150" t="s">
        <v>14</v>
      </c>
      <c r="K2122" s="150" t="s">
        <v>15</v>
      </c>
      <c r="L2122" s="9">
        <v>6</v>
      </c>
      <c r="M2122" s="9"/>
      <c r="N2122" s="21">
        <v>0.1343</v>
      </c>
      <c r="O2122" s="10"/>
      <c r="P2122" s="39">
        <v>7.6E-3</v>
      </c>
      <c r="Q2122" s="7"/>
      <c r="R2122" s="158">
        <v>70.6203</v>
      </c>
      <c r="S2122" s="1"/>
      <c r="T2122" s="23">
        <v>3.9921000000000002</v>
      </c>
      <c r="V2122" s="20">
        <v>17.690000000000001</v>
      </c>
      <c r="X2122" s="20">
        <v>0</v>
      </c>
      <c r="AA2122" s="25">
        <v>7192</v>
      </c>
      <c r="AB2122" s="9"/>
      <c r="AC2122" s="25">
        <v>947512</v>
      </c>
      <c r="AD2122" s="9"/>
      <c r="AE2122" s="27">
        <v>53562</v>
      </c>
      <c r="AF2122" s="9"/>
      <c r="AG2122" s="26">
        <v>13417</v>
      </c>
      <c r="AI2122" s="26">
        <v>0</v>
      </c>
      <c r="AK2122" s="26">
        <v>154997</v>
      </c>
      <c r="AM2122" s="2" t="str">
        <f t="shared" si="33"/>
        <v>No</v>
      </c>
    </row>
    <row r="2123" spans="1:39">
      <c r="A2123" s="6" t="s">
        <v>4715</v>
      </c>
      <c r="B2123" s="6" t="s">
        <v>4716</v>
      </c>
      <c r="C2123" s="4" t="s">
        <v>117</v>
      </c>
      <c r="D2123" s="213" t="s">
        <v>4717</v>
      </c>
      <c r="E2123" s="210" t="s">
        <v>4718</v>
      </c>
      <c r="F2123" s="17" t="s">
        <v>272</v>
      </c>
      <c r="G2123" s="36" t="s">
        <v>400</v>
      </c>
      <c r="H2123" s="157">
        <v>0</v>
      </c>
      <c r="I2123" s="19">
        <v>14</v>
      </c>
      <c r="J2123" s="150" t="s">
        <v>13</v>
      </c>
      <c r="K2123" s="150" t="s">
        <v>12</v>
      </c>
      <c r="L2123" s="9">
        <v>6</v>
      </c>
      <c r="M2123" s="9"/>
      <c r="N2123" s="21">
        <v>0.27729999999999999</v>
      </c>
      <c r="O2123" s="10"/>
      <c r="P2123" s="39">
        <v>7.7999999999999996E-3</v>
      </c>
      <c r="Q2123" s="7"/>
      <c r="R2123" s="158">
        <v>87.948099999999997</v>
      </c>
      <c r="S2123" s="1"/>
      <c r="T2123" s="23">
        <v>2.4811999999999999</v>
      </c>
      <c r="V2123" s="20">
        <v>35.445399999999999</v>
      </c>
      <c r="X2123" s="20">
        <v>0</v>
      </c>
      <c r="AA2123" s="25">
        <v>3116</v>
      </c>
      <c r="AB2123" s="9"/>
      <c r="AC2123" s="25">
        <v>398229</v>
      </c>
      <c r="AD2123" s="9"/>
      <c r="AE2123" s="27">
        <v>11235</v>
      </c>
      <c r="AF2123" s="9"/>
      <c r="AG2123" s="26">
        <v>4528</v>
      </c>
      <c r="AI2123" s="26">
        <v>0</v>
      </c>
      <c r="AK2123" s="26">
        <v>160261</v>
      </c>
      <c r="AM2123" s="2" t="str">
        <f t="shared" si="33"/>
        <v>No</v>
      </c>
    </row>
    <row r="2124" spans="1:39">
      <c r="A2124" s="6" t="s">
        <v>6233</v>
      </c>
      <c r="B2124" s="6" t="s">
        <v>4346</v>
      </c>
      <c r="C2124" s="4" t="s">
        <v>117</v>
      </c>
      <c r="D2124" s="213">
        <v>8020</v>
      </c>
      <c r="E2124" s="210">
        <v>80020</v>
      </c>
      <c r="F2124" s="17" t="s">
        <v>272</v>
      </c>
      <c r="G2124" s="36" t="s">
        <v>220</v>
      </c>
      <c r="H2124" s="157">
        <v>73588</v>
      </c>
      <c r="I2124" s="19">
        <v>14</v>
      </c>
      <c r="J2124" s="150" t="s">
        <v>13</v>
      </c>
      <c r="K2124" s="150" t="s">
        <v>12</v>
      </c>
      <c r="L2124" s="9">
        <v>6</v>
      </c>
      <c r="M2124" s="9"/>
      <c r="N2124" s="21">
        <v>3</v>
      </c>
      <c r="O2124" s="10"/>
      <c r="P2124" s="39">
        <v>8.3199999999999996E-2</v>
      </c>
      <c r="Q2124" s="7"/>
      <c r="R2124" s="158">
        <v>68.027699999999996</v>
      </c>
      <c r="S2124" s="1"/>
      <c r="T2124" s="23">
        <v>1.8867</v>
      </c>
      <c r="V2124" s="20">
        <v>36.056199999999997</v>
      </c>
      <c r="X2124" s="20">
        <v>0</v>
      </c>
      <c r="AA2124" s="25">
        <v>53511</v>
      </c>
      <c r="AB2124" s="9"/>
      <c r="AC2124" s="25">
        <v>643134</v>
      </c>
      <c r="AD2124" s="9"/>
      <c r="AE2124" s="27">
        <v>17837</v>
      </c>
      <c r="AF2124" s="9"/>
      <c r="AG2124" s="26">
        <v>9454</v>
      </c>
      <c r="AI2124" s="26">
        <v>0</v>
      </c>
      <c r="AK2124" s="26">
        <v>110960</v>
      </c>
      <c r="AM2124" s="2" t="str">
        <f t="shared" si="33"/>
        <v>No</v>
      </c>
    </row>
    <row r="2125" spans="1:39">
      <c r="A2125" s="6" t="s">
        <v>6235</v>
      </c>
      <c r="B2125" s="6" t="s">
        <v>346</v>
      </c>
      <c r="C2125" s="4" t="s">
        <v>86</v>
      </c>
      <c r="D2125" s="213">
        <v>59</v>
      </c>
      <c r="E2125" s="210">
        <v>59</v>
      </c>
      <c r="F2125" s="17" t="s">
        <v>272</v>
      </c>
      <c r="G2125" s="36" t="s">
        <v>220</v>
      </c>
      <c r="H2125" s="157">
        <v>50520</v>
      </c>
      <c r="I2125" s="19">
        <v>14</v>
      </c>
      <c r="J2125" s="150" t="s">
        <v>13</v>
      </c>
      <c r="K2125" s="150" t="s">
        <v>12</v>
      </c>
      <c r="L2125" s="9">
        <v>5</v>
      </c>
      <c r="M2125" s="9"/>
      <c r="N2125" s="21">
        <v>1.6264000000000001</v>
      </c>
      <c r="O2125" s="10"/>
      <c r="P2125" s="39">
        <v>5.04E-2</v>
      </c>
      <c r="Q2125" s="7"/>
      <c r="R2125" s="158">
        <v>89.549800000000005</v>
      </c>
      <c r="S2125" s="1"/>
      <c r="T2125" s="23">
        <v>2.7736000000000001</v>
      </c>
      <c r="V2125" s="20">
        <v>32.286999999999999</v>
      </c>
      <c r="X2125" s="20">
        <v>0</v>
      </c>
      <c r="AA2125" s="25">
        <v>26574</v>
      </c>
      <c r="AB2125" s="9"/>
      <c r="AC2125" s="25">
        <v>527538</v>
      </c>
      <c r="AD2125" s="9"/>
      <c r="AE2125" s="27">
        <v>16339</v>
      </c>
      <c r="AF2125" s="9"/>
      <c r="AG2125" s="26">
        <v>5891</v>
      </c>
      <c r="AI2125" s="26">
        <v>0</v>
      </c>
      <c r="AK2125" s="26">
        <v>85064</v>
      </c>
      <c r="AM2125" s="2" t="str">
        <f t="shared" si="33"/>
        <v>No</v>
      </c>
    </row>
    <row r="2126" spans="1:39">
      <c r="A2126" s="6" t="s">
        <v>1126</v>
      </c>
      <c r="B2126" s="6" t="s">
        <v>1127</v>
      </c>
      <c r="C2126" s="4" t="s">
        <v>54</v>
      </c>
      <c r="D2126" s="213" t="s">
        <v>1128</v>
      </c>
      <c r="E2126" s="210">
        <v>30131</v>
      </c>
      <c r="F2126" s="17" t="s">
        <v>272</v>
      </c>
      <c r="G2126" s="36" t="s">
        <v>220</v>
      </c>
      <c r="H2126" s="157">
        <v>58875</v>
      </c>
      <c r="I2126" s="19">
        <v>14</v>
      </c>
      <c r="J2126" s="150" t="s">
        <v>13</v>
      </c>
      <c r="K2126" s="150" t="s">
        <v>12</v>
      </c>
      <c r="L2126" s="9">
        <v>5</v>
      </c>
      <c r="M2126" s="9"/>
      <c r="N2126" s="21">
        <v>1.7989999999999999</v>
      </c>
      <c r="O2126" s="10"/>
      <c r="P2126" s="39">
        <v>4.6699999999999998E-2</v>
      </c>
      <c r="Q2126" s="7"/>
      <c r="R2126" s="158">
        <v>57.231299999999997</v>
      </c>
      <c r="S2126" s="1"/>
      <c r="T2126" s="23">
        <v>1.4853000000000001</v>
      </c>
      <c r="V2126" s="20">
        <v>38.533000000000001</v>
      </c>
      <c r="X2126" s="20">
        <v>0</v>
      </c>
      <c r="AA2126" s="25">
        <v>24464</v>
      </c>
      <c r="AB2126" s="9"/>
      <c r="AC2126" s="25">
        <v>524010</v>
      </c>
      <c r="AD2126" s="9"/>
      <c r="AE2126" s="27">
        <v>13599</v>
      </c>
      <c r="AF2126" s="9"/>
      <c r="AG2126" s="26">
        <v>9156</v>
      </c>
      <c r="AI2126" s="26">
        <v>0</v>
      </c>
      <c r="AK2126" s="26">
        <v>140887</v>
      </c>
      <c r="AM2126" s="2" t="str">
        <f t="shared" si="33"/>
        <v>No</v>
      </c>
    </row>
    <row r="2127" spans="1:39">
      <c r="A2127" s="6" t="s">
        <v>734</v>
      </c>
      <c r="B2127" s="6" t="s">
        <v>735</v>
      </c>
      <c r="C2127" s="4" t="s">
        <v>34</v>
      </c>
      <c r="D2127" s="213" t="s">
        <v>736</v>
      </c>
      <c r="E2127" s="210" t="s">
        <v>737</v>
      </c>
      <c r="F2127" s="17" t="s">
        <v>272</v>
      </c>
      <c r="G2127" s="36" t="s">
        <v>400</v>
      </c>
      <c r="H2127" s="157">
        <v>0</v>
      </c>
      <c r="I2127" s="19">
        <v>14</v>
      </c>
      <c r="J2127" s="150" t="s">
        <v>14</v>
      </c>
      <c r="K2127" s="150" t="s">
        <v>12</v>
      </c>
      <c r="L2127" s="9">
        <v>5</v>
      </c>
      <c r="M2127" s="9"/>
      <c r="N2127" s="21">
        <v>0.56779999999999997</v>
      </c>
      <c r="O2127" s="10"/>
      <c r="P2127" s="39">
        <v>8.1199999999999994E-2</v>
      </c>
      <c r="Q2127" s="7"/>
      <c r="R2127" s="158">
        <v>65.643799999999999</v>
      </c>
      <c r="S2127" s="1"/>
      <c r="T2127" s="23">
        <v>9.3911999999999995</v>
      </c>
      <c r="V2127" s="20">
        <v>6.9898999999999996</v>
      </c>
      <c r="X2127" s="20">
        <v>0</v>
      </c>
      <c r="AA2127" s="25">
        <v>73220</v>
      </c>
      <c r="AB2127" s="9"/>
      <c r="AC2127" s="25">
        <v>901420</v>
      </c>
      <c r="AD2127" s="9"/>
      <c r="AE2127" s="27">
        <v>128960</v>
      </c>
      <c r="AF2127" s="9"/>
      <c r="AG2127" s="26">
        <v>13732</v>
      </c>
      <c r="AI2127" s="26">
        <v>0</v>
      </c>
      <c r="AK2127" s="26">
        <v>184649</v>
      </c>
      <c r="AM2127" s="2" t="str">
        <f t="shared" si="33"/>
        <v>No</v>
      </c>
    </row>
    <row r="2128" spans="1:39">
      <c r="A2128" s="6" t="s">
        <v>5045</v>
      </c>
      <c r="B2128" s="6" t="s">
        <v>2521</v>
      </c>
      <c r="C2128" s="4" t="s">
        <v>22</v>
      </c>
      <c r="D2128" s="213" t="s">
        <v>5046</v>
      </c>
      <c r="E2128" s="210" t="s">
        <v>5047</v>
      </c>
      <c r="F2128" s="17" t="s">
        <v>275</v>
      </c>
      <c r="G2128" s="36" t="s">
        <v>400</v>
      </c>
      <c r="H2128" s="157">
        <v>0</v>
      </c>
      <c r="I2128" s="19">
        <v>14</v>
      </c>
      <c r="J2128" s="150" t="s">
        <v>14</v>
      </c>
      <c r="K2128" s="150" t="s">
        <v>12</v>
      </c>
      <c r="L2128" s="9">
        <v>5</v>
      </c>
      <c r="M2128" s="9"/>
      <c r="N2128" s="21">
        <v>2.8967999999999998</v>
      </c>
      <c r="O2128" s="10"/>
      <c r="P2128" s="39">
        <v>0.1091</v>
      </c>
      <c r="Q2128" s="7"/>
      <c r="R2128" s="158">
        <v>96.830200000000005</v>
      </c>
      <c r="S2128" s="1"/>
      <c r="T2128" s="23">
        <v>3.6473</v>
      </c>
      <c r="V2128" s="20">
        <v>26.548200000000001</v>
      </c>
      <c r="X2128" s="20">
        <v>0</v>
      </c>
      <c r="AA2128" s="25">
        <v>136253</v>
      </c>
      <c r="AB2128" s="9"/>
      <c r="AC2128" s="25">
        <v>1248722</v>
      </c>
      <c r="AD2128" s="9"/>
      <c r="AE2128" s="27">
        <v>47036</v>
      </c>
      <c r="AF2128" s="9"/>
      <c r="AG2128" s="26">
        <v>12896</v>
      </c>
      <c r="AI2128" s="26">
        <v>0</v>
      </c>
      <c r="AK2128" s="26">
        <v>404116</v>
      </c>
      <c r="AM2128" s="2" t="str">
        <f t="shared" si="33"/>
        <v>No</v>
      </c>
    </row>
    <row r="2129" spans="1:39">
      <c r="A2129" s="6" t="s">
        <v>6235</v>
      </c>
      <c r="B2129" s="6" t="s">
        <v>346</v>
      </c>
      <c r="C2129" s="4" t="s">
        <v>86</v>
      </c>
      <c r="D2129" s="213">
        <v>59</v>
      </c>
      <c r="E2129" s="210">
        <v>59</v>
      </c>
      <c r="F2129" s="17" t="s">
        <v>272</v>
      </c>
      <c r="G2129" s="36" t="s">
        <v>220</v>
      </c>
      <c r="H2129" s="157">
        <v>50520</v>
      </c>
      <c r="I2129" s="19">
        <v>14</v>
      </c>
      <c r="J2129" s="150" t="s">
        <v>24</v>
      </c>
      <c r="K2129" s="150" t="s">
        <v>12</v>
      </c>
      <c r="L2129" s="9">
        <v>5</v>
      </c>
      <c r="M2129" s="9"/>
      <c r="N2129" s="21">
        <v>1.2617</v>
      </c>
      <c r="O2129" s="10"/>
      <c r="P2129" s="39">
        <v>8.4000000000000005E-2</v>
      </c>
      <c r="Q2129" s="7"/>
      <c r="R2129" s="158">
        <v>78.425899999999999</v>
      </c>
      <c r="S2129" s="1"/>
      <c r="T2129" s="23">
        <v>5.2229000000000001</v>
      </c>
      <c r="V2129" s="20">
        <v>15.0159</v>
      </c>
      <c r="X2129" s="20">
        <v>0</v>
      </c>
      <c r="AA2129" s="25">
        <v>41516</v>
      </c>
      <c r="AB2129" s="9"/>
      <c r="AC2129" s="25">
        <v>494083</v>
      </c>
      <c r="AD2129" s="9"/>
      <c r="AE2129" s="27">
        <v>32904</v>
      </c>
      <c r="AF2129" s="9"/>
      <c r="AG2129" s="26">
        <v>6300</v>
      </c>
      <c r="AI2129" s="26">
        <v>0</v>
      </c>
      <c r="AK2129" s="26">
        <v>197190</v>
      </c>
      <c r="AM2129" s="2" t="str">
        <f t="shared" si="33"/>
        <v>No</v>
      </c>
    </row>
    <row r="2130" spans="1:39">
      <c r="A2130" s="6" t="s">
        <v>5565</v>
      </c>
      <c r="B2130" s="6" t="s">
        <v>5566</v>
      </c>
      <c r="C2130" s="4" t="s">
        <v>22</v>
      </c>
      <c r="D2130" s="213"/>
      <c r="E2130" s="210">
        <v>90291</v>
      </c>
      <c r="F2130" s="17" t="s">
        <v>272</v>
      </c>
      <c r="G2130" s="36" t="s">
        <v>220</v>
      </c>
      <c r="H2130" s="157">
        <v>12150996</v>
      </c>
      <c r="I2130" s="19">
        <v>14</v>
      </c>
      <c r="J2130" s="150" t="s">
        <v>14</v>
      </c>
      <c r="K2130" s="150" t="s">
        <v>15</v>
      </c>
      <c r="L2130" s="9">
        <v>5</v>
      </c>
      <c r="M2130" s="9"/>
      <c r="N2130" s="21">
        <v>0.1993</v>
      </c>
      <c r="O2130" s="10"/>
      <c r="P2130" s="39">
        <v>5.7099999999999998E-2</v>
      </c>
      <c r="Q2130" s="7"/>
      <c r="R2130" s="158">
        <v>50.136400000000002</v>
      </c>
      <c r="S2130" s="1"/>
      <c r="T2130" s="23">
        <v>14.3691</v>
      </c>
      <c r="V2130" s="20">
        <v>3.4891999999999999</v>
      </c>
      <c r="X2130" s="20">
        <v>0</v>
      </c>
      <c r="AA2130" s="25">
        <v>46162</v>
      </c>
      <c r="AB2130" s="9"/>
      <c r="AC2130" s="25">
        <v>808249</v>
      </c>
      <c r="AD2130" s="9"/>
      <c r="AE2130" s="27">
        <v>231645</v>
      </c>
      <c r="AF2130" s="9"/>
      <c r="AG2130" s="26">
        <v>16121</v>
      </c>
      <c r="AI2130" s="26">
        <v>0</v>
      </c>
      <c r="AK2130" s="26">
        <v>176395</v>
      </c>
      <c r="AM2130" s="2" t="str">
        <f t="shared" si="33"/>
        <v>No</v>
      </c>
    </row>
    <row r="2131" spans="1:39">
      <c r="A2131" s="6" t="s">
        <v>6236</v>
      </c>
      <c r="B2131" s="6" t="s">
        <v>4887</v>
      </c>
      <c r="C2131" s="4" t="s">
        <v>22</v>
      </c>
      <c r="D2131" s="213">
        <v>9214</v>
      </c>
      <c r="E2131" s="210">
        <v>90214</v>
      </c>
      <c r="F2131" s="17" t="s">
        <v>272</v>
      </c>
      <c r="G2131" s="36" t="s">
        <v>218</v>
      </c>
      <c r="H2131" s="157">
        <v>12150996</v>
      </c>
      <c r="I2131" s="19">
        <v>14</v>
      </c>
      <c r="J2131" s="150" t="s">
        <v>13</v>
      </c>
      <c r="K2131" s="150" t="s">
        <v>15</v>
      </c>
      <c r="L2131" s="9">
        <v>4</v>
      </c>
      <c r="M2131" s="9"/>
      <c r="N2131" s="21">
        <v>0.88219999999999998</v>
      </c>
      <c r="O2131" s="10"/>
      <c r="P2131" s="39">
        <v>2.23E-2</v>
      </c>
      <c r="Q2131" s="7"/>
      <c r="R2131" s="158">
        <v>83.584699999999998</v>
      </c>
      <c r="S2131" s="1"/>
      <c r="T2131" s="23">
        <v>2.1101000000000001</v>
      </c>
      <c r="V2131" s="20">
        <v>39.611600000000003</v>
      </c>
      <c r="X2131" s="20">
        <v>9.1411999999999995</v>
      </c>
      <c r="AA2131" s="25">
        <v>12528</v>
      </c>
      <c r="AB2131" s="9"/>
      <c r="AC2131" s="25">
        <v>562525</v>
      </c>
      <c r="AD2131" s="9"/>
      <c r="AE2131" s="27">
        <v>14201</v>
      </c>
      <c r="AF2131" s="9"/>
      <c r="AG2131" s="26">
        <v>6730</v>
      </c>
      <c r="AI2131" s="26">
        <v>61537</v>
      </c>
      <c r="AK2131" s="26">
        <v>61662</v>
      </c>
      <c r="AM2131" s="2" t="str">
        <f t="shared" si="33"/>
        <v>No</v>
      </c>
    </row>
    <row r="2132" spans="1:39">
      <c r="A2132" s="6" t="s">
        <v>6237</v>
      </c>
      <c r="B2132" s="6" t="s">
        <v>4817</v>
      </c>
      <c r="C2132" s="4" t="s">
        <v>22</v>
      </c>
      <c r="D2132" s="213">
        <v>9043</v>
      </c>
      <c r="E2132" s="210">
        <v>90043</v>
      </c>
      <c r="F2132" s="17" t="s">
        <v>272</v>
      </c>
      <c r="G2132" s="36" t="s">
        <v>218</v>
      </c>
      <c r="H2132" s="157">
        <v>12150996</v>
      </c>
      <c r="I2132" s="19">
        <v>14</v>
      </c>
      <c r="J2132" s="150" t="s">
        <v>13</v>
      </c>
      <c r="K2132" s="150" t="s">
        <v>12</v>
      </c>
      <c r="L2132" s="9">
        <v>4</v>
      </c>
      <c r="M2132" s="9"/>
      <c r="N2132" s="21">
        <v>0</v>
      </c>
      <c r="O2132" s="10"/>
      <c r="P2132" s="39">
        <v>0</v>
      </c>
      <c r="Q2132" s="7"/>
      <c r="R2132" s="158">
        <v>109.2371</v>
      </c>
      <c r="S2132" s="1"/>
      <c r="T2132" s="23">
        <v>1.4538</v>
      </c>
      <c r="V2132" s="20">
        <v>75.141099999999994</v>
      </c>
      <c r="X2132" s="20">
        <v>9.5487000000000002</v>
      </c>
      <c r="AA2132" s="25">
        <v>0</v>
      </c>
      <c r="AB2132" s="9"/>
      <c r="AC2132" s="25">
        <v>682732</v>
      </c>
      <c r="AD2132" s="9"/>
      <c r="AE2132" s="27">
        <v>9086</v>
      </c>
      <c r="AF2132" s="9"/>
      <c r="AG2132" s="26">
        <v>6250</v>
      </c>
      <c r="AI2132" s="26">
        <v>71500</v>
      </c>
      <c r="AK2132" s="26">
        <v>68623</v>
      </c>
      <c r="AM2132" s="2" t="str">
        <f t="shared" si="33"/>
        <v>No</v>
      </c>
    </row>
    <row r="2133" spans="1:39">
      <c r="A2133" s="6" t="s">
        <v>6235</v>
      </c>
      <c r="B2133" s="6" t="s">
        <v>346</v>
      </c>
      <c r="C2133" s="4" t="s">
        <v>86</v>
      </c>
      <c r="D2133" s="213">
        <v>59</v>
      </c>
      <c r="E2133" s="210">
        <v>59</v>
      </c>
      <c r="F2133" s="17" t="s">
        <v>272</v>
      </c>
      <c r="G2133" s="36" t="s">
        <v>220</v>
      </c>
      <c r="H2133" s="157">
        <v>50520</v>
      </c>
      <c r="I2133" s="19">
        <v>14</v>
      </c>
      <c r="J2133" s="150" t="s">
        <v>14</v>
      </c>
      <c r="K2133" s="150" t="s">
        <v>12</v>
      </c>
      <c r="L2133" s="9">
        <v>4</v>
      </c>
      <c r="M2133" s="9"/>
      <c r="N2133" s="21">
        <v>0.32450000000000001</v>
      </c>
      <c r="O2133" s="10"/>
      <c r="P2133" s="39">
        <v>9.0200000000000002E-2</v>
      </c>
      <c r="Q2133" s="7"/>
      <c r="R2133" s="158">
        <v>52.484299999999998</v>
      </c>
      <c r="S2133" s="1"/>
      <c r="T2133" s="23">
        <v>14.5802</v>
      </c>
      <c r="V2133" s="20">
        <v>3.5996999999999999</v>
      </c>
      <c r="X2133" s="20">
        <v>0</v>
      </c>
      <c r="AA2133" s="25">
        <v>56342</v>
      </c>
      <c r="AB2133" s="9"/>
      <c r="AC2133" s="25">
        <v>624931</v>
      </c>
      <c r="AD2133" s="9"/>
      <c r="AE2133" s="27">
        <v>173606</v>
      </c>
      <c r="AF2133" s="9"/>
      <c r="AG2133" s="26">
        <v>11907</v>
      </c>
      <c r="AI2133" s="26">
        <v>0</v>
      </c>
      <c r="AK2133" s="26">
        <v>176476</v>
      </c>
      <c r="AM2133" s="2" t="str">
        <f t="shared" si="33"/>
        <v>No</v>
      </c>
    </row>
    <row r="2134" spans="1:39">
      <c r="A2134" s="6" t="s">
        <v>6238</v>
      </c>
      <c r="B2134" s="6" t="s">
        <v>1173</v>
      </c>
      <c r="C2134" s="4" t="s">
        <v>88</v>
      </c>
      <c r="D2134" s="213" t="s">
        <v>1174</v>
      </c>
      <c r="E2134" s="210" t="s">
        <v>1175</v>
      </c>
      <c r="F2134" s="17" t="s">
        <v>275</v>
      </c>
      <c r="G2134" s="36" t="s">
        <v>400</v>
      </c>
      <c r="H2134" s="157">
        <v>0</v>
      </c>
      <c r="I2134" s="19">
        <v>14</v>
      </c>
      <c r="J2134" s="150" t="s">
        <v>14</v>
      </c>
      <c r="K2134" s="150" t="s">
        <v>12</v>
      </c>
      <c r="L2134" s="9">
        <v>4</v>
      </c>
      <c r="M2134" s="9"/>
      <c r="N2134" s="21">
        <v>0.87980000000000003</v>
      </c>
      <c r="O2134" s="10"/>
      <c r="P2134" s="39">
        <v>5.5800000000000002E-2</v>
      </c>
      <c r="Q2134" s="7"/>
      <c r="R2134" s="158">
        <v>73.728200000000001</v>
      </c>
      <c r="S2134" s="1"/>
      <c r="T2134" s="23">
        <v>4.6764999999999999</v>
      </c>
      <c r="V2134" s="20">
        <v>15.765700000000001</v>
      </c>
      <c r="X2134" s="20">
        <v>0</v>
      </c>
      <c r="AA2134" s="25">
        <v>34923</v>
      </c>
      <c r="AB2134" s="9"/>
      <c r="AC2134" s="25">
        <v>625805</v>
      </c>
      <c r="AD2134" s="9"/>
      <c r="AE2134" s="27">
        <v>39694</v>
      </c>
      <c r="AF2134" s="9"/>
      <c r="AG2134" s="26">
        <v>8488</v>
      </c>
      <c r="AI2134" s="26">
        <v>0</v>
      </c>
      <c r="AK2134" s="26">
        <v>112850</v>
      </c>
      <c r="AM2134" s="2" t="str">
        <f t="shared" si="33"/>
        <v>No</v>
      </c>
    </row>
    <row r="2135" spans="1:39">
      <c r="A2135" s="6" t="s">
        <v>6239</v>
      </c>
      <c r="B2135" s="6" t="s">
        <v>3333</v>
      </c>
      <c r="C2135" s="4" t="s">
        <v>103</v>
      </c>
      <c r="D2135" s="213">
        <v>6099</v>
      </c>
      <c r="E2135" s="210">
        <v>60099</v>
      </c>
      <c r="F2135" s="17" t="s">
        <v>272</v>
      </c>
      <c r="G2135" s="36" t="s">
        <v>220</v>
      </c>
      <c r="H2135" s="157">
        <v>728825</v>
      </c>
      <c r="I2135" s="19">
        <v>14</v>
      </c>
      <c r="J2135" s="150" t="s">
        <v>13</v>
      </c>
      <c r="K2135" s="150" t="s">
        <v>12</v>
      </c>
      <c r="L2135" s="9">
        <v>3</v>
      </c>
      <c r="M2135" s="9"/>
      <c r="N2135" s="21">
        <v>0.47199999999999998</v>
      </c>
      <c r="O2135" s="10"/>
      <c r="P2135" s="39">
        <v>3.1699999999999999E-2</v>
      </c>
      <c r="Q2135" s="7"/>
      <c r="R2135" s="158">
        <v>42.120800000000003</v>
      </c>
      <c r="S2135" s="1"/>
      <c r="T2135" s="23">
        <v>2.8304999999999998</v>
      </c>
      <c r="V2135" s="20">
        <v>14.881</v>
      </c>
      <c r="X2135" s="20">
        <v>0</v>
      </c>
      <c r="AA2135" s="25">
        <v>6944</v>
      </c>
      <c r="AB2135" s="9"/>
      <c r="AC2135" s="25">
        <v>218944</v>
      </c>
      <c r="AD2135" s="9"/>
      <c r="AE2135" s="27">
        <v>14713</v>
      </c>
      <c r="AF2135" s="9"/>
      <c r="AG2135" s="26">
        <v>5198</v>
      </c>
      <c r="AI2135" s="26">
        <v>0</v>
      </c>
      <c r="AK2135" s="26">
        <v>83519</v>
      </c>
      <c r="AM2135" s="2" t="str">
        <f t="shared" si="33"/>
        <v>No</v>
      </c>
    </row>
    <row r="2136" spans="1:39">
      <c r="A2136" s="6" t="s">
        <v>2948</v>
      </c>
      <c r="B2136" s="6" t="s">
        <v>2949</v>
      </c>
      <c r="C2136" s="4" t="s">
        <v>58</v>
      </c>
      <c r="D2136" s="213" t="s">
        <v>2950</v>
      </c>
      <c r="E2136" s="210" t="s">
        <v>2951</v>
      </c>
      <c r="F2136" s="17" t="s">
        <v>275</v>
      </c>
      <c r="G2136" s="36" t="s">
        <v>400</v>
      </c>
      <c r="H2136" s="157">
        <v>0</v>
      </c>
      <c r="I2136" s="19">
        <v>14</v>
      </c>
      <c r="J2136" s="150" t="s">
        <v>14</v>
      </c>
      <c r="K2136" s="150" t="s">
        <v>12</v>
      </c>
      <c r="L2136" s="9">
        <v>3</v>
      </c>
      <c r="M2136" s="9"/>
      <c r="N2136" s="21">
        <v>3.2881999999999998</v>
      </c>
      <c r="O2136" s="10"/>
      <c r="P2136" s="39">
        <v>0.15629999999999999</v>
      </c>
      <c r="Q2136" s="7"/>
      <c r="R2136" s="158">
        <v>59.919899999999998</v>
      </c>
      <c r="S2136" s="1"/>
      <c r="T2136" s="23">
        <v>2.8475999999999999</v>
      </c>
      <c r="V2136" s="20">
        <v>21.042100000000001</v>
      </c>
      <c r="X2136" s="20">
        <v>0</v>
      </c>
      <c r="AA2136" s="25">
        <v>16714</v>
      </c>
      <c r="AB2136" s="9"/>
      <c r="AC2136" s="25">
        <v>106957</v>
      </c>
      <c r="AD2136" s="9"/>
      <c r="AE2136" s="27">
        <v>5083</v>
      </c>
      <c r="AF2136" s="9"/>
      <c r="AG2136" s="26">
        <v>1785</v>
      </c>
      <c r="AI2136" s="26">
        <v>0</v>
      </c>
      <c r="AK2136" s="26">
        <v>38718</v>
      </c>
      <c r="AM2136" s="2" t="str">
        <f t="shared" si="33"/>
        <v>No</v>
      </c>
    </row>
    <row r="2137" spans="1:39">
      <c r="A2137" s="6" t="s">
        <v>734</v>
      </c>
      <c r="B2137" s="6" t="s">
        <v>735</v>
      </c>
      <c r="C2137" s="4" t="s">
        <v>34</v>
      </c>
      <c r="D2137" s="213" t="s">
        <v>736</v>
      </c>
      <c r="E2137" s="210" t="s">
        <v>737</v>
      </c>
      <c r="F2137" s="17" t="s">
        <v>272</v>
      </c>
      <c r="G2137" s="36" t="s">
        <v>400</v>
      </c>
      <c r="H2137" s="157">
        <v>0</v>
      </c>
      <c r="I2137" s="19">
        <v>14</v>
      </c>
      <c r="J2137" s="150" t="s">
        <v>24</v>
      </c>
      <c r="K2137" s="150" t="s">
        <v>12</v>
      </c>
      <c r="L2137" s="9">
        <v>2</v>
      </c>
      <c r="M2137" s="9"/>
      <c r="N2137" s="21">
        <v>2.2309999999999999</v>
      </c>
      <c r="O2137" s="10"/>
      <c r="P2137" s="39">
        <v>0.17710000000000001</v>
      </c>
      <c r="Q2137" s="7"/>
      <c r="R2137" s="158">
        <v>44.719499999999996</v>
      </c>
      <c r="S2137" s="1"/>
      <c r="T2137" s="23">
        <v>3.5493999999999999</v>
      </c>
      <c r="V2137" s="20">
        <v>12.599</v>
      </c>
      <c r="X2137" s="20">
        <v>0</v>
      </c>
      <c r="AA2137" s="25">
        <v>49650</v>
      </c>
      <c r="AB2137" s="9"/>
      <c r="AC2137" s="25">
        <v>280391</v>
      </c>
      <c r="AD2137" s="9"/>
      <c r="AE2137" s="27">
        <v>22255</v>
      </c>
      <c r="AF2137" s="9"/>
      <c r="AG2137" s="26">
        <v>6270</v>
      </c>
      <c r="AI2137" s="26">
        <v>0</v>
      </c>
      <c r="AK2137" s="26">
        <v>139122</v>
      </c>
      <c r="AM2137" s="2" t="str">
        <f t="shared" si="33"/>
        <v>No</v>
      </c>
    </row>
    <row r="2138" spans="1:39">
      <c r="A2138" s="6" t="s">
        <v>548</v>
      </c>
      <c r="B2138" s="6" t="s">
        <v>549</v>
      </c>
      <c r="C2138" s="4" t="s">
        <v>109</v>
      </c>
      <c r="D2138" s="213" t="s">
        <v>550</v>
      </c>
      <c r="E2138" s="210" t="s">
        <v>551</v>
      </c>
      <c r="F2138" s="17" t="s">
        <v>272</v>
      </c>
      <c r="G2138" s="36" t="s">
        <v>400</v>
      </c>
      <c r="H2138" s="157">
        <v>0</v>
      </c>
      <c r="I2138" s="19">
        <v>14</v>
      </c>
      <c r="J2138" s="150" t="s">
        <v>14</v>
      </c>
      <c r="K2138" s="150" t="s">
        <v>12</v>
      </c>
      <c r="L2138" s="9">
        <v>2</v>
      </c>
      <c r="M2138" s="9"/>
      <c r="N2138" s="21">
        <v>13.3432</v>
      </c>
      <c r="O2138" s="10"/>
      <c r="P2138" s="39">
        <v>0.19919999999999999</v>
      </c>
      <c r="Q2138" s="7"/>
      <c r="R2138" s="158">
        <v>51.733899999999998</v>
      </c>
      <c r="S2138" s="1"/>
      <c r="T2138" s="23">
        <v>0.77239999999999998</v>
      </c>
      <c r="V2138" s="20">
        <v>66.981800000000007</v>
      </c>
      <c r="X2138" s="20">
        <v>0</v>
      </c>
      <c r="AA2138" s="25">
        <v>19014</v>
      </c>
      <c r="AB2138" s="9"/>
      <c r="AC2138" s="25">
        <v>95449</v>
      </c>
      <c r="AD2138" s="9"/>
      <c r="AE2138" s="27">
        <v>1425</v>
      </c>
      <c r="AF2138" s="9"/>
      <c r="AG2138" s="26">
        <v>1845</v>
      </c>
      <c r="AI2138" s="26">
        <v>0</v>
      </c>
      <c r="AK2138" s="26">
        <v>37874</v>
      </c>
      <c r="AM2138" s="2" t="str">
        <f t="shared" si="33"/>
        <v>No</v>
      </c>
    </row>
    <row r="2139" spans="1:39">
      <c r="A2139" s="6" t="s">
        <v>914</v>
      </c>
      <c r="B2139" s="6" t="s">
        <v>915</v>
      </c>
      <c r="C2139" s="4" t="s">
        <v>75</v>
      </c>
      <c r="D2139" s="213" t="s">
        <v>916</v>
      </c>
      <c r="E2139" s="210" t="s">
        <v>917</v>
      </c>
      <c r="F2139" s="17" t="s">
        <v>272</v>
      </c>
      <c r="G2139" s="36" t="s">
        <v>400</v>
      </c>
      <c r="H2139" s="157">
        <v>0</v>
      </c>
      <c r="I2139" s="19">
        <v>14</v>
      </c>
      <c r="J2139" s="150" t="s">
        <v>13</v>
      </c>
      <c r="K2139" s="150" t="s">
        <v>15</v>
      </c>
      <c r="L2139" s="9">
        <v>2</v>
      </c>
      <c r="M2139" s="9"/>
      <c r="N2139" s="21">
        <v>1.5704</v>
      </c>
      <c r="O2139" s="10"/>
      <c r="P2139" s="39">
        <v>8.5099999999999995E-2</v>
      </c>
      <c r="Q2139" s="7"/>
      <c r="R2139" s="158">
        <v>51.2729</v>
      </c>
      <c r="S2139" s="1"/>
      <c r="T2139" s="23">
        <v>2.778</v>
      </c>
      <c r="V2139" s="20">
        <v>18.456700000000001</v>
      </c>
      <c r="X2139" s="20">
        <v>0</v>
      </c>
      <c r="AA2139" s="25">
        <v>2142</v>
      </c>
      <c r="AB2139" s="9"/>
      <c r="AC2139" s="25">
        <v>25175</v>
      </c>
      <c r="AD2139" s="9"/>
      <c r="AE2139" s="27">
        <v>1364</v>
      </c>
      <c r="AF2139" s="9"/>
      <c r="AG2139" s="26">
        <v>491</v>
      </c>
      <c r="AI2139" s="26">
        <v>0</v>
      </c>
      <c r="AK2139" s="26">
        <v>9829</v>
      </c>
      <c r="AM2139" s="2" t="str">
        <f t="shared" si="33"/>
        <v>No</v>
      </c>
    </row>
    <row r="2140" spans="1:39">
      <c r="A2140" s="6" t="s">
        <v>1576</v>
      </c>
      <c r="B2140" s="6" t="s">
        <v>5809</v>
      </c>
      <c r="C2140" s="4" t="s">
        <v>39</v>
      </c>
      <c r="D2140" s="213" t="s">
        <v>1577</v>
      </c>
      <c r="E2140" s="210" t="s">
        <v>1578</v>
      </c>
      <c r="F2140" s="17" t="s">
        <v>405</v>
      </c>
      <c r="G2140" s="36" t="s">
        <v>400</v>
      </c>
      <c r="H2140" s="157">
        <v>0</v>
      </c>
      <c r="I2140" s="19">
        <v>14</v>
      </c>
      <c r="J2140" s="150" t="s">
        <v>13</v>
      </c>
      <c r="K2140" s="150" t="s">
        <v>12</v>
      </c>
      <c r="L2140" s="9">
        <v>14</v>
      </c>
      <c r="M2140" s="9"/>
      <c r="N2140" s="21">
        <v>0.64239999999999997</v>
      </c>
      <c r="O2140" s="10"/>
      <c r="P2140" s="39">
        <v>1.35E-2</v>
      </c>
      <c r="Q2140" s="7"/>
      <c r="R2140" s="158">
        <v>52.011699999999998</v>
      </c>
      <c r="S2140" s="1"/>
      <c r="T2140" s="23">
        <v>1.0891999999999999</v>
      </c>
      <c r="V2140" s="20">
        <v>47.750599999999999</v>
      </c>
      <c r="X2140" s="20">
        <v>0</v>
      </c>
      <c r="AA2140" s="25">
        <v>7489</v>
      </c>
      <c r="AB2140" s="9"/>
      <c r="AC2140" s="25">
        <v>556629</v>
      </c>
      <c r="AD2140" s="9"/>
      <c r="AE2140" s="27">
        <v>11657</v>
      </c>
      <c r="AF2140" s="9"/>
      <c r="AG2140" s="26">
        <v>10702</v>
      </c>
      <c r="AI2140" s="26">
        <v>0</v>
      </c>
      <c r="AK2140" s="26">
        <v>190535</v>
      </c>
      <c r="AM2140" s="2" t="str">
        <f t="shared" si="33"/>
        <v>No</v>
      </c>
    </row>
    <row r="2141" spans="1:39">
      <c r="A2141" s="6" t="s">
        <v>2559</v>
      </c>
      <c r="B2141" s="6" t="s">
        <v>934</v>
      </c>
      <c r="C2141" s="4" t="s">
        <v>45</v>
      </c>
      <c r="D2141" s="213" t="s">
        <v>2560</v>
      </c>
      <c r="E2141" s="210" t="s">
        <v>2561</v>
      </c>
      <c r="F2141" s="17" t="s">
        <v>272</v>
      </c>
      <c r="G2141" s="36" t="s">
        <v>400</v>
      </c>
      <c r="H2141" s="157">
        <v>0</v>
      </c>
      <c r="I2141" s="19">
        <v>14</v>
      </c>
      <c r="J2141" s="150" t="s">
        <v>13</v>
      </c>
      <c r="K2141" s="150" t="s">
        <v>12</v>
      </c>
      <c r="L2141" s="9">
        <v>14</v>
      </c>
      <c r="M2141" s="9"/>
      <c r="N2141" s="21">
        <v>0.74390000000000001</v>
      </c>
      <c r="O2141" s="10"/>
      <c r="P2141" s="39">
        <v>4.2799999999999998E-2</v>
      </c>
      <c r="Q2141" s="7"/>
      <c r="R2141" s="158">
        <v>36.760599999999997</v>
      </c>
      <c r="S2141" s="1"/>
      <c r="T2141" s="23">
        <v>2.1168999999999998</v>
      </c>
      <c r="V2141" s="20">
        <v>17.365300000000001</v>
      </c>
      <c r="X2141" s="20">
        <v>0</v>
      </c>
      <c r="AA2141" s="25">
        <v>37408</v>
      </c>
      <c r="AB2141" s="9"/>
      <c r="AC2141" s="25">
        <v>873212</v>
      </c>
      <c r="AD2141" s="9"/>
      <c r="AE2141" s="27">
        <v>50285</v>
      </c>
      <c r="AF2141" s="9"/>
      <c r="AG2141" s="26">
        <v>23754</v>
      </c>
      <c r="AI2141" s="26">
        <v>0</v>
      </c>
      <c r="AK2141" s="26">
        <v>716221</v>
      </c>
      <c r="AM2141" s="2" t="str">
        <f t="shared" si="33"/>
        <v>No</v>
      </c>
    </row>
    <row r="2142" spans="1:39">
      <c r="A2142" s="6" t="s">
        <v>4416</v>
      </c>
      <c r="B2142" s="6" t="s">
        <v>4166</v>
      </c>
      <c r="C2142" s="4" t="s">
        <v>33</v>
      </c>
      <c r="D2142" s="213" t="s">
        <v>4417</v>
      </c>
      <c r="E2142" s="210" t="s">
        <v>4418</v>
      </c>
      <c r="F2142" s="17" t="s">
        <v>272</v>
      </c>
      <c r="G2142" s="36" t="s">
        <v>400</v>
      </c>
      <c r="H2142" s="157">
        <v>0</v>
      </c>
      <c r="I2142" s="19">
        <v>14</v>
      </c>
      <c r="J2142" s="150" t="s">
        <v>13</v>
      </c>
      <c r="K2142" s="150" t="s">
        <v>12</v>
      </c>
      <c r="L2142" s="9">
        <v>14</v>
      </c>
      <c r="M2142" s="9"/>
      <c r="N2142" s="21">
        <v>0.15939999999999999</v>
      </c>
      <c r="O2142" s="10"/>
      <c r="P2142" s="39">
        <v>3.2099999999999997E-2</v>
      </c>
      <c r="Q2142" s="7"/>
      <c r="R2142" s="158">
        <v>42.094700000000003</v>
      </c>
      <c r="S2142" s="1"/>
      <c r="T2142" s="23">
        <v>8.4679000000000002</v>
      </c>
      <c r="V2142" s="20">
        <v>4.9710999999999999</v>
      </c>
      <c r="X2142" s="20">
        <v>0</v>
      </c>
      <c r="AA2142" s="25">
        <v>7224</v>
      </c>
      <c r="AB2142" s="9"/>
      <c r="AC2142" s="25">
        <v>225249</v>
      </c>
      <c r="AD2142" s="9"/>
      <c r="AE2142" s="27">
        <v>45312</v>
      </c>
      <c r="AF2142" s="9"/>
      <c r="AG2142" s="26">
        <v>5351</v>
      </c>
      <c r="AI2142" s="26">
        <v>0</v>
      </c>
      <c r="AK2142" s="26">
        <v>77248</v>
      </c>
      <c r="AM2142" s="2" t="str">
        <f t="shared" si="33"/>
        <v>No</v>
      </c>
    </row>
    <row r="2143" spans="1:39">
      <c r="A2143" s="6" t="s">
        <v>3615</v>
      </c>
      <c r="B2143" s="6" t="s">
        <v>3616</v>
      </c>
      <c r="C2143" s="4" t="s">
        <v>85</v>
      </c>
      <c r="D2143" s="213" t="s">
        <v>3617</v>
      </c>
      <c r="E2143" s="210" t="s">
        <v>3618</v>
      </c>
      <c r="F2143" s="17" t="s">
        <v>272</v>
      </c>
      <c r="G2143" s="36" t="s">
        <v>400</v>
      </c>
      <c r="H2143" s="157">
        <v>0</v>
      </c>
      <c r="I2143" s="19">
        <v>14</v>
      </c>
      <c r="J2143" s="150" t="s">
        <v>13</v>
      </c>
      <c r="K2143" s="150" t="s">
        <v>12</v>
      </c>
      <c r="L2143" s="9">
        <v>14</v>
      </c>
      <c r="M2143" s="9"/>
      <c r="N2143" s="21">
        <v>1.3042</v>
      </c>
      <c r="O2143" s="10"/>
      <c r="P2143" s="39">
        <v>0.1082</v>
      </c>
      <c r="Q2143" s="7"/>
      <c r="R2143" s="158">
        <v>36.034500000000001</v>
      </c>
      <c r="S2143" s="1"/>
      <c r="T2143" s="23">
        <v>2.9899</v>
      </c>
      <c r="V2143" s="20">
        <v>12.052199999999999</v>
      </c>
      <c r="X2143" s="20">
        <v>0</v>
      </c>
      <c r="AA2143" s="25">
        <v>70000</v>
      </c>
      <c r="AB2143" s="9"/>
      <c r="AC2143" s="25">
        <v>646856</v>
      </c>
      <c r="AD2143" s="9"/>
      <c r="AE2143" s="27">
        <v>53671</v>
      </c>
      <c r="AF2143" s="9"/>
      <c r="AG2143" s="26">
        <v>17951</v>
      </c>
      <c r="AI2143" s="26">
        <v>0</v>
      </c>
      <c r="AK2143" s="26">
        <v>243349</v>
      </c>
      <c r="AM2143" s="2" t="str">
        <f t="shared" si="33"/>
        <v>No</v>
      </c>
    </row>
    <row r="2144" spans="1:39">
      <c r="A2144" s="6" t="s">
        <v>115</v>
      </c>
      <c r="B2144" s="6" t="s">
        <v>2390</v>
      </c>
      <c r="C2144" s="4" t="s">
        <v>113</v>
      </c>
      <c r="D2144" s="213">
        <v>5202</v>
      </c>
      <c r="E2144" s="210">
        <v>50202</v>
      </c>
      <c r="F2144" s="17" t="s">
        <v>272</v>
      </c>
      <c r="G2144" s="36" t="s">
        <v>220</v>
      </c>
      <c r="H2144" s="157">
        <v>68444</v>
      </c>
      <c r="I2144" s="19">
        <v>14</v>
      </c>
      <c r="J2144" s="150" t="s">
        <v>13</v>
      </c>
      <c r="K2144" s="150" t="s">
        <v>15</v>
      </c>
      <c r="L2144" s="9">
        <v>14</v>
      </c>
      <c r="M2144" s="9"/>
      <c r="N2144" s="21">
        <v>4.3132000000000001</v>
      </c>
      <c r="O2144" s="10"/>
      <c r="P2144" s="39">
        <v>0.39300000000000002</v>
      </c>
      <c r="Q2144" s="7"/>
      <c r="R2144" s="158">
        <v>31.3124</v>
      </c>
      <c r="S2144" s="1"/>
      <c r="T2144" s="23">
        <v>2.8532999999999999</v>
      </c>
      <c r="V2144" s="20">
        <v>10.974</v>
      </c>
      <c r="X2144" s="20">
        <v>0</v>
      </c>
      <c r="AA2144" s="25">
        <v>429933</v>
      </c>
      <c r="AB2144" s="9"/>
      <c r="AC2144" s="25">
        <v>1093866</v>
      </c>
      <c r="AD2144" s="9"/>
      <c r="AE2144" s="27">
        <v>99678</v>
      </c>
      <c r="AF2144" s="9"/>
      <c r="AG2144" s="26">
        <v>34934</v>
      </c>
      <c r="AI2144" s="26">
        <v>0</v>
      </c>
      <c r="AK2144" s="26">
        <v>364849</v>
      </c>
      <c r="AM2144" s="2" t="str">
        <f t="shared" si="33"/>
        <v>No</v>
      </c>
    </row>
    <row r="2145" spans="1:39">
      <c r="A2145" s="6" t="s">
        <v>2941</v>
      </c>
      <c r="B2145" s="6" t="s">
        <v>2942</v>
      </c>
      <c r="C2145" s="4" t="s">
        <v>58</v>
      </c>
      <c r="D2145" s="213" t="s">
        <v>2943</v>
      </c>
      <c r="E2145" s="210" t="s">
        <v>2944</v>
      </c>
      <c r="F2145" s="17" t="s">
        <v>275</v>
      </c>
      <c r="G2145" s="36" t="s">
        <v>400</v>
      </c>
      <c r="H2145" s="157">
        <v>0</v>
      </c>
      <c r="I2145" s="19">
        <v>14</v>
      </c>
      <c r="J2145" s="150" t="s">
        <v>13</v>
      </c>
      <c r="K2145" s="150" t="s">
        <v>12</v>
      </c>
      <c r="L2145" s="9">
        <v>14</v>
      </c>
      <c r="M2145" s="9"/>
      <c r="N2145" s="21">
        <v>1.4068000000000001</v>
      </c>
      <c r="O2145" s="10"/>
      <c r="P2145" s="39">
        <v>0.1007</v>
      </c>
      <c r="Q2145" s="7"/>
      <c r="R2145" s="158">
        <v>58.090800000000002</v>
      </c>
      <c r="S2145" s="1"/>
      <c r="T2145" s="23">
        <v>4.16</v>
      </c>
      <c r="V2145" s="20">
        <v>13.9643</v>
      </c>
      <c r="X2145" s="20">
        <v>0</v>
      </c>
      <c r="AA2145" s="25">
        <v>73758</v>
      </c>
      <c r="AB2145" s="9"/>
      <c r="AC2145" s="25">
        <v>732118</v>
      </c>
      <c r="AD2145" s="9"/>
      <c r="AE2145" s="27">
        <v>52428</v>
      </c>
      <c r="AF2145" s="9"/>
      <c r="AG2145" s="26">
        <v>12603</v>
      </c>
      <c r="AI2145" s="26">
        <v>0</v>
      </c>
      <c r="AK2145" s="26">
        <v>175472</v>
      </c>
      <c r="AM2145" s="2" t="str">
        <f t="shared" si="33"/>
        <v>No</v>
      </c>
    </row>
    <row r="2146" spans="1:39">
      <c r="A2146" s="6" t="s">
        <v>2256</v>
      </c>
      <c r="B2146" s="6" t="s">
        <v>2257</v>
      </c>
      <c r="C2146" s="4" t="s">
        <v>102</v>
      </c>
      <c r="D2146" s="213" t="s">
        <v>2258</v>
      </c>
      <c r="E2146" s="210" t="s">
        <v>2259</v>
      </c>
      <c r="F2146" s="17" t="s">
        <v>272</v>
      </c>
      <c r="G2146" s="36" t="s">
        <v>400</v>
      </c>
      <c r="H2146" s="157">
        <v>0</v>
      </c>
      <c r="I2146" s="19">
        <v>14</v>
      </c>
      <c r="J2146" s="150" t="s">
        <v>14</v>
      </c>
      <c r="K2146" s="150" t="s">
        <v>12</v>
      </c>
      <c r="L2146" s="9">
        <v>14</v>
      </c>
      <c r="M2146" s="9"/>
      <c r="N2146" s="21">
        <v>0.55989999999999995</v>
      </c>
      <c r="O2146" s="10"/>
      <c r="P2146" s="39">
        <v>0.27710000000000001</v>
      </c>
      <c r="Q2146" s="7"/>
      <c r="R2146" s="158">
        <v>55.7134</v>
      </c>
      <c r="S2146" s="1"/>
      <c r="T2146" s="23">
        <v>27.572500000000002</v>
      </c>
      <c r="V2146" s="20">
        <v>2.0206</v>
      </c>
      <c r="X2146" s="20">
        <v>0</v>
      </c>
      <c r="AA2146" s="25">
        <v>391041</v>
      </c>
      <c r="AB2146" s="9"/>
      <c r="AC2146" s="25">
        <v>1411276</v>
      </c>
      <c r="AD2146" s="9"/>
      <c r="AE2146" s="27">
        <v>698439</v>
      </c>
      <c r="AF2146" s="9"/>
      <c r="AG2146" s="26">
        <v>25331</v>
      </c>
      <c r="AI2146" s="26">
        <v>0</v>
      </c>
      <c r="AK2146" s="26">
        <v>295232</v>
      </c>
      <c r="AM2146" s="2" t="str">
        <f t="shared" si="33"/>
        <v>No</v>
      </c>
    </row>
    <row r="2147" spans="1:39">
      <c r="A2147" s="6" t="s">
        <v>3782</v>
      </c>
      <c r="B2147" s="6" t="s">
        <v>3744</v>
      </c>
      <c r="C2147" s="4" t="s">
        <v>44</v>
      </c>
      <c r="D2147" s="213" t="s">
        <v>3783</v>
      </c>
      <c r="E2147" s="210" t="s">
        <v>3784</v>
      </c>
      <c r="F2147" s="17" t="s">
        <v>275</v>
      </c>
      <c r="G2147" s="36" t="s">
        <v>400</v>
      </c>
      <c r="H2147" s="157">
        <v>0</v>
      </c>
      <c r="I2147" s="19">
        <v>14</v>
      </c>
      <c r="J2147" s="150" t="s">
        <v>13</v>
      </c>
      <c r="K2147" s="150" t="s">
        <v>12</v>
      </c>
      <c r="L2147" s="9">
        <v>14</v>
      </c>
      <c r="M2147" s="9"/>
      <c r="N2147" s="21">
        <v>0.91910000000000003</v>
      </c>
      <c r="O2147" s="10"/>
      <c r="P2147" s="39">
        <v>5.2499999999999998E-2</v>
      </c>
      <c r="Q2147" s="7"/>
      <c r="R2147" s="158">
        <v>41.6477</v>
      </c>
      <c r="S2147" s="1"/>
      <c r="T2147" s="23">
        <v>2.3784000000000001</v>
      </c>
      <c r="V2147" s="20">
        <v>17.5105</v>
      </c>
      <c r="X2147" s="20">
        <v>0</v>
      </c>
      <c r="AA2147" s="25">
        <v>45030</v>
      </c>
      <c r="AB2147" s="9"/>
      <c r="AC2147" s="25">
        <v>857943</v>
      </c>
      <c r="AD2147" s="9"/>
      <c r="AE2147" s="27">
        <v>48996</v>
      </c>
      <c r="AF2147" s="9"/>
      <c r="AG2147" s="26">
        <v>20600</v>
      </c>
      <c r="AI2147" s="26">
        <v>0</v>
      </c>
      <c r="AK2147" s="26">
        <v>293482</v>
      </c>
      <c r="AM2147" s="2" t="str">
        <f t="shared" si="33"/>
        <v>No</v>
      </c>
    </row>
    <row r="2148" spans="1:39">
      <c r="A2148" s="6" t="s">
        <v>2394</v>
      </c>
      <c r="B2148" s="6" t="s">
        <v>2395</v>
      </c>
      <c r="C2148" s="4" t="s">
        <v>46</v>
      </c>
      <c r="D2148" s="213">
        <v>5167</v>
      </c>
      <c r="E2148" s="210">
        <v>50167</v>
      </c>
      <c r="F2148" s="17" t="s">
        <v>405</v>
      </c>
      <c r="G2148" s="36" t="s">
        <v>220</v>
      </c>
      <c r="H2148" s="157">
        <v>8608208</v>
      </c>
      <c r="I2148" s="19">
        <v>14</v>
      </c>
      <c r="J2148" s="150" t="s">
        <v>13</v>
      </c>
      <c r="K2148" s="150" t="s">
        <v>12</v>
      </c>
      <c r="L2148" s="9">
        <v>14</v>
      </c>
      <c r="M2148" s="9"/>
      <c r="N2148" s="21">
        <v>2.2852999999999999</v>
      </c>
      <c r="O2148" s="10"/>
      <c r="P2148" s="39">
        <v>9.7799999999999998E-2</v>
      </c>
      <c r="Q2148" s="7"/>
      <c r="R2148" s="158">
        <v>38.405500000000004</v>
      </c>
      <c r="S2148" s="1"/>
      <c r="T2148" s="23">
        <v>1.6431</v>
      </c>
      <c r="V2148" s="20">
        <v>23.373999999999999</v>
      </c>
      <c r="X2148" s="20">
        <v>0</v>
      </c>
      <c r="AA2148" s="25">
        <v>100943</v>
      </c>
      <c r="AB2148" s="9"/>
      <c r="AC2148" s="25">
        <v>1032455</v>
      </c>
      <c r="AD2148" s="9"/>
      <c r="AE2148" s="27">
        <v>44171</v>
      </c>
      <c r="AF2148" s="9"/>
      <c r="AG2148" s="26">
        <v>26883</v>
      </c>
      <c r="AI2148" s="26">
        <v>0</v>
      </c>
      <c r="AK2148" s="26">
        <v>291586</v>
      </c>
      <c r="AM2148" s="2" t="str">
        <f t="shared" si="33"/>
        <v>No</v>
      </c>
    </row>
    <row r="2149" spans="1:39">
      <c r="A2149" s="6" t="s">
        <v>5432</v>
      </c>
      <c r="B2149" s="6" t="s">
        <v>1029</v>
      </c>
      <c r="C2149" s="4" t="s">
        <v>46</v>
      </c>
      <c r="D2149" s="213" t="s">
        <v>2637</v>
      </c>
      <c r="E2149" s="210" t="s">
        <v>2638</v>
      </c>
      <c r="F2149" s="17" t="s">
        <v>405</v>
      </c>
      <c r="G2149" s="36" t="s">
        <v>400</v>
      </c>
      <c r="H2149" s="157">
        <v>0</v>
      </c>
      <c r="I2149" s="19">
        <v>14</v>
      </c>
      <c r="J2149" s="150" t="s">
        <v>13</v>
      </c>
      <c r="K2149" s="150" t="s">
        <v>12</v>
      </c>
      <c r="L2149" s="9">
        <v>14</v>
      </c>
      <c r="M2149" s="9"/>
      <c r="N2149" s="21">
        <v>1.3320000000000001</v>
      </c>
      <c r="O2149" s="10"/>
      <c r="P2149" s="39">
        <v>8.5999999999999993E-2</v>
      </c>
      <c r="Q2149" s="7"/>
      <c r="R2149" s="158">
        <v>25.857099999999999</v>
      </c>
      <c r="S2149" s="1"/>
      <c r="T2149" s="23">
        <v>1.6687000000000001</v>
      </c>
      <c r="V2149" s="20">
        <v>15.495799999999999</v>
      </c>
      <c r="X2149" s="20">
        <v>0</v>
      </c>
      <c r="AA2149" s="25">
        <v>55601</v>
      </c>
      <c r="AB2149" s="9"/>
      <c r="AC2149" s="25">
        <v>646842</v>
      </c>
      <c r="AD2149" s="9"/>
      <c r="AE2149" s="27">
        <v>41743</v>
      </c>
      <c r="AF2149" s="9"/>
      <c r="AG2149" s="26">
        <v>25016</v>
      </c>
      <c r="AI2149" s="26">
        <v>0</v>
      </c>
      <c r="AK2149" s="26">
        <v>322338</v>
      </c>
      <c r="AM2149" s="2" t="str">
        <f t="shared" si="33"/>
        <v>No</v>
      </c>
    </row>
    <row r="2150" spans="1:39">
      <c r="A2150" s="6" t="s">
        <v>6240</v>
      </c>
      <c r="B2150" s="6" t="s">
        <v>6241</v>
      </c>
      <c r="C2150" s="4" t="s">
        <v>22</v>
      </c>
      <c r="D2150" s="213"/>
      <c r="E2150" s="210">
        <v>90301</v>
      </c>
      <c r="F2150" s="17" t="s">
        <v>272</v>
      </c>
      <c r="G2150" s="36" t="s">
        <v>220</v>
      </c>
      <c r="H2150" s="157">
        <v>12150996</v>
      </c>
      <c r="I2150" s="19">
        <v>14</v>
      </c>
      <c r="J2150" s="150" t="s">
        <v>13</v>
      </c>
      <c r="K2150" s="150" t="s">
        <v>12</v>
      </c>
      <c r="L2150" s="9">
        <v>14</v>
      </c>
      <c r="M2150" s="9"/>
      <c r="N2150" s="21">
        <v>0</v>
      </c>
      <c r="O2150" s="10"/>
      <c r="P2150" s="39">
        <v>0</v>
      </c>
      <c r="Q2150" s="7"/>
      <c r="R2150" s="158">
        <v>65.165400000000005</v>
      </c>
      <c r="S2150" s="1"/>
      <c r="T2150" s="23">
        <v>1.5142</v>
      </c>
      <c r="V2150" s="20">
        <v>43.037399999999998</v>
      </c>
      <c r="X2150" s="20">
        <v>0</v>
      </c>
      <c r="AA2150" s="25">
        <v>0</v>
      </c>
      <c r="AB2150" s="9"/>
      <c r="AC2150" s="25">
        <v>671986</v>
      </c>
      <c r="AD2150" s="9"/>
      <c r="AE2150" s="27">
        <v>15614</v>
      </c>
      <c r="AF2150" s="9"/>
      <c r="AG2150" s="26">
        <v>10312</v>
      </c>
      <c r="AI2150" s="26">
        <v>0</v>
      </c>
      <c r="AK2150" s="26">
        <v>81479</v>
      </c>
      <c r="AM2150" s="2" t="str">
        <f t="shared" si="33"/>
        <v>No</v>
      </c>
    </row>
    <row r="2151" spans="1:39">
      <c r="A2151" s="6" t="s">
        <v>2769</v>
      </c>
      <c r="B2151" s="6" t="s">
        <v>2770</v>
      </c>
      <c r="C2151" s="4" t="s">
        <v>57</v>
      </c>
      <c r="D2151" s="213" t="s">
        <v>2771</v>
      </c>
      <c r="E2151" s="210" t="s">
        <v>2772</v>
      </c>
      <c r="F2151" s="17" t="s">
        <v>272</v>
      </c>
      <c r="G2151" s="36" t="s">
        <v>400</v>
      </c>
      <c r="H2151" s="157">
        <v>0</v>
      </c>
      <c r="I2151" s="19">
        <v>14</v>
      </c>
      <c r="J2151" s="150" t="s">
        <v>13</v>
      </c>
      <c r="K2151" s="150" t="s">
        <v>12</v>
      </c>
      <c r="L2151" s="9">
        <v>14</v>
      </c>
      <c r="M2151" s="9"/>
      <c r="N2151" s="21">
        <v>1.2869999999999999</v>
      </c>
      <c r="O2151" s="10"/>
      <c r="P2151" s="39">
        <v>6.0400000000000002E-2</v>
      </c>
      <c r="Q2151" s="7"/>
      <c r="R2151" s="158">
        <v>63.7759</v>
      </c>
      <c r="S2151" s="1"/>
      <c r="T2151" s="23">
        <v>2.9931000000000001</v>
      </c>
      <c r="V2151" s="20">
        <v>21.307500000000001</v>
      </c>
      <c r="X2151" s="20">
        <v>0</v>
      </c>
      <c r="AA2151" s="25">
        <v>83428</v>
      </c>
      <c r="AB2151" s="9"/>
      <c r="AC2151" s="25">
        <v>1381259</v>
      </c>
      <c r="AD2151" s="9"/>
      <c r="AE2151" s="27">
        <v>64825</v>
      </c>
      <c r="AF2151" s="9"/>
      <c r="AG2151" s="26">
        <v>21658</v>
      </c>
      <c r="AI2151" s="26">
        <v>0</v>
      </c>
      <c r="AK2151" s="26">
        <v>270349</v>
      </c>
      <c r="AM2151" s="2" t="str">
        <f t="shared" si="33"/>
        <v>No</v>
      </c>
    </row>
    <row r="2152" spans="1:39">
      <c r="A2152" s="6" t="s">
        <v>922</v>
      </c>
      <c r="B2152" s="6" t="s">
        <v>923</v>
      </c>
      <c r="C2152" s="4" t="s">
        <v>75</v>
      </c>
      <c r="D2152" s="213" t="s">
        <v>924</v>
      </c>
      <c r="E2152" s="210" t="s">
        <v>925</v>
      </c>
      <c r="F2152" s="17" t="s">
        <v>272</v>
      </c>
      <c r="G2152" s="36" t="s">
        <v>400</v>
      </c>
      <c r="H2152" s="157">
        <v>0</v>
      </c>
      <c r="I2152" s="19">
        <v>14</v>
      </c>
      <c r="J2152" s="150" t="s">
        <v>14</v>
      </c>
      <c r="K2152" s="150" t="s">
        <v>12</v>
      </c>
      <c r="L2152" s="9">
        <v>14</v>
      </c>
      <c r="M2152" s="9"/>
      <c r="N2152" s="21">
        <v>0.2177</v>
      </c>
      <c r="O2152" s="10"/>
      <c r="P2152" s="39">
        <v>2.7699999999999999E-2</v>
      </c>
      <c r="Q2152" s="7"/>
      <c r="R2152" s="158">
        <v>50.3217</v>
      </c>
      <c r="S2152" s="1"/>
      <c r="T2152" s="23">
        <v>6.4108999999999998</v>
      </c>
      <c r="V2152" s="20">
        <v>7.8494000000000002</v>
      </c>
      <c r="X2152" s="20">
        <v>0</v>
      </c>
      <c r="AA2152" s="25">
        <v>20554</v>
      </c>
      <c r="AB2152" s="9"/>
      <c r="AC2152" s="25">
        <v>741239</v>
      </c>
      <c r="AD2152" s="9"/>
      <c r="AE2152" s="27">
        <v>94432</v>
      </c>
      <c r="AF2152" s="9"/>
      <c r="AG2152" s="26">
        <v>14730</v>
      </c>
      <c r="AI2152" s="26">
        <v>0</v>
      </c>
      <c r="AK2152" s="26">
        <v>280153</v>
      </c>
      <c r="AM2152" s="2" t="str">
        <f t="shared" si="33"/>
        <v>No</v>
      </c>
    </row>
    <row r="2153" spans="1:39">
      <c r="A2153" s="6" t="s">
        <v>5569</v>
      </c>
      <c r="B2153" s="6" t="s">
        <v>5570</v>
      </c>
      <c r="C2153" s="4" t="s">
        <v>22</v>
      </c>
      <c r="D2153" s="213"/>
      <c r="E2153" s="210">
        <v>90256</v>
      </c>
      <c r="F2153" s="17" t="s">
        <v>272</v>
      </c>
      <c r="G2153" s="36" t="s">
        <v>220</v>
      </c>
      <c r="H2153" s="157">
        <v>12150996</v>
      </c>
      <c r="I2153" s="19">
        <v>14</v>
      </c>
      <c r="J2153" s="150" t="s">
        <v>14</v>
      </c>
      <c r="K2153" s="150" t="s">
        <v>15</v>
      </c>
      <c r="L2153" s="9">
        <v>14</v>
      </c>
      <c r="M2153" s="9"/>
      <c r="N2153" s="21">
        <v>0.87749999999999995</v>
      </c>
      <c r="O2153" s="10"/>
      <c r="P2153" s="39">
        <v>0.10290000000000001</v>
      </c>
      <c r="Q2153" s="7"/>
      <c r="R2153" s="158">
        <v>71.610100000000003</v>
      </c>
      <c r="S2153" s="1"/>
      <c r="T2153" s="23">
        <v>8.3986000000000001</v>
      </c>
      <c r="V2153" s="20">
        <v>8.5264000000000006</v>
      </c>
      <c r="X2153" s="20">
        <v>0</v>
      </c>
      <c r="AA2153" s="25">
        <v>194459</v>
      </c>
      <c r="AB2153" s="9"/>
      <c r="AC2153" s="25">
        <v>1889575</v>
      </c>
      <c r="AD2153" s="9"/>
      <c r="AE2153" s="27">
        <v>221615</v>
      </c>
      <c r="AF2153" s="9"/>
      <c r="AG2153" s="26">
        <v>26387</v>
      </c>
      <c r="AI2153" s="26">
        <v>0</v>
      </c>
      <c r="AK2153" s="26">
        <v>309680</v>
      </c>
      <c r="AM2153" s="2" t="str">
        <f t="shared" si="33"/>
        <v>No</v>
      </c>
    </row>
    <row r="2154" spans="1:39">
      <c r="A2154" s="6" t="s">
        <v>1869</v>
      </c>
      <c r="B2154" s="6" t="s">
        <v>426</v>
      </c>
      <c r="C2154" s="4" t="s">
        <v>51</v>
      </c>
      <c r="D2154" s="213" t="s">
        <v>1870</v>
      </c>
      <c r="E2154" s="210" t="s">
        <v>1871</v>
      </c>
      <c r="F2154" s="17" t="s">
        <v>405</v>
      </c>
      <c r="G2154" s="36" t="s">
        <v>400</v>
      </c>
      <c r="H2154" s="157">
        <v>0</v>
      </c>
      <c r="I2154" s="19">
        <v>14</v>
      </c>
      <c r="J2154" s="150" t="s">
        <v>13</v>
      </c>
      <c r="K2154" s="150" t="s">
        <v>12</v>
      </c>
      <c r="L2154" s="9">
        <v>14</v>
      </c>
      <c r="M2154" s="9"/>
      <c r="N2154" s="21">
        <v>0.31219999999999998</v>
      </c>
      <c r="O2154" s="10"/>
      <c r="P2154" s="39">
        <v>7.6E-3</v>
      </c>
      <c r="Q2154" s="7"/>
      <c r="R2154" s="158">
        <v>27.773099999999999</v>
      </c>
      <c r="S2154" s="1"/>
      <c r="T2154" s="23">
        <v>0.67369999999999997</v>
      </c>
      <c r="V2154" s="20">
        <v>41.226100000000002</v>
      </c>
      <c r="X2154" s="20">
        <v>0</v>
      </c>
      <c r="AA2154" s="25">
        <v>6270</v>
      </c>
      <c r="AB2154" s="9"/>
      <c r="AC2154" s="25">
        <v>828027</v>
      </c>
      <c r="AD2154" s="9"/>
      <c r="AE2154" s="27">
        <v>20085</v>
      </c>
      <c r="AF2154" s="9"/>
      <c r="AG2154" s="26">
        <v>29814</v>
      </c>
      <c r="AI2154" s="26">
        <v>0</v>
      </c>
      <c r="AK2154" s="26">
        <v>391513</v>
      </c>
      <c r="AM2154" s="2" t="str">
        <f t="shared" si="33"/>
        <v>No</v>
      </c>
    </row>
    <row r="2155" spans="1:39">
      <c r="A2155" s="6" t="s">
        <v>2565</v>
      </c>
      <c r="B2155" s="6" t="s">
        <v>5806</v>
      </c>
      <c r="C2155" s="4" t="s">
        <v>45</v>
      </c>
      <c r="D2155" s="213" t="s">
        <v>2566</v>
      </c>
      <c r="E2155" s="210" t="s">
        <v>2567</v>
      </c>
      <c r="F2155" s="17" t="s">
        <v>272</v>
      </c>
      <c r="G2155" s="36" t="s">
        <v>400</v>
      </c>
      <c r="H2155" s="157">
        <v>0</v>
      </c>
      <c r="I2155" s="19">
        <v>14</v>
      </c>
      <c r="J2155" s="150" t="s">
        <v>13</v>
      </c>
      <c r="K2155" s="150" t="s">
        <v>12</v>
      </c>
      <c r="L2155" s="9">
        <v>14</v>
      </c>
      <c r="M2155" s="9"/>
      <c r="N2155" s="21">
        <v>0.87070000000000003</v>
      </c>
      <c r="O2155" s="10"/>
      <c r="P2155" s="39">
        <v>5.3999999999999999E-2</v>
      </c>
      <c r="Q2155" s="7"/>
      <c r="R2155" s="158">
        <v>36.321899999999999</v>
      </c>
      <c r="S2155" s="1"/>
      <c r="T2155" s="23">
        <v>2.2534000000000001</v>
      </c>
      <c r="V2155" s="20">
        <v>16.1189</v>
      </c>
      <c r="X2155" s="20">
        <v>0</v>
      </c>
      <c r="AA2155" s="25">
        <v>40591</v>
      </c>
      <c r="AB2155" s="9"/>
      <c r="AC2155" s="25">
        <v>751464</v>
      </c>
      <c r="AD2155" s="9"/>
      <c r="AE2155" s="27">
        <v>46620</v>
      </c>
      <c r="AF2155" s="9"/>
      <c r="AG2155" s="26">
        <v>20689</v>
      </c>
      <c r="AI2155" s="26">
        <v>0</v>
      </c>
      <c r="AK2155" s="26">
        <v>283384</v>
      </c>
      <c r="AM2155" s="2" t="str">
        <f t="shared" si="33"/>
        <v>No</v>
      </c>
    </row>
    <row r="2156" spans="1:39">
      <c r="A2156" s="6" t="s">
        <v>6242</v>
      </c>
      <c r="B2156" s="6" t="s">
        <v>5803</v>
      </c>
      <c r="C2156" s="4" t="s">
        <v>113</v>
      </c>
      <c r="D2156" s="213" t="s">
        <v>3181</v>
      </c>
      <c r="E2156" s="210" t="s">
        <v>3182</v>
      </c>
      <c r="F2156" s="17" t="s">
        <v>272</v>
      </c>
      <c r="G2156" s="36" t="s">
        <v>400</v>
      </c>
      <c r="H2156" s="157">
        <v>0</v>
      </c>
      <c r="I2156" s="19">
        <v>14</v>
      </c>
      <c r="J2156" s="150" t="s">
        <v>13</v>
      </c>
      <c r="K2156" s="150" t="s">
        <v>15</v>
      </c>
      <c r="L2156" s="9">
        <v>14</v>
      </c>
      <c r="M2156" s="9"/>
      <c r="N2156" s="21">
        <v>5.9183000000000003</v>
      </c>
      <c r="O2156" s="10"/>
      <c r="P2156" s="39">
        <v>0.33589999999999998</v>
      </c>
      <c r="Q2156" s="7"/>
      <c r="R2156" s="158">
        <v>35.539900000000003</v>
      </c>
      <c r="S2156" s="1"/>
      <c r="T2156" s="23">
        <v>2.0169000000000001</v>
      </c>
      <c r="V2156" s="20">
        <v>17.621400000000001</v>
      </c>
      <c r="X2156" s="20">
        <v>0</v>
      </c>
      <c r="AA2156" s="25">
        <v>356097</v>
      </c>
      <c r="AB2156" s="9"/>
      <c r="AC2156" s="25">
        <v>1060261</v>
      </c>
      <c r="AD2156" s="9"/>
      <c r="AE2156" s="27">
        <v>60169</v>
      </c>
      <c r="AF2156" s="9"/>
      <c r="AG2156" s="26">
        <v>29833</v>
      </c>
      <c r="AI2156" s="26">
        <v>0</v>
      </c>
      <c r="AK2156" s="26">
        <v>397858</v>
      </c>
      <c r="AM2156" s="2" t="str">
        <f t="shared" si="33"/>
        <v>No</v>
      </c>
    </row>
    <row r="2157" spans="1:39">
      <c r="A2157" s="6" t="s">
        <v>4084</v>
      </c>
      <c r="B2157" s="6" t="s">
        <v>4085</v>
      </c>
      <c r="C2157" s="4" t="s">
        <v>61</v>
      </c>
      <c r="D2157" s="213" t="s">
        <v>4086</v>
      </c>
      <c r="E2157" s="210" t="s">
        <v>4087</v>
      </c>
      <c r="F2157" s="17" t="s">
        <v>405</v>
      </c>
      <c r="G2157" s="36" t="s">
        <v>400</v>
      </c>
      <c r="H2157" s="157">
        <v>0</v>
      </c>
      <c r="I2157" s="19">
        <v>14</v>
      </c>
      <c r="J2157" s="150" t="s">
        <v>13</v>
      </c>
      <c r="K2157" s="150" t="s">
        <v>12</v>
      </c>
      <c r="L2157" s="9">
        <v>14</v>
      </c>
      <c r="M2157" s="9"/>
      <c r="N2157" s="21">
        <v>0</v>
      </c>
      <c r="O2157" s="10"/>
      <c r="P2157" s="39">
        <v>0</v>
      </c>
      <c r="Q2157" s="7"/>
      <c r="R2157" s="158">
        <v>22.0246</v>
      </c>
      <c r="S2157" s="1"/>
      <c r="T2157" s="23">
        <v>0.84309999999999996</v>
      </c>
      <c r="V2157" s="20">
        <v>26.123100000000001</v>
      </c>
      <c r="X2157" s="20">
        <v>0</v>
      </c>
      <c r="AA2157" s="25">
        <v>0</v>
      </c>
      <c r="AB2157" s="9"/>
      <c r="AC2157" s="25">
        <v>478131</v>
      </c>
      <c r="AD2157" s="9"/>
      <c r="AE2157" s="27">
        <v>18303</v>
      </c>
      <c r="AF2157" s="9"/>
      <c r="AG2157" s="26">
        <v>21709</v>
      </c>
      <c r="AI2157" s="26">
        <v>0</v>
      </c>
      <c r="AK2157" s="26">
        <v>384826</v>
      </c>
      <c r="AM2157" s="2" t="str">
        <f t="shared" si="33"/>
        <v>No</v>
      </c>
    </row>
    <row r="2158" spans="1:39">
      <c r="A2158" s="6" t="s">
        <v>5545</v>
      </c>
      <c r="B2158" s="6" t="s">
        <v>906</v>
      </c>
      <c r="C2158" s="4" t="s">
        <v>68</v>
      </c>
      <c r="D2158" s="213" t="s">
        <v>907</v>
      </c>
      <c r="E2158" s="210" t="s">
        <v>908</v>
      </c>
      <c r="F2158" s="17" t="s">
        <v>272</v>
      </c>
      <c r="G2158" s="36" t="s">
        <v>400</v>
      </c>
      <c r="H2158" s="157">
        <v>0</v>
      </c>
      <c r="I2158" s="19">
        <v>14</v>
      </c>
      <c r="J2158" s="150" t="s">
        <v>13</v>
      </c>
      <c r="K2158" s="150" t="s">
        <v>12</v>
      </c>
      <c r="L2158" s="9">
        <v>14</v>
      </c>
      <c r="M2158" s="9"/>
      <c r="N2158" s="21">
        <v>2.0977999999999999</v>
      </c>
      <c r="O2158" s="10"/>
      <c r="P2158" s="39">
        <v>4.6600000000000003E-2</v>
      </c>
      <c r="Q2158" s="7"/>
      <c r="R2158" s="158">
        <v>64.060699999999997</v>
      </c>
      <c r="S2158" s="1"/>
      <c r="T2158" s="23">
        <v>1.4224000000000001</v>
      </c>
      <c r="V2158" s="20">
        <v>45.036900000000003</v>
      </c>
      <c r="X2158" s="20">
        <v>0</v>
      </c>
      <c r="AA2158" s="25">
        <v>97426</v>
      </c>
      <c r="AB2158" s="9"/>
      <c r="AC2158" s="25">
        <v>2091647</v>
      </c>
      <c r="AD2158" s="9"/>
      <c r="AE2158" s="27">
        <v>46443</v>
      </c>
      <c r="AF2158" s="9"/>
      <c r="AG2158" s="26">
        <v>32651</v>
      </c>
      <c r="AI2158" s="26">
        <v>0</v>
      </c>
      <c r="AK2158" s="26">
        <v>361955</v>
      </c>
      <c r="AM2158" s="2" t="str">
        <f t="shared" si="33"/>
        <v>No</v>
      </c>
    </row>
    <row r="2159" spans="1:39">
      <c r="A2159" s="6" t="s">
        <v>4772</v>
      </c>
      <c r="B2159" s="6" t="s">
        <v>4773</v>
      </c>
      <c r="C2159" s="4" t="s">
        <v>20</v>
      </c>
      <c r="D2159" s="213" t="s">
        <v>4774</v>
      </c>
      <c r="E2159" s="210">
        <v>90005</v>
      </c>
      <c r="F2159" s="17" t="s">
        <v>132</v>
      </c>
      <c r="G2159" s="36" t="s">
        <v>220</v>
      </c>
      <c r="H2159" s="157">
        <v>0</v>
      </c>
      <c r="I2159" s="19">
        <v>14</v>
      </c>
      <c r="J2159" s="150" t="s">
        <v>24</v>
      </c>
      <c r="K2159" s="150" t="s">
        <v>12</v>
      </c>
      <c r="L2159" s="9">
        <v>14</v>
      </c>
      <c r="M2159" s="9"/>
      <c r="N2159" s="21">
        <v>0.9304</v>
      </c>
      <c r="O2159" s="10"/>
      <c r="P2159" s="39">
        <v>5.1999999999999998E-2</v>
      </c>
      <c r="Q2159" s="7"/>
      <c r="R2159" s="158">
        <v>118.35550000000001</v>
      </c>
      <c r="S2159" s="1"/>
      <c r="T2159" s="23">
        <v>6.6200999999999999</v>
      </c>
      <c r="V2159" s="20">
        <v>17.8781</v>
      </c>
      <c r="X2159" s="20">
        <v>0</v>
      </c>
      <c r="AA2159" s="25">
        <v>120022</v>
      </c>
      <c r="AB2159" s="9"/>
      <c r="AC2159" s="25">
        <v>2306275</v>
      </c>
      <c r="AD2159" s="9"/>
      <c r="AE2159" s="27">
        <v>129000</v>
      </c>
      <c r="AF2159" s="9"/>
      <c r="AG2159" s="26">
        <v>19486</v>
      </c>
      <c r="AI2159" s="26">
        <v>0</v>
      </c>
      <c r="AK2159" s="26">
        <v>690252</v>
      </c>
      <c r="AM2159" s="2" t="str">
        <f t="shared" si="33"/>
        <v>No</v>
      </c>
    </row>
    <row r="2160" spans="1:39">
      <c r="A2160" s="6" t="s">
        <v>6243</v>
      </c>
      <c r="B2160" s="6" t="s">
        <v>4838</v>
      </c>
      <c r="C2160" s="4" t="s">
        <v>20</v>
      </c>
      <c r="D2160" s="213">
        <v>9131</v>
      </c>
      <c r="E2160" s="210">
        <v>90131</v>
      </c>
      <c r="F2160" s="17" t="s">
        <v>272</v>
      </c>
      <c r="G2160" s="36" t="s">
        <v>218</v>
      </c>
      <c r="H2160" s="157">
        <v>3629114</v>
      </c>
      <c r="I2160" s="19">
        <v>14</v>
      </c>
      <c r="J2160" s="150" t="s">
        <v>14</v>
      </c>
      <c r="K2160" s="150" t="s">
        <v>15</v>
      </c>
      <c r="L2160" s="9">
        <v>14</v>
      </c>
      <c r="M2160" s="9"/>
      <c r="N2160" s="21">
        <v>0</v>
      </c>
      <c r="O2160" s="10"/>
      <c r="P2160" s="39">
        <v>0</v>
      </c>
      <c r="Q2160" s="7"/>
      <c r="R2160" s="158">
        <v>64.044200000000004</v>
      </c>
      <c r="S2160" s="1"/>
      <c r="T2160" s="23">
        <v>11.436500000000001</v>
      </c>
      <c r="V2160" s="20">
        <v>5.6</v>
      </c>
      <c r="X2160" s="20">
        <v>5.8413000000000004</v>
      </c>
      <c r="AA2160" s="25">
        <v>0</v>
      </c>
      <c r="AB2160" s="9"/>
      <c r="AC2160" s="25">
        <v>4470349</v>
      </c>
      <c r="AD2160" s="9"/>
      <c r="AE2160" s="27">
        <v>798280</v>
      </c>
      <c r="AF2160" s="9"/>
      <c r="AG2160" s="26">
        <v>69801</v>
      </c>
      <c r="AI2160" s="26">
        <v>765303</v>
      </c>
      <c r="AK2160" s="26">
        <v>843559</v>
      </c>
      <c r="AM2160" s="2" t="str">
        <f t="shared" si="33"/>
        <v>No</v>
      </c>
    </row>
    <row r="2161" spans="1:39">
      <c r="A2161" s="6" t="s">
        <v>3023</v>
      </c>
      <c r="B2161" s="6" t="s">
        <v>5810</v>
      </c>
      <c r="C2161" s="4" t="s">
        <v>82</v>
      </c>
      <c r="D2161" s="213" t="s">
        <v>3024</v>
      </c>
      <c r="E2161" s="210" t="s">
        <v>3025</v>
      </c>
      <c r="F2161" s="17" t="s">
        <v>272</v>
      </c>
      <c r="G2161" s="36" t="s">
        <v>400</v>
      </c>
      <c r="H2161" s="157">
        <v>0</v>
      </c>
      <c r="I2161" s="19">
        <v>14</v>
      </c>
      <c r="J2161" s="150" t="s">
        <v>13</v>
      </c>
      <c r="K2161" s="150" t="s">
        <v>12</v>
      </c>
      <c r="L2161" s="9">
        <v>14</v>
      </c>
      <c r="M2161" s="9"/>
      <c r="N2161" s="21">
        <v>2.0972</v>
      </c>
      <c r="O2161" s="10"/>
      <c r="P2161" s="39">
        <v>6.8400000000000002E-2</v>
      </c>
      <c r="Q2161" s="7"/>
      <c r="R2161" s="158">
        <v>59.640900000000002</v>
      </c>
      <c r="S2161" s="1"/>
      <c r="T2161" s="23">
        <v>1.9463999999999999</v>
      </c>
      <c r="V2161" s="20">
        <v>30.641500000000001</v>
      </c>
      <c r="X2161" s="20">
        <v>0</v>
      </c>
      <c r="AA2161" s="25">
        <v>89508</v>
      </c>
      <c r="AB2161" s="9"/>
      <c r="AC2161" s="25">
        <v>1307747</v>
      </c>
      <c r="AD2161" s="9"/>
      <c r="AE2161" s="27">
        <v>42679</v>
      </c>
      <c r="AF2161" s="9"/>
      <c r="AG2161" s="26">
        <v>21927</v>
      </c>
      <c r="AI2161" s="26">
        <v>0</v>
      </c>
      <c r="AK2161" s="26">
        <v>488590</v>
      </c>
      <c r="AM2161" s="2" t="str">
        <f t="shared" si="33"/>
        <v>No</v>
      </c>
    </row>
    <row r="2162" spans="1:39">
      <c r="A2162" s="6" t="s">
        <v>1944</v>
      </c>
      <c r="B2162" s="6" t="s">
        <v>1277</v>
      </c>
      <c r="C2162" s="4" t="s">
        <v>62</v>
      </c>
      <c r="D2162" s="213" t="s">
        <v>1945</v>
      </c>
      <c r="E2162" s="210" t="s">
        <v>1946</v>
      </c>
      <c r="F2162" s="17" t="s">
        <v>405</v>
      </c>
      <c r="G2162" s="36" t="s">
        <v>400</v>
      </c>
      <c r="H2162" s="157">
        <v>0</v>
      </c>
      <c r="I2162" s="19">
        <v>14</v>
      </c>
      <c r="J2162" s="150" t="s">
        <v>13</v>
      </c>
      <c r="K2162" s="150" t="s">
        <v>12</v>
      </c>
      <c r="L2162" s="9">
        <v>14</v>
      </c>
      <c r="M2162" s="9"/>
      <c r="N2162" s="21">
        <v>9.0800000000000006E-2</v>
      </c>
      <c r="O2162" s="10"/>
      <c r="P2162" s="39">
        <v>1.4E-2</v>
      </c>
      <c r="Q2162" s="7"/>
      <c r="R2162" s="158">
        <v>30.5411</v>
      </c>
      <c r="S2162" s="1"/>
      <c r="T2162" s="23">
        <v>4.6974</v>
      </c>
      <c r="V2162" s="20">
        <v>6.5016999999999996</v>
      </c>
      <c r="X2162" s="20">
        <v>0</v>
      </c>
      <c r="AA2162" s="25">
        <v>7000</v>
      </c>
      <c r="AB2162" s="9"/>
      <c r="AC2162" s="25">
        <v>501179</v>
      </c>
      <c r="AD2162" s="9"/>
      <c r="AE2162" s="27">
        <v>77084</v>
      </c>
      <c r="AF2162" s="9"/>
      <c r="AG2162" s="26">
        <v>16410</v>
      </c>
      <c r="AI2162" s="26">
        <v>0</v>
      </c>
      <c r="AK2162" s="26">
        <v>306973</v>
      </c>
      <c r="AM2162" s="2" t="str">
        <f t="shared" si="33"/>
        <v>No</v>
      </c>
    </row>
    <row r="2163" spans="1:39">
      <c r="A2163" s="6" t="s">
        <v>541</v>
      </c>
      <c r="B2163" s="6" t="s">
        <v>282</v>
      </c>
      <c r="C2163" s="4" t="s">
        <v>109</v>
      </c>
      <c r="D2163" s="213" t="s">
        <v>542</v>
      </c>
      <c r="E2163" s="210" t="s">
        <v>543</v>
      </c>
      <c r="F2163" s="17" t="s">
        <v>405</v>
      </c>
      <c r="G2163" s="36" t="s">
        <v>400</v>
      </c>
      <c r="H2163" s="157">
        <v>0</v>
      </c>
      <c r="I2163" s="19">
        <v>14</v>
      </c>
      <c r="J2163" s="150" t="s">
        <v>13</v>
      </c>
      <c r="K2163" s="150" t="s">
        <v>12</v>
      </c>
      <c r="L2163" s="9">
        <v>13</v>
      </c>
      <c r="M2163" s="9"/>
      <c r="N2163" s="21">
        <v>0</v>
      </c>
      <c r="O2163" s="10"/>
      <c r="P2163" s="39">
        <v>0</v>
      </c>
      <c r="Q2163" s="7"/>
      <c r="R2163" s="158">
        <v>72.649900000000002</v>
      </c>
      <c r="S2163" s="1"/>
      <c r="T2163" s="23">
        <v>1.9436</v>
      </c>
      <c r="V2163" s="20">
        <v>37.379399999999997</v>
      </c>
      <c r="X2163" s="20">
        <v>0</v>
      </c>
      <c r="AA2163" s="25">
        <v>0</v>
      </c>
      <c r="AB2163" s="9"/>
      <c r="AC2163" s="25">
        <v>1368797</v>
      </c>
      <c r="AD2163" s="9"/>
      <c r="AE2163" s="27">
        <v>36619</v>
      </c>
      <c r="AF2163" s="9"/>
      <c r="AG2163" s="26">
        <v>18841</v>
      </c>
      <c r="AI2163" s="26">
        <v>0</v>
      </c>
      <c r="AK2163" s="26">
        <v>318026</v>
      </c>
      <c r="AM2163" s="2" t="str">
        <f t="shared" si="33"/>
        <v>No</v>
      </c>
    </row>
    <row r="2164" spans="1:39">
      <c r="A2164" s="6" t="s">
        <v>5397</v>
      </c>
      <c r="B2164" s="6" t="s">
        <v>1575</v>
      </c>
      <c r="C2164" s="4" t="s">
        <v>39</v>
      </c>
      <c r="D2164" s="213" t="s">
        <v>5398</v>
      </c>
      <c r="E2164" s="210" t="s">
        <v>5399</v>
      </c>
      <c r="F2164" s="17" t="s">
        <v>272</v>
      </c>
      <c r="G2164" s="36" t="s">
        <v>400</v>
      </c>
      <c r="H2164" s="157">
        <v>0</v>
      </c>
      <c r="I2164" s="19">
        <v>14</v>
      </c>
      <c r="J2164" s="150" t="s">
        <v>13</v>
      </c>
      <c r="K2164" s="150" t="s">
        <v>15</v>
      </c>
      <c r="L2164" s="9">
        <v>13</v>
      </c>
      <c r="M2164" s="9"/>
      <c r="N2164" s="21">
        <v>1.9622999999999999</v>
      </c>
      <c r="O2164" s="10"/>
      <c r="P2164" s="39">
        <v>4.0300000000000002E-2</v>
      </c>
      <c r="Q2164" s="7"/>
      <c r="R2164" s="158">
        <v>14.266999999999999</v>
      </c>
      <c r="S2164" s="1"/>
      <c r="T2164" s="23">
        <v>0.2928</v>
      </c>
      <c r="V2164" s="20">
        <v>48.728299999999997</v>
      </c>
      <c r="X2164" s="20">
        <v>0</v>
      </c>
      <c r="AA2164" s="25">
        <v>14902</v>
      </c>
      <c r="AB2164" s="9"/>
      <c r="AC2164" s="25">
        <v>370043</v>
      </c>
      <c r="AD2164" s="9"/>
      <c r="AE2164" s="27">
        <v>7594</v>
      </c>
      <c r="AF2164" s="9"/>
      <c r="AG2164" s="26">
        <v>25937</v>
      </c>
      <c r="AI2164" s="26">
        <v>0</v>
      </c>
      <c r="AK2164" s="26">
        <v>113864</v>
      </c>
      <c r="AM2164" s="2" t="str">
        <f t="shared" si="33"/>
        <v>No</v>
      </c>
    </row>
    <row r="2165" spans="1:39">
      <c r="A2165" s="6" t="s">
        <v>131</v>
      </c>
      <c r="B2165" s="6" t="s">
        <v>1470</v>
      </c>
      <c r="C2165" s="4" t="s">
        <v>39</v>
      </c>
      <c r="D2165" s="213"/>
      <c r="E2165" s="210">
        <v>44929</v>
      </c>
      <c r="F2165" s="17" t="s">
        <v>272</v>
      </c>
      <c r="G2165" s="36" t="s">
        <v>218</v>
      </c>
      <c r="H2165" s="157">
        <v>5502379</v>
      </c>
      <c r="I2165" s="19">
        <v>14</v>
      </c>
      <c r="J2165" s="150" t="s">
        <v>14</v>
      </c>
      <c r="K2165" s="150" t="s">
        <v>15</v>
      </c>
      <c r="L2165" s="9">
        <v>13</v>
      </c>
      <c r="M2165" s="9"/>
      <c r="N2165" s="21">
        <v>0.42630000000000001</v>
      </c>
      <c r="O2165" s="10"/>
      <c r="P2165" s="39">
        <v>6.2399999999999997E-2</v>
      </c>
      <c r="Q2165" s="7"/>
      <c r="R2165" s="158">
        <v>74.947400000000002</v>
      </c>
      <c r="S2165" s="1"/>
      <c r="T2165" s="23">
        <v>10.9657</v>
      </c>
      <c r="V2165" s="20">
        <v>6.8346999999999998</v>
      </c>
      <c r="X2165" s="20">
        <v>1.7766</v>
      </c>
      <c r="AA2165" s="25">
        <v>128650</v>
      </c>
      <c r="AB2165" s="9"/>
      <c r="AC2165" s="25">
        <v>2062403</v>
      </c>
      <c r="AD2165" s="9"/>
      <c r="AE2165" s="27">
        <v>301753</v>
      </c>
      <c r="AF2165" s="9"/>
      <c r="AG2165" s="26">
        <v>27518</v>
      </c>
      <c r="AI2165" s="26">
        <v>1160844</v>
      </c>
      <c r="AK2165" s="26">
        <v>272473</v>
      </c>
      <c r="AM2165" s="2" t="str">
        <f t="shared" si="33"/>
        <v>No</v>
      </c>
    </row>
    <row r="2166" spans="1:39">
      <c r="A2166" s="6" t="s">
        <v>914</v>
      </c>
      <c r="B2166" s="6" t="s">
        <v>915</v>
      </c>
      <c r="C2166" s="4" t="s">
        <v>75</v>
      </c>
      <c r="D2166" s="213" t="s">
        <v>916</v>
      </c>
      <c r="E2166" s="210" t="s">
        <v>917</v>
      </c>
      <c r="F2166" s="17" t="s">
        <v>272</v>
      </c>
      <c r="G2166" s="36" t="s">
        <v>400</v>
      </c>
      <c r="H2166" s="157">
        <v>0</v>
      </c>
      <c r="I2166" s="19">
        <v>14</v>
      </c>
      <c r="J2166" s="150" t="s">
        <v>14</v>
      </c>
      <c r="K2166" s="150" t="s">
        <v>15</v>
      </c>
      <c r="L2166" s="9">
        <v>12</v>
      </c>
      <c r="M2166" s="9"/>
      <c r="N2166" s="21">
        <v>0.27900000000000003</v>
      </c>
      <c r="O2166" s="10"/>
      <c r="P2166" s="39">
        <v>1.14E-2</v>
      </c>
      <c r="Q2166" s="7"/>
      <c r="R2166" s="158">
        <v>85.614099999999993</v>
      </c>
      <c r="S2166" s="1"/>
      <c r="T2166" s="23">
        <v>3.5051000000000001</v>
      </c>
      <c r="V2166" s="20">
        <v>24.425899999999999</v>
      </c>
      <c r="X2166" s="20">
        <v>0</v>
      </c>
      <c r="AA2166" s="25">
        <v>16065</v>
      </c>
      <c r="AB2166" s="9"/>
      <c r="AC2166" s="25">
        <v>1406640</v>
      </c>
      <c r="AD2166" s="9"/>
      <c r="AE2166" s="27">
        <v>57588</v>
      </c>
      <c r="AF2166" s="9"/>
      <c r="AG2166" s="26">
        <v>16430</v>
      </c>
      <c r="AI2166" s="26">
        <v>0</v>
      </c>
      <c r="AK2166" s="26">
        <v>328604</v>
      </c>
      <c r="AM2166" s="2" t="str">
        <f t="shared" si="33"/>
        <v>No</v>
      </c>
    </row>
    <row r="2167" spans="1:39">
      <c r="A2167" s="6" t="s">
        <v>548</v>
      </c>
      <c r="B2167" s="6" t="s">
        <v>549</v>
      </c>
      <c r="C2167" s="4" t="s">
        <v>109</v>
      </c>
      <c r="D2167" s="213" t="s">
        <v>550</v>
      </c>
      <c r="E2167" s="210" t="s">
        <v>551</v>
      </c>
      <c r="F2167" s="17" t="s">
        <v>272</v>
      </c>
      <c r="G2167" s="36" t="s">
        <v>400</v>
      </c>
      <c r="H2167" s="157">
        <v>0</v>
      </c>
      <c r="I2167" s="19">
        <v>14</v>
      </c>
      <c r="J2167" s="150" t="s">
        <v>13</v>
      </c>
      <c r="K2167" s="150" t="s">
        <v>12</v>
      </c>
      <c r="L2167" s="9">
        <v>12</v>
      </c>
      <c r="M2167" s="9"/>
      <c r="N2167" s="21">
        <v>1.5282</v>
      </c>
      <c r="O2167" s="10"/>
      <c r="P2167" s="39">
        <v>2.87E-2</v>
      </c>
      <c r="Q2167" s="7"/>
      <c r="R2167" s="158">
        <v>50.146999999999998</v>
      </c>
      <c r="S2167" s="1"/>
      <c r="T2167" s="23">
        <v>0.94330000000000003</v>
      </c>
      <c r="V2167" s="20">
        <v>53.159399999999998</v>
      </c>
      <c r="X2167" s="20">
        <v>0</v>
      </c>
      <c r="AA2167" s="25">
        <v>23837</v>
      </c>
      <c r="AB2167" s="9"/>
      <c r="AC2167" s="25">
        <v>829180</v>
      </c>
      <c r="AD2167" s="9"/>
      <c r="AE2167" s="27">
        <v>15598</v>
      </c>
      <c r="AF2167" s="9"/>
      <c r="AG2167" s="26">
        <v>16535</v>
      </c>
      <c r="AI2167" s="26">
        <v>0</v>
      </c>
      <c r="AK2167" s="26">
        <v>381757</v>
      </c>
      <c r="AM2167" s="2" t="str">
        <f t="shared" si="33"/>
        <v>No</v>
      </c>
    </row>
    <row r="2168" spans="1:39">
      <c r="A2168" s="6" t="s">
        <v>6239</v>
      </c>
      <c r="B2168" s="6" t="s">
        <v>3333</v>
      </c>
      <c r="C2168" s="4" t="s">
        <v>103</v>
      </c>
      <c r="D2168" s="213">
        <v>6099</v>
      </c>
      <c r="E2168" s="210">
        <v>60099</v>
      </c>
      <c r="F2168" s="17" t="s">
        <v>272</v>
      </c>
      <c r="G2168" s="36" t="s">
        <v>220</v>
      </c>
      <c r="H2168" s="157">
        <v>728825</v>
      </c>
      <c r="I2168" s="19">
        <v>14</v>
      </c>
      <c r="J2168" s="150" t="s">
        <v>14</v>
      </c>
      <c r="K2168" s="150" t="s">
        <v>12</v>
      </c>
      <c r="L2168" s="9">
        <v>11</v>
      </c>
      <c r="M2168" s="9"/>
      <c r="N2168" s="21">
        <v>0.56659999999999999</v>
      </c>
      <c r="O2168" s="10"/>
      <c r="P2168" s="39">
        <v>0.17349999999999999</v>
      </c>
      <c r="Q2168" s="7"/>
      <c r="R2168" s="158">
        <v>57.8095</v>
      </c>
      <c r="S2168" s="1"/>
      <c r="T2168" s="23">
        <v>17.6968</v>
      </c>
      <c r="V2168" s="20">
        <v>3.2667000000000002</v>
      </c>
      <c r="X2168" s="20">
        <v>0</v>
      </c>
      <c r="AA2168" s="25">
        <v>341789</v>
      </c>
      <c r="AB2168" s="9"/>
      <c r="AC2168" s="25">
        <v>1970496</v>
      </c>
      <c r="AD2168" s="9"/>
      <c r="AE2168" s="27">
        <v>603213</v>
      </c>
      <c r="AF2168" s="9"/>
      <c r="AG2168" s="26">
        <v>34086</v>
      </c>
      <c r="AI2168" s="26">
        <v>0</v>
      </c>
      <c r="AK2168" s="26">
        <v>460991</v>
      </c>
      <c r="AM2168" s="2" t="str">
        <f t="shared" si="33"/>
        <v>No</v>
      </c>
    </row>
    <row r="2169" spans="1:39">
      <c r="A2169" s="6" t="s">
        <v>2948</v>
      </c>
      <c r="B2169" s="6" t="s">
        <v>2949</v>
      </c>
      <c r="C2169" s="4" t="s">
        <v>58</v>
      </c>
      <c r="D2169" s="213" t="s">
        <v>2950</v>
      </c>
      <c r="E2169" s="210" t="s">
        <v>2951</v>
      </c>
      <c r="F2169" s="17" t="s">
        <v>275</v>
      </c>
      <c r="G2169" s="36" t="s">
        <v>400</v>
      </c>
      <c r="H2169" s="157">
        <v>0</v>
      </c>
      <c r="I2169" s="19">
        <v>14</v>
      </c>
      <c r="J2169" s="150" t="s">
        <v>13</v>
      </c>
      <c r="K2169" s="150" t="s">
        <v>12</v>
      </c>
      <c r="L2169" s="9">
        <v>11</v>
      </c>
      <c r="M2169" s="9"/>
      <c r="N2169" s="21">
        <v>0.48330000000000001</v>
      </c>
      <c r="O2169" s="10"/>
      <c r="P2169" s="39">
        <v>5.7099999999999998E-2</v>
      </c>
      <c r="Q2169" s="7"/>
      <c r="R2169" s="158">
        <v>28.249099999999999</v>
      </c>
      <c r="S2169" s="1"/>
      <c r="T2169" s="23">
        <v>3.3359999999999999</v>
      </c>
      <c r="V2169" s="20">
        <v>8.468</v>
      </c>
      <c r="X2169" s="20">
        <v>0</v>
      </c>
      <c r="AA2169" s="25">
        <v>17396</v>
      </c>
      <c r="AB2169" s="9"/>
      <c r="AC2169" s="25">
        <v>304780</v>
      </c>
      <c r="AD2169" s="9"/>
      <c r="AE2169" s="27">
        <v>35992</v>
      </c>
      <c r="AF2169" s="9"/>
      <c r="AG2169" s="26">
        <v>10789</v>
      </c>
      <c r="AI2169" s="26">
        <v>0</v>
      </c>
      <c r="AK2169" s="26">
        <v>107902</v>
      </c>
      <c r="AM2169" s="2" t="str">
        <f t="shared" si="33"/>
        <v>No</v>
      </c>
    </row>
    <row r="2170" spans="1:39">
      <c r="A2170" s="6" t="s">
        <v>6238</v>
      </c>
      <c r="B2170" s="6" t="s">
        <v>1173</v>
      </c>
      <c r="C2170" s="4" t="s">
        <v>88</v>
      </c>
      <c r="D2170" s="213" t="s">
        <v>1174</v>
      </c>
      <c r="E2170" s="210" t="s">
        <v>1175</v>
      </c>
      <c r="F2170" s="17" t="s">
        <v>275</v>
      </c>
      <c r="G2170" s="36" t="s">
        <v>400</v>
      </c>
      <c r="H2170" s="157">
        <v>0</v>
      </c>
      <c r="I2170" s="19">
        <v>14</v>
      </c>
      <c r="J2170" s="150" t="s">
        <v>13</v>
      </c>
      <c r="K2170" s="150" t="s">
        <v>12</v>
      </c>
      <c r="L2170" s="9">
        <v>10</v>
      </c>
      <c r="M2170" s="9"/>
      <c r="N2170" s="21">
        <v>1.3309</v>
      </c>
      <c r="O2170" s="10"/>
      <c r="P2170" s="39">
        <v>4.4200000000000003E-2</v>
      </c>
      <c r="Q2170" s="7"/>
      <c r="R2170" s="158">
        <v>69.319900000000004</v>
      </c>
      <c r="S2170" s="1"/>
      <c r="T2170" s="23">
        <v>2.302</v>
      </c>
      <c r="V2170" s="20">
        <v>30.1127</v>
      </c>
      <c r="X2170" s="20">
        <v>0</v>
      </c>
      <c r="AA2170" s="25">
        <v>35769</v>
      </c>
      <c r="AB2170" s="9"/>
      <c r="AC2170" s="25">
        <v>809310</v>
      </c>
      <c r="AD2170" s="9"/>
      <c r="AE2170" s="27">
        <v>26876</v>
      </c>
      <c r="AF2170" s="9"/>
      <c r="AG2170" s="26">
        <v>11675</v>
      </c>
      <c r="AI2170" s="26">
        <v>0</v>
      </c>
      <c r="AK2170" s="26">
        <v>291859</v>
      </c>
      <c r="AM2170" s="2" t="str">
        <f t="shared" si="33"/>
        <v>No</v>
      </c>
    </row>
    <row r="2171" spans="1:39">
      <c r="A2171" s="6" t="s">
        <v>6236</v>
      </c>
      <c r="B2171" s="6" t="s">
        <v>4887</v>
      </c>
      <c r="C2171" s="4" t="s">
        <v>22</v>
      </c>
      <c r="D2171" s="213">
        <v>9214</v>
      </c>
      <c r="E2171" s="210">
        <v>90214</v>
      </c>
      <c r="F2171" s="17" t="s">
        <v>272</v>
      </c>
      <c r="G2171" s="36" t="s">
        <v>218</v>
      </c>
      <c r="H2171" s="157">
        <v>12150996</v>
      </c>
      <c r="I2171" s="19">
        <v>14</v>
      </c>
      <c r="J2171" s="150" t="s">
        <v>14</v>
      </c>
      <c r="K2171" s="150" t="s">
        <v>15</v>
      </c>
      <c r="L2171" s="9">
        <v>10</v>
      </c>
      <c r="M2171" s="9"/>
      <c r="N2171" s="21">
        <v>0.86960000000000004</v>
      </c>
      <c r="O2171" s="10"/>
      <c r="P2171" s="39">
        <v>9.74E-2</v>
      </c>
      <c r="Q2171" s="7"/>
      <c r="R2171" s="158">
        <v>94.895300000000006</v>
      </c>
      <c r="S2171" s="1"/>
      <c r="T2171" s="23">
        <v>10.63</v>
      </c>
      <c r="V2171" s="20">
        <v>8.9271999999999991</v>
      </c>
      <c r="X2171" s="20">
        <v>2.2317999999999998</v>
      </c>
      <c r="AA2171" s="25">
        <v>314231</v>
      </c>
      <c r="AB2171" s="9"/>
      <c r="AC2171" s="25">
        <v>3225775</v>
      </c>
      <c r="AD2171" s="9"/>
      <c r="AE2171" s="27">
        <v>361344</v>
      </c>
      <c r="AF2171" s="9"/>
      <c r="AG2171" s="26">
        <v>33993</v>
      </c>
      <c r="AI2171" s="26">
        <v>1445376</v>
      </c>
      <c r="AK2171" s="26">
        <v>386879</v>
      </c>
      <c r="AM2171" s="2" t="str">
        <f t="shared" si="33"/>
        <v>No</v>
      </c>
    </row>
    <row r="2172" spans="1:39">
      <c r="A2172" s="6" t="s">
        <v>6237</v>
      </c>
      <c r="B2172" s="6" t="s">
        <v>4817</v>
      </c>
      <c r="C2172" s="4" t="s">
        <v>22</v>
      </c>
      <c r="D2172" s="213">
        <v>9043</v>
      </c>
      <c r="E2172" s="210">
        <v>90043</v>
      </c>
      <c r="F2172" s="17" t="s">
        <v>272</v>
      </c>
      <c r="G2172" s="36" t="s">
        <v>218</v>
      </c>
      <c r="H2172" s="157">
        <v>12150996</v>
      </c>
      <c r="I2172" s="19">
        <v>14</v>
      </c>
      <c r="J2172" s="150" t="s">
        <v>14</v>
      </c>
      <c r="K2172" s="150" t="s">
        <v>12</v>
      </c>
      <c r="L2172" s="9">
        <v>10</v>
      </c>
      <c r="M2172" s="9"/>
      <c r="N2172" s="21">
        <v>0</v>
      </c>
      <c r="O2172" s="10"/>
      <c r="P2172" s="39">
        <v>0</v>
      </c>
      <c r="Q2172" s="7"/>
      <c r="R2172" s="158">
        <v>127.54349999999999</v>
      </c>
      <c r="S2172" s="1"/>
      <c r="T2172" s="23">
        <v>15.7127</v>
      </c>
      <c r="V2172" s="20">
        <v>8.1172000000000004</v>
      </c>
      <c r="X2172" s="20">
        <v>1.9218999999999999</v>
      </c>
      <c r="AA2172" s="25">
        <v>0</v>
      </c>
      <c r="AB2172" s="9"/>
      <c r="AC2172" s="25">
        <v>4062643</v>
      </c>
      <c r="AD2172" s="9"/>
      <c r="AE2172" s="27">
        <v>500498</v>
      </c>
      <c r="AF2172" s="9"/>
      <c r="AG2172" s="26">
        <v>31853</v>
      </c>
      <c r="AI2172" s="26">
        <v>2113828</v>
      </c>
      <c r="AK2172" s="26">
        <v>403011</v>
      </c>
      <c r="AM2172" s="2" t="str">
        <f t="shared" si="33"/>
        <v>No</v>
      </c>
    </row>
    <row r="2173" spans="1:39">
      <c r="A2173" s="6" t="s">
        <v>541</v>
      </c>
      <c r="B2173" s="6" t="s">
        <v>282</v>
      </c>
      <c r="C2173" s="4" t="s">
        <v>109</v>
      </c>
      <c r="D2173" s="213" t="s">
        <v>542</v>
      </c>
      <c r="E2173" s="210" t="s">
        <v>543</v>
      </c>
      <c r="F2173" s="17" t="s">
        <v>405</v>
      </c>
      <c r="G2173" s="36" t="s">
        <v>400</v>
      </c>
      <c r="H2173" s="157">
        <v>0</v>
      </c>
      <c r="I2173" s="19">
        <v>14</v>
      </c>
      <c r="J2173" s="150" t="s">
        <v>24</v>
      </c>
      <c r="K2173" s="150" t="s">
        <v>12</v>
      </c>
      <c r="L2173" s="9">
        <v>1</v>
      </c>
      <c r="M2173" s="9"/>
      <c r="N2173" s="21">
        <v>0</v>
      </c>
      <c r="O2173" s="10"/>
      <c r="P2173" s="39">
        <v>0</v>
      </c>
      <c r="Q2173" s="7"/>
      <c r="R2173" s="158">
        <v>73.777199999999993</v>
      </c>
      <c r="S2173" s="1"/>
      <c r="T2173" s="23">
        <v>7.1345000000000001</v>
      </c>
      <c r="V2173" s="20">
        <v>10.3409</v>
      </c>
      <c r="X2173" s="20">
        <v>0</v>
      </c>
      <c r="AA2173" s="25">
        <v>0</v>
      </c>
      <c r="AB2173" s="9"/>
      <c r="AC2173" s="25">
        <v>203994</v>
      </c>
      <c r="AD2173" s="9"/>
      <c r="AE2173" s="27">
        <v>19727</v>
      </c>
      <c r="AF2173" s="9"/>
      <c r="AG2173" s="26">
        <v>2765</v>
      </c>
      <c r="AI2173" s="26">
        <v>0</v>
      </c>
      <c r="AK2173" s="26">
        <v>79384</v>
      </c>
      <c r="AM2173" s="2" t="str">
        <f t="shared" si="33"/>
        <v>No</v>
      </c>
    </row>
    <row r="2174" spans="1:39">
      <c r="A2174" s="6" t="s">
        <v>131</v>
      </c>
      <c r="B2174" s="6" t="s">
        <v>1470</v>
      </c>
      <c r="C2174" s="4" t="s">
        <v>39</v>
      </c>
      <c r="D2174" s="213"/>
      <c r="E2174" s="210">
        <v>44929</v>
      </c>
      <c r="F2174" s="17" t="s">
        <v>272</v>
      </c>
      <c r="G2174" s="36" t="s">
        <v>218</v>
      </c>
      <c r="H2174" s="157">
        <v>5502379</v>
      </c>
      <c r="I2174" s="19">
        <v>14</v>
      </c>
      <c r="J2174" s="150" t="s">
        <v>25</v>
      </c>
      <c r="K2174" s="150" t="s">
        <v>15</v>
      </c>
      <c r="L2174" s="9">
        <v>1</v>
      </c>
      <c r="M2174" s="9"/>
      <c r="N2174" s="21">
        <v>0</v>
      </c>
      <c r="O2174" s="10"/>
      <c r="P2174" s="39">
        <v>0</v>
      </c>
      <c r="Q2174" s="7"/>
      <c r="R2174" s="158">
        <v>59.897300000000001</v>
      </c>
      <c r="S2174" s="1"/>
      <c r="T2174" s="23">
        <v>13.961</v>
      </c>
      <c r="V2174" s="20">
        <v>4.2903000000000002</v>
      </c>
      <c r="X2174" s="20">
        <v>14.8871</v>
      </c>
      <c r="AA2174" s="25">
        <v>0</v>
      </c>
      <c r="AB2174" s="9"/>
      <c r="AC2174" s="25">
        <v>199458</v>
      </c>
      <c r="AD2174" s="9"/>
      <c r="AE2174" s="27">
        <v>46490</v>
      </c>
      <c r="AF2174" s="9"/>
      <c r="AG2174" s="26">
        <v>3330</v>
      </c>
      <c r="AI2174" s="26">
        <v>13398</v>
      </c>
      <c r="AK2174" s="26">
        <v>9341</v>
      </c>
      <c r="AM2174" s="2" t="str">
        <f t="shared" si="33"/>
        <v>No</v>
      </c>
    </row>
    <row r="2175" spans="1:39">
      <c r="A2175" s="6" t="s">
        <v>5397</v>
      </c>
      <c r="B2175" s="6" t="s">
        <v>1575</v>
      </c>
      <c r="C2175" s="4" t="s">
        <v>39</v>
      </c>
      <c r="D2175" s="213" t="s">
        <v>5398</v>
      </c>
      <c r="E2175" s="210" t="s">
        <v>5399</v>
      </c>
      <c r="F2175" s="17" t="s">
        <v>272</v>
      </c>
      <c r="G2175" s="36" t="s">
        <v>400</v>
      </c>
      <c r="H2175" s="157">
        <v>0</v>
      </c>
      <c r="I2175" s="19">
        <v>14</v>
      </c>
      <c r="J2175" s="150" t="s">
        <v>14</v>
      </c>
      <c r="K2175" s="150" t="s">
        <v>12</v>
      </c>
      <c r="L2175" s="9">
        <v>1</v>
      </c>
      <c r="M2175" s="9"/>
      <c r="N2175" s="21">
        <v>0.4844</v>
      </c>
      <c r="O2175" s="10"/>
      <c r="P2175" s="39">
        <v>4.5499999999999999E-2</v>
      </c>
      <c r="Q2175" s="7"/>
      <c r="R2175" s="158">
        <v>37.079900000000002</v>
      </c>
      <c r="S2175" s="1"/>
      <c r="T2175" s="23">
        <v>3.4813999999999998</v>
      </c>
      <c r="V2175" s="20">
        <v>10.6509</v>
      </c>
      <c r="X2175" s="20">
        <v>0</v>
      </c>
      <c r="AA2175" s="25">
        <v>5342</v>
      </c>
      <c r="AB2175" s="9"/>
      <c r="AC2175" s="25">
        <v>117469</v>
      </c>
      <c r="AD2175" s="9"/>
      <c r="AE2175" s="27">
        <v>11029</v>
      </c>
      <c r="AF2175" s="9"/>
      <c r="AG2175" s="26">
        <v>3168</v>
      </c>
      <c r="AI2175" s="26">
        <v>0</v>
      </c>
      <c r="AK2175" s="26">
        <v>31680</v>
      </c>
      <c r="AM2175" s="2" t="str">
        <f t="shared" si="33"/>
        <v>No</v>
      </c>
    </row>
    <row r="2176" spans="1:39">
      <c r="A2176" s="6" t="s">
        <v>349</v>
      </c>
      <c r="B2176" s="6" t="s">
        <v>350</v>
      </c>
      <c r="C2176" s="4" t="s">
        <v>86</v>
      </c>
      <c r="D2176" s="213">
        <v>61</v>
      </c>
      <c r="E2176" s="210">
        <v>61</v>
      </c>
      <c r="F2176" s="17" t="s">
        <v>272</v>
      </c>
      <c r="G2176" s="36" t="s">
        <v>220</v>
      </c>
      <c r="H2176" s="157">
        <v>56997</v>
      </c>
      <c r="I2176" s="19">
        <v>13</v>
      </c>
      <c r="J2176" s="150" t="s">
        <v>13</v>
      </c>
      <c r="K2176" s="150" t="s">
        <v>12</v>
      </c>
      <c r="L2176" s="9">
        <v>9</v>
      </c>
      <c r="M2176" s="9"/>
      <c r="N2176" s="21">
        <v>1.7141999999999999</v>
      </c>
      <c r="O2176" s="10"/>
      <c r="P2176" s="39">
        <v>6.0100000000000001E-2</v>
      </c>
      <c r="Q2176" s="7"/>
      <c r="R2176" s="158">
        <v>64.594499999999996</v>
      </c>
      <c r="S2176" s="1"/>
      <c r="T2176" s="23">
        <v>2.2658999999999998</v>
      </c>
      <c r="V2176" s="20">
        <v>28.507200000000001</v>
      </c>
      <c r="X2176" s="20">
        <v>0</v>
      </c>
      <c r="AA2176" s="25">
        <v>33889</v>
      </c>
      <c r="AB2176" s="9"/>
      <c r="AC2176" s="25">
        <v>563587</v>
      </c>
      <c r="AD2176" s="9"/>
      <c r="AE2176" s="27">
        <v>19770</v>
      </c>
      <c r="AF2176" s="9"/>
      <c r="AG2176" s="26">
        <v>8725</v>
      </c>
      <c r="AI2176" s="26">
        <v>0</v>
      </c>
      <c r="AK2176" s="26">
        <v>105911</v>
      </c>
      <c r="AM2176" s="2" t="str">
        <f t="shared" si="33"/>
        <v>No</v>
      </c>
    </row>
    <row r="2177" spans="1:39">
      <c r="A2177" s="6" t="s">
        <v>2402</v>
      </c>
      <c r="B2177" s="6" t="s">
        <v>2403</v>
      </c>
      <c r="C2177" s="4" t="s">
        <v>82</v>
      </c>
      <c r="D2177" s="213">
        <v>5186</v>
      </c>
      <c r="E2177" s="210">
        <v>50186</v>
      </c>
      <c r="F2177" s="17" t="s">
        <v>275</v>
      </c>
      <c r="G2177" s="36" t="s">
        <v>220</v>
      </c>
      <c r="H2177" s="157">
        <v>202637</v>
      </c>
      <c r="I2177" s="19">
        <v>13</v>
      </c>
      <c r="J2177" s="150" t="s">
        <v>13</v>
      </c>
      <c r="K2177" s="150" t="s">
        <v>15</v>
      </c>
      <c r="L2177" s="9">
        <v>9</v>
      </c>
      <c r="M2177" s="9"/>
      <c r="N2177" s="21">
        <v>19.264099999999999</v>
      </c>
      <c r="O2177" s="10"/>
      <c r="P2177" s="39">
        <v>0.499</v>
      </c>
      <c r="Q2177" s="7"/>
      <c r="R2177" s="158">
        <v>44.216099999999997</v>
      </c>
      <c r="S2177" s="1"/>
      <c r="T2177" s="23">
        <v>1.1453</v>
      </c>
      <c r="V2177" s="20">
        <v>38.605499999999999</v>
      </c>
      <c r="X2177" s="20">
        <v>0</v>
      </c>
      <c r="AA2177" s="25">
        <v>163051</v>
      </c>
      <c r="AB2177" s="9"/>
      <c r="AC2177" s="25">
        <v>326757</v>
      </c>
      <c r="AD2177" s="9"/>
      <c r="AE2177" s="27">
        <v>8464</v>
      </c>
      <c r="AF2177" s="9"/>
      <c r="AG2177" s="26">
        <v>7390</v>
      </c>
      <c r="AI2177" s="26">
        <v>0</v>
      </c>
      <c r="AK2177" s="26">
        <v>93836</v>
      </c>
      <c r="AM2177" s="2" t="str">
        <f t="shared" si="33"/>
        <v>No</v>
      </c>
    </row>
    <row r="2178" spans="1:39">
      <c r="A2178" s="6" t="s">
        <v>6244</v>
      </c>
      <c r="B2178" s="6" t="s">
        <v>664</v>
      </c>
      <c r="C2178" s="4" t="s">
        <v>82</v>
      </c>
      <c r="D2178" s="213">
        <v>5020</v>
      </c>
      <c r="E2178" s="210">
        <v>50020</v>
      </c>
      <c r="F2178" s="17" t="s">
        <v>272</v>
      </c>
      <c r="G2178" s="36" t="s">
        <v>220</v>
      </c>
      <c r="H2178" s="157">
        <v>85256</v>
      </c>
      <c r="I2178" s="19">
        <v>13</v>
      </c>
      <c r="J2178" s="150" t="s">
        <v>14</v>
      </c>
      <c r="K2178" s="150" t="s">
        <v>15</v>
      </c>
      <c r="L2178" s="9">
        <v>9</v>
      </c>
      <c r="M2178" s="9"/>
      <c r="N2178" s="21">
        <v>0.80449999999999999</v>
      </c>
      <c r="O2178" s="10"/>
      <c r="P2178" s="39">
        <v>8.1500000000000003E-2</v>
      </c>
      <c r="Q2178" s="7"/>
      <c r="R2178" s="158">
        <v>100.41500000000001</v>
      </c>
      <c r="S2178" s="1"/>
      <c r="T2178" s="23">
        <v>10.168900000000001</v>
      </c>
      <c r="V2178" s="20">
        <v>9.8747000000000007</v>
      </c>
      <c r="X2178" s="20">
        <v>0</v>
      </c>
      <c r="AA2178" s="25">
        <v>141222</v>
      </c>
      <c r="AB2178" s="9"/>
      <c r="AC2178" s="25">
        <v>1733363</v>
      </c>
      <c r="AD2178" s="9"/>
      <c r="AE2178" s="27">
        <v>175536</v>
      </c>
      <c r="AF2178" s="9"/>
      <c r="AG2178" s="26">
        <v>17262</v>
      </c>
      <c r="AI2178" s="26">
        <v>0</v>
      </c>
      <c r="AK2178" s="26">
        <v>225666</v>
      </c>
      <c r="AM2178" s="2" t="str">
        <f t="shared" ref="AM2178:AM2241" si="34">IF(AL2178&amp;AJ2178&amp;AH2178&amp;AF2178&amp;AD2178&amp;AB2178&amp;Y2178&amp;W2178&amp;U2178&amp;S2178&amp;S2178&amp;Q2178&amp;O2178&lt;&gt;"","Yes","No")</f>
        <v>No</v>
      </c>
    </row>
    <row r="2179" spans="1:39">
      <c r="A2179" s="6" t="s">
        <v>4867</v>
      </c>
      <c r="B2179" s="6" t="s">
        <v>4868</v>
      </c>
      <c r="C2179" s="4" t="s">
        <v>22</v>
      </c>
      <c r="D2179" s="213">
        <v>9197</v>
      </c>
      <c r="E2179" s="210">
        <v>90197</v>
      </c>
      <c r="F2179" s="17" t="s">
        <v>272</v>
      </c>
      <c r="G2179" s="36" t="s">
        <v>220</v>
      </c>
      <c r="H2179" s="157">
        <v>87569</v>
      </c>
      <c r="I2179" s="19">
        <v>13</v>
      </c>
      <c r="J2179" s="150" t="s">
        <v>14</v>
      </c>
      <c r="K2179" s="150" t="s">
        <v>15</v>
      </c>
      <c r="L2179" s="9">
        <v>9</v>
      </c>
      <c r="M2179" s="9"/>
      <c r="N2179" s="21">
        <v>0.59989999999999999</v>
      </c>
      <c r="O2179" s="10"/>
      <c r="P2179" s="39">
        <v>2.5000000000000001E-2</v>
      </c>
      <c r="Q2179" s="7"/>
      <c r="R2179" s="158">
        <v>130.23869999999999</v>
      </c>
      <c r="S2179" s="1"/>
      <c r="T2179" s="23">
        <v>5.4310999999999998</v>
      </c>
      <c r="V2179" s="20">
        <v>23.9801</v>
      </c>
      <c r="X2179" s="20">
        <v>0</v>
      </c>
      <c r="AA2179" s="25">
        <v>89096</v>
      </c>
      <c r="AB2179" s="9"/>
      <c r="AC2179" s="25">
        <v>3561377</v>
      </c>
      <c r="AD2179" s="9"/>
      <c r="AE2179" s="27">
        <v>148514</v>
      </c>
      <c r="AF2179" s="9"/>
      <c r="AG2179" s="26">
        <v>27345</v>
      </c>
      <c r="AI2179" s="26">
        <v>0</v>
      </c>
      <c r="AK2179" s="26">
        <v>341126</v>
      </c>
      <c r="AM2179" s="2" t="str">
        <f t="shared" si="34"/>
        <v>No</v>
      </c>
    </row>
    <row r="2180" spans="1:39">
      <c r="A2180" s="6" t="s">
        <v>448</v>
      </c>
      <c r="B2180" s="6" t="s">
        <v>449</v>
      </c>
      <c r="C2180" s="4" t="s">
        <v>86</v>
      </c>
      <c r="D2180" s="213" t="s">
        <v>450</v>
      </c>
      <c r="E2180" s="210" t="s">
        <v>451</v>
      </c>
      <c r="F2180" s="17" t="s">
        <v>275</v>
      </c>
      <c r="G2180" s="36" t="s">
        <v>400</v>
      </c>
      <c r="H2180" s="157">
        <v>0</v>
      </c>
      <c r="I2180" s="19">
        <v>13</v>
      </c>
      <c r="J2180" s="150" t="s">
        <v>14</v>
      </c>
      <c r="K2180" s="150" t="s">
        <v>12</v>
      </c>
      <c r="L2180" s="9">
        <v>8</v>
      </c>
      <c r="M2180" s="9"/>
      <c r="N2180" s="21">
        <v>0.48820000000000002</v>
      </c>
      <c r="O2180" s="10"/>
      <c r="P2180" s="39">
        <v>0.11609999999999999</v>
      </c>
      <c r="Q2180" s="7"/>
      <c r="R2180" s="158">
        <v>50.225000000000001</v>
      </c>
      <c r="S2180" s="1"/>
      <c r="T2180" s="23">
        <v>11.9468</v>
      </c>
      <c r="V2180" s="20">
        <v>4.2041000000000004</v>
      </c>
      <c r="X2180" s="20">
        <v>0</v>
      </c>
      <c r="AA2180" s="25">
        <v>121899</v>
      </c>
      <c r="AB2180" s="9"/>
      <c r="AC2180" s="25">
        <v>1049802</v>
      </c>
      <c r="AD2180" s="9"/>
      <c r="AE2180" s="27">
        <v>249712</v>
      </c>
      <c r="AF2180" s="9"/>
      <c r="AG2180" s="26">
        <v>20902</v>
      </c>
      <c r="AI2180" s="26">
        <v>0</v>
      </c>
      <c r="AK2180" s="26">
        <v>252091</v>
      </c>
      <c r="AM2180" s="2" t="str">
        <f t="shared" si="34"/>
        <v>No</v>
      </c>
    </row>
    <row r="2181" spans="1:39">
      <c r="A2181" s="6" t="s">
        <v>6245</v>
      </c>
      <c r="B2181" s="6" t="s">
        <v>339</v>
      </c>
      <c r="C2181" s="4" t="s">
        <v>109</v>
      </c>
      <c r="D2181" s="213">
        <v>51</v>
      </c>
      <c r="E2181" s="210">
        <v>51</v>
      </c>
      <c r="F2181" s="17" t="s">
        <v>272</v>
      </c>
      <c r="G2181" s="36" t="s">
        <v>220</v>
      </c>
      <c r="H2181" s="157">
        <v>51924</v>
      </c>
      <c r="I2181" s="19">
        <v>13</v>
      </c>
      <c r="J2181" s="150" t="s">
        <v>16</v>
      </c>
      <c r="K2181" s="150" t="s">
        <v>12</v>
      </c>
      <c r="L2181" s="9">
        <v>8</v>
      </c>
      <c r="M2181" s="9"/>
      <c r="N2181" s="21">
        <v>3.0352999999999999</v>
      </c>
      <c r="O2181" s="10"/>
      <c r="P2181" s="39">
        <v>1.0954999999999999</v>
      </c>
      <c r="Q2181" s="7"/>
      <c r="R2181" s="158">
        <v>21.6311</v>
      </c>
      <c r="S2181" s="1"/>
      <c r="T2181" s="23">
        <v>7.8068999999999997</v>
      </c>
      <c r="V2181" s="20">
        <v>2.7707999999999999</v>
      </c>
      <c r="X2181" s="20">
        <v>0</v>
      </c>
      <c r="AA2181" s="25">
        <v>65780</v>
      </c>
      <c r="AB2181" s="9"/>
      <c r="AC2181" s="25">
        <v>60048</v>
      </c>
      <c r="AD2181" s="9"/>
      <c r="AE2181" s="27">
        <v>21672</v>
      </c>
      <c r="AF2181" s="9"/>
      <c r="AG2181" s="26">
        <v>2776</v>
      </c>
      <c r="AI2181" s="26">
        <v>0</v>
      </c>
      <c r="AK2181" s="26">
        <v>103907</v>
      </c>
      <c r="AM2181" s="2" t="str">
        <f t="shared" si="34"/>
        <v>No</v>
      </c>
    </row>
    <row r="2182" spans="1:39">
      <c r="A2182" s="6" t="s">
        <v>4990</v>
      </c>
      <c r="B2182" s="6" t="s">
        <v>4793</v>
      </c>
      <c r="C2182" s="4" t="s">
        <v>22</v>
      </c>
      <c r="D2182" s="213" t="s">
        <v>4991</v>
      </c>
      <c r="E2182" s="210" t="s">
        <v>4992</v>
      </c>
      <c r="F2182" s="17" t="s">
        <v>272</v>
      </c>
      <c r="G2182" s="36" t="s">
        <v>400</v>
      </c>
      <c r="H2182" s="157">
        <v>0</v>
      </c>
      <c r="I2182" s="19">
        <v>13</v>
      </c>
      <c r="J2182" s="150" t="s">
        <v>13</v>
      </c>
      <c r="K2182" s="150" t="s">
        <v>15</v>
      </c>
      <c r="L2182" s="9">
        <v>8</v>
      </c>
      <c r="M2182" s="9"/>
      <c r="N2182" s="21">
        <v>1.7425999999999999</v>
      </c>
      <c r="O2182" s="10"/>
      <c r="P2182" s="39">
        <v>8.1699999999999995E-2</v>
      </c>
      <c r="Q2182" s="7"/>
      <c r="R2182" s="158">
        <v>89.387600000000006</v>
      </c>
      <c r="S2182" s="1"/>
      <c r="T2182" s="23">
        <v>4.1912000000000003</v>
      </c>
      <c r="V2182" s="20">
        <v>21.327400000000001</v>
      </c>
      <c r="X2182" s="20">
        <v>0</v>
      </c>
      <c r="AA2182" s="25">
        <v>70707</v>
      </c>
      <c r="AB2182" s="9"/>
      <c r="AC2182" s="25">
        <v>865361</v>
      </c>
      <c r="AD2182" s="9"/>
      <c r="AE2182" s="27">
        <v>40575</v>
      </c>
      <c r="AF2182" s="9"/>
      <c r="AG2182" s="26">
        <v>9681</v>
      </c>
      <c r="AI2182" s="26">
        <v>0</v>
      </c>
      <c r="AK2182" s="26">
        <v>116409</v>
      </c>
      <c r="AM2182" s="2" t="str">
        <f t="shared" si="34"/>
        <v>No</v>
      </c>
    </row>
    <row r="2183" spans="1:39">
      <c r="A2183" s="6" t="s">
        <v>6246</v>
      </c>
      <c r="B2183" s="6" t="s">
        <v>1317</v>
      </c>
      <c r="C2183" s="4" t="s">
        <v>17</v>
      </c>
      <c r="D2183" s="213">
        <v>4049</v>
      </c>
      <c r="E2183" s="210">
        <v>40049</v>
      </c>
      <c r="F2183" s="17" t="s">
        <v>272</v>
      </c>
      <c r="G2183" s="36" t="s">
        <v>220</v>
      </c>
      <c r="H2183" s="157">
        <v>64172</v>
      </c>
      <c r="I2183" s="19">
        <v>13</v>
      </c>
      <c r="J2183" s="150" t="s">
        <v>13</v>
      </c>
      <c r="K2183" s="150" t="s">
        <v>12</v>
      </c>
      <c r="L2183" s="9">
        <v>8</v>
      </c>
      <c r="M2183" s="9"/>
      <c r="N2183" s="21">
        <v>1.4928999999999999</v>
      </c>
      <c r="O2183" s="10"/>
      <c r="P2183" s="39">
        <v>0.1138</v>
      </c>
      <c r="Q2183" s="7"/>
      <c r="R2183" s="158">
        <v>32.0092</v>
      </c>
      <c r="S2183" s="1"/>
      <c r="T2183" s="23">
        <v>2.4390000000000001</v>
      </c>
      <c r="V2183" s="20">
        <v>13.123900000000001</v>
      </c>
      <c r="X2183" s="20">
        <v>0</v>
      </c>
      <c r="AA2183" s="25">
        <v>46622</v>
      </c>
      <c r="AB2183" s="9"/>
      <c r="AC2183" s="25">
        <v>409846</v>
      </c>
      <c r="AD2183" s="9"/>
      <c r="AE2183" s="27">
        <v>31229</v>
      </c>
      <c r="AF2183" s="9"/>
      <c r="AG2183" s="26">
        <v>12804</v>
      </c>
      <c r="AI2183" s="26">
        <v>0</v>
      </c>
      <c r="AK2183" s="26">
        <v>185500</v>
      </c>
      <c r="AM2183" s="2" t="str">
        <f t="shared" si="34"/>
        <v>No</v>
      </c>
    </row>
    <row r="2184" spans="1:39">
      <c r="A2184" s="6" t="s">
        <v>6247</v>
      </c>
      <c r="B2184" s="6" t="s">
        <v>1336</v>
      </c>
      <c r="C2184" s="4" t="s">
        <v>102</v>
      </c>
      <c r="D2184" s="213">
        <v>4080</v>
      </c>
      <c r="E2184" s="210">
        <v>40080</v>
      </c>
      <c r="F2184" s="17" t="s">
        <v>272</v>
      </c>
      <c r="G2184" s="36" t="s">
        <v>220</v>
      </c>
      <c r="H2184" s="157">
        <v>106571</v>
      </c>
      <c r="I2184" s="19">
        <v>13</v>
      </c>
      <c r="J2184" s="150" t="s">
        <v>14</v>
      </c>
      <c r="K2184" s="150" t="s">
        <v>12</v>
      </c>
      <c r="L2184" s="9">
        <v>7</v>
      </c>
      <c r="M2184" s="9"/>
      <c r="N2184" s="21">
        <v>0.36470000000000002</v>
      </c>
      <c r="O2184" s="10"/>
      <c r="P2184" s="39">
        <v>5.4800000000000001E-2</v>
      </c>
      <c r="Q2184" s="7"/>
      <c r="R2184" s="158">
        <v>58.748100000000001</v>
      </c>
      <c r="S2184" s="1"/>
      <c r="T2184" s="23">
        <v>8.8353999999999999</v>
      </c>
      <c r="V2184" s="20">
        <v>6.6492000000000004</v>
      </c>
      <c r="X2184" s="20">
        <v>0</v>
      </c>
      <c r="AA2184" s="25">
        <v>51978</v>
      </c>
      <c r="AB2184" s="9"/>
      <c r="AC2184" s="25">
        <v>947725</v>
      </c>
      <c r="AD2184" s="9"/>
      <c r="AE2184" s="27">
        <v>142532</v>
      </c>
      <c r="AF2184" s="9"/>
      <c r="AG2184" s="26">
        <v>16132</v>
      </c>
      <c r="AI2184" s="26">
        <v>0</v>
      </c>
      <c r="AK2184" s="26">
        <v>213469</v>
      </c>
      <c r="AM2184" s="2" t="str">
        <f t="shared" si="34"/>
        <v>No</v>
      </c>
    </row>
    <row r="2185" spans="1:39">
      <c r="A2185" s="6" t="s">
        <v>707</v>
      </c>
      <c r="B2185" s="6" t="s">
        <v>708</v>
      </c>
      <c r="C2185" s="4" t="s">
        <v>34</v>
      </c>
      <c r="D2185" s="213">
        <v>1107</v>
      </c>
      <c r="E2185" s="210">
        <v>10107</v>
      </c>
      <c r="F2185" s="17" t="s">
        <v>275</v>
      </c>
      <c r="G2185" s="36" t="s">
        <v>218</v>
      </c>
      <c r="H2185" s="157">
        <v>923311</v>
      </c>
      <c r="I2185" s="19">
        <v>13</v>
      </c>
      <c r="J2185" s="150" t="s">
        <v>13</v>
      </c>
      <c r="K2185" s="150" t="s">
        <v>12</v>
      </c>
      <c r="L2185" s="9">
        <v>7</v>
      </c>
      <c r="M2185" s="9"/>
      <c r="N2185" s="21">
        <v>3.2528999999999999</v>
      </c>
      <c r="O2185" s="10"/>
      <c r="P2185" s="39">
        <v>0.1978</v>
      </c>
      <c r="Q2185" s="7"/>
      <c r="R2185" s="158">
        <v>43.930300000000003</v>
      </c>
      <c r="S2185" s="1"/>
      <c r="T2185" s="23">
        <v>2.6717</v>
      </c>
      <c r="V2185" s="20">
        <v>16.443000000000001</v>
      </c>
      <c r="X2185" s="20">
        <v>3.0960000000000001</v>
      </c>
      <c r="AA2185" s="25">
        <v>156379</v>
      </c>
      <c r="AB2185" s="9"/>
      <c r="AC2185" s="25">
        <v>790482</v>
      </c>
      <c r="AD2185" s="9"/>
      <c r="AE2185" s="27">
        <v>48074</v>
      </c>
      <c r="AF2185" s="9"/>
      <c r="AG2185" s="26">
        <v>17994</v>
      </c>
      <c r="AI2185" s="26">
        <v>255324</v>
      </c>
      <c r="AK2185" s="26">
        <v>252686</v>
      </c>
      <c r="AM2185" s="2" t="str">
        <f t="shared" si="34"/>
        <v>No</v>
      </c>
    </row>
    <row r="2186" spans="1:39">
      <c r="A2186" s="6" t="s">
        <v>6248</v>
      </c>
      <c r="B2186" s="6" t="s">
        <v>5500</v>
      </c>
      <c r="C2186" s="4" t="s">
        <v>20</v>
      </c>
      <c r="D2186" s="213" t="s">
        <v>5501</v>
      </c>
      <c r="E2186" s="210">
        <v>99433</v>
      </c>
      <c r="F2186" s="17" t="s">
        <v>132</v>
      </c>
      <c r="G2186" s="36" t="s">
        <v>220</v>
      </c>
      <c r="H2186" s="157">
        <v>0</v>
      </c>
      <c r="I2186" s="19">
        <v>13</v>
      </c>
      <c r="J2186" s="150" t="s">
        <v>13</v>
      </c>
      <c r="K2186" s="150" t="s">
        <v>12</v>
      </c>
      <c r="L2186" s="9">
        <v>7</v>
      </c>
      <c r="M2186" s="9"/>
      <c r="N2186" s="21">
        <v>0.85219999999999996</v>
      </c>
      <c r="O2186" s="10"/>
      <c r="P2186" s="39">
        <v>9.5999999999999992E-3</v>
      </c>
      <c r="Q2186" s="7"/>
      <c r="R2186" s="158">
        <v>82.145499999999998</v>
      </c>
      <c r="S2186" s="1"/>
      <c r="T2186" s="23">
        <v>0.92369999999999997</v>
      </c>
      <c r="V2186" s="20">
        <v>88.935000000000002</v>
      </c>
      <c r="X2186" s="20">
        <v>0</v>
      </c>
      <c r="AA2186" s="25">
        <v>3856</v>
      </c>
      <c r="AB2186" s="9"/>
      <c r="AC2186" s="25">
        <v>402431</v>
      </c>
      <c r="AD2186" s="9"/>
      <c r="AE2186" s="27">
        <v>4525</v>
      </c>
      <c r="AF2186" s="9"/>
      <c r="AG2186" s="26">
        <v>4899</v>
      </c>
      <c r="AI2186" s="26">
        <v>0</v>
      </c>
      <c r="AK2186" s="26">
        <v>145767</v>
      </c>
      <c r="AM2186" s="2" t="str">
        <f t="shared" si="34"/>
        <v>No</v>
      </c>
    </row>
    <row r="2187" spans="1:39">
      <c r="A2187" s="6" t="s">
        <v>118</v>
      </c>
      <c r="B2187" s="6" t="s">
        <v>4338</v>
      </c>
      <c r="C2187" s="4" t="s">
        <v>117</v>
      </c>
      <c r="D2187" s="213">
        <v>8013</v>
      </c>
      <c r="E2187" s="210">
        <v>80013</v>
      </c>
      <c r="F2187" s="17" t="s">
        <v>272</v>
      </c>
      <c r="G2187" s="36" t="s">
        <v>220</v>
      </c>
      <c r="H2187" s="157">
        <v>64548</v>
      </c>
      <c r="I2187" s="19">
        <v>13</v>
      </c>
      <c r="J2187" s="150" t="s">
        <v>13</v>
      </c>
      <c r="K2187" s="150" t="s">
        <v>15</v>
      </c>
      <c r="L2187" s="9">
        <v>7</v>
      </c>
      <c r="M2187" s="9"/>
      <c r="N2187" s="21">
        <v>1.2072000000000001</v>
      </c>
      <c r="O2187" s="10"/>
      <c r="P2187" s="39">
        <v>5.0999999999999997E-2</v>
      </c>
      <c r="Q2187" s="7"/>
      <c r="R2187" s="158">
        <v>63.927399999999999</v>
      </c>
      <c r="S2187" s="1"/>
      <c r="T2187" s="23">
        <v>2.702</v>
      </c>
      <c r="V2187" s="20">
        <v>23.659400000000002</v>
      </c>
      <c r="X2187" s="20">
        <v>0</v>
      </c>
      <c r="AA2187" s="25">
        <v>55994</v>
      </c>
      <c r="AB2187" s="9"/>
      <c r="AC2187" s="25">
        <v>1097441</v>
      </c>
      <c r="AD2187" s="9"/>
      <c r="AE2187" s="27">
        <v>46385</v>
      </c>
      <c r="AF2187" s="9"/>
      <c r="AG2187" s="26">
        <v>17167</v>
      </c>
      <c r="AI2187" s="26">
        <v>0</v>
      </c>
      <c r="AK2187" s="26">
        <v>212006</v>
      </c>
      <c r="AM2187" s="2" t="str">
        <f t="shared" si="34"/>
        <v>No</v>
      </c>
    </row>
    <row r="2188" spans="1:39">
      <c r="A2188" s="6" t="s">
        <v>5574</v>
      </c>
      <c r="B2188" s="6" t="s">
        <v>5552</v>
      </c>
      <c r="C2188" s="4" t="s">
        <v>22</v>
      </c>
      <c r="D2188" s="213"/>
      <c r="E2188" s="210">
        <v>90271</v>
      </c>
      <c r="F2188" s="17" t="s">
        <v>272</v>
      </c>
      <c r="G2188" s="36" t="s">
        <v>220</v>
      </c>
      <c r="H2188" s="157">
        <v>12150996</v>
      </c>
      <c r="I2188" s="19">
        <v>13</v>
      </c>
      <c r="J2188" s="150" t="s">
        <v>13</v>
      </c>
      <c r="K2188" s="150" t="s">
        <v>15</v>
      </c>
      <c r="L2188" s="9">
        <v>7</v>
      </c>
      <c r="M2188" s="9"/>
      <c r="N2188" s="21">
        <v>0.40360000000000001</v>
      </c>
      <c r="O2188" s="10"/>
      <c r="P2188" s="39">
        <v>1.2999999999999999E-2</v>
      </c>
      <c r="Q2188" s="7"/>
      <c r="R2188" s="158">
        <v>69.013499999999993</v>
      </c>
      <c r="S2188" s="1"/>
      <c r="T2188" s="23">
        <v>2.2208000000000001</v>
      </c>
      <c r="V2188" s="20">
        <v>31.075399999999998</v>
      </c>
      <c r="X2188" s="20">
        <v>0</v>
      </c>
      <c r="AA2188" s="25">
        <v>7331</v>
      </c>
      <c r="AB2188" s="9"/>
      <c r="AC2188" s="25">
        <v>564392</v>
      </c>
      <c r="AD2188" s="9"/>
      <c r="AE2188" s="27">
        <v>18162</v>
      </c>
      <c r="AF2188" s="9"/>
      <c r="AG2188" s="26">
        <v>8178</v>
      </c>
      <c r="AI2188" s="26">
        <v>0</v>
      </c>
      <c r="AK2188" s="26">
        <v>78793</v>
      </c>
      <c r="AM2188" s="2" t="str">
        <f t="shared" si="34"/>
        <v>No</v>
      </c>
    </row>
    <row r="2189" spans="1:39">
      <c r="A2189" s="6" t="s">
        <v>707</v>
      </c>
      <c r="B2189" s="6" t="s">
        <v>708</v>
      </c>
      <c r="C2189" s="4" t="s">
        <v>34</v>
      </c>
      <c r="D2189" s="213">
        <v>1107</v>
      </c>
      <c r="E2189" s="210">
        <v>10107</v>
      </c>
      <c r="F2189" s="17" t="s">
        <v>275</v>
      </c>
      <c r="G2189" s="36" t="s">
        <v>218</v>
      </c>
      <c r="H2189" s="157">
        <v>923311</v>
      </c>
      <c r="I2189" s="19">
        <v>13</v>
      </c>
      <c r="J2189" s="150" t="s">
        <v>14</v>
      </c>
      <c r="K2189" s="150" t="s">
        <v>12</v>
      </c>
      <c r="L2189" s="9">
        <v>6</v>
      </c>
      <c r="M2189" s="9"/>
      <c r="N2189" s="21">
        <v>0.71799999999999997</v>
      </c>
      <c r="O2189" s="10"/>
      <c r="P2189" s="39">
        <v>0.14169999999999999</v>
      </c>
      <c r="Q2189" s="7"/>
      <c r="R2189" s="158">
        <v>72.108699999999999</v>
      </c>
      <c r="S2189" s="1"/>
      <c r="T2189" s="23">
        <v>14.226599999999999</v>
      </c>
      <c r="V2189" s="20">
        <v>5.0686</v>
      </c>
      <c r="X2189" s="20">
        <v>1.0197000000000001</v>
      </c>
      <c r="AA2189" s="25">
        <v>200562</v>
      </c>
      <c r="AB2189" s="9"/>
      <c r="AC2189" s="25">
        <v>1415783</v>
      </c>
      <c r="AD2189" s="9"/>
      <c r="AE2189" s="27">
        <v>279326</v>
      </c>
      <c r="AF2189" s="9"/>
      <c r="AG2189" s="26">
        <v>19634</v>
      </c>
      <c r="AI2189" s="26">
        <v>1388473</v>
      </c>
      <c r="AK2189" s="26">
        <v>290638</v>
      </c>
      <c r="AM2189" s="2" t="str">
        <f t="shared" si="34"/>
        <v>No</v>
      </c>
    </row>
    <row r="2190" spans="1:39">
      <c r="A2190" s="6" t="s">
        <v>6248</v>
      </c>
      <c r="B2190" s="6" t="s">
        <v>5500</v>
      </c>
      <c r="C2190" s="4" t="s">
        <v>20</v>
      </c>
      <c r="D2190" s="213" t="s">
        <v>5501</v>
      </c>
      <c r="E2190" s="210">
        <v>99433</v>
      </c>
      <c r="F2190" s="17" t="s">
        <v>132</v>
      </c>
      <c r="G2190" s="36" t="s">
        <v>220</v>
      </c>
      <c r="H2190" s="157">
        <v>0</v>
      </c>
      <c r="I2190" s="19">
        <v>13</v>
      </c>
      <c r="J2190" s="150" t="s">
        <v>14</v>
      </c>
      <c r="K2190" s="150" t="s">
        <v>12</v>
      </c>
      <c r="L2190" s="9">
        <v>6</v>
      </c>
      <c r="M2190" s="9"/>
      <c r="N2190" s="21">
        <v>0.52790000000000004</v>
      </c>
      <c r="O2190" s="10"/>
      <c r="P2190" s="39">
        <v>5.67E-2</v>
      </c>
      <c r="Q2190" s="7"/>
      <c r="R2190" s="158">
        <v>83.433099999999996</v>
      </c>
      <c r="S2190" s="1"/>
      <c r="T2190" s="23">
        <v>8.9661000000000008</v>
      </c>
      <c r="V2190" s="20">
        <v>9.3054000000000006</v>
      </c>
      <c r="X2190" s="20">
        <v>0</v>
      </c>
      <c r="AA2190" s="25">
        <v>29877</v>
      </c>
      <c r="AB2190" s="9"/>
      <c r="AC2190" s="25">
        <v>526630</v>
      </c>
      <c r="AD2190" s="9"/>
      <c r="AE2190" s="27">
        <v>56594</v>
      </c>
      <c r="AF2190" s="9"/>
      <c r="AG2190" s="26">
        <v>6312</v>
      </c>
      <c r="AI2190" s="26">
        <v>0</v>
      </c>
      <c r="AK2190" s="26">
        <v>161401</v>
      </c>
      <c r="AM2190" s="2" t="str">
        <f t="shared" si="34"/>
        <v>No</v>
      </c>
    </row>
    <row r="2191" spans="1:39">
      <c r="A2191" s="6" t="s">
        <v>118</v>
      </c>
      <c r="B2191" s="6" t="s">
        <v>4338</v>
      </c>
      <c r="C2191" s="4" t="s">
        <v>117</v>
      </c>
      <c r="D2191" s="213">
        <v>8013</v>
      </c>
      <c r="E2191" s="210">
        <v>80013</v>
      </c>
      <c r="F2191" s="17" t="s">
        <v>272</v>
      </c>
      <c r="G2191" s="36" t="s">
        <v>220</v>
      </c>
      <c r="H2191" s="157">
        <v>64548</v>
      </c>
      <c r="I2191" s="19">
        <v>13</v>
      </c>
      <c r="J2191" s="150" t="s">
        <v>14</v>
      </c>
      <c r="K2191" s="150" t="s">
        <v>15</v>
      </c>
      <c r="L2191" s="9">
        <v>6</v>
      </c>
      <c r="M2191" s="9"/>
      <c r="N2191" s="21">
        <v>0.4027</v>
      </c>
      <c r="O2191" s="10"/>
      <c r="P2191" s="39">
        <v>7.8600000000000003E-2</v>
      </c>
      <c r="Q2191" s="7"/>
      <c r="R2191" s="158">
        <v>42.008800000000001</v>
      </c>
      <c r="S2191" s="1"/>
      <c r="T2191" s="23">
        <v>8.2027999999999999</v>
      </c>
      <c r="V2191" s="20">
        <v>5.1212999999999997</v>
      </c>
      <c r="X2191" s="20">
        <v>0</v>
      </c>
      <c r="AA2191" s="25">
        <v>64357</v>
      </c>
      <c r="AB2191" s="9"/>
      <c r="AC2191" s="25">
        <v>818373</v>
      </c>
      <c r="AD2191" s="9"/>
      <c r="AE2191" s="27">
        <v>159799</v>
      </c>
      <c r="AF2191" s="9"/>
      <c r="AG2191" s="26">
        <v>19481</v>
      </c>
      <c r="AI2191" s="26">
        <v>0</v>
      </c>
      <c r="AK2191" s="26">
        <v>234024</v>
      </c>
      <c r="AM2191" s="2" t="str">
        <f t="shared" si="34"/>
        <v>No</v>
      </c>
    </row>
    <row r="2192" spans="1:39">
      <c r="A2192" s="6" t="s">
        <v>5574</v>
      </c>
      <c r="B2192" s="6" t="s">
        <v>5552</v>
      </c>
      <c r="C2192" s="4" t="s">
        <v>22</v>
      </c>
      <c r="D2192" s="213"/>
      <c r="E2192" s="210">
        <v>90271</v>
      </c>
      <c r="F2192" s="17" t="s">
        <v>272</v>
      </c>
      <c r="G2192" s="36" t="s">
        <v>220</v>
      </c>
      <c r="H2192" s="157">
        <v>12150996</v>
      </c>
      <c r="I2192" s="19">
        <v>13</v>
      </c>
      <c r="J2192" s="150" t="s">
        <v>14</v>
      </c>
      <c r="K2192" s="150" t="s">
        <v>15</v>
      </c>
      <c r="L2192" s="9">
        <v>6</v>
      </c>
      <c r="M2192" s="9"/>
      <c r="N2192" s="21">
        <v>0.16869999999999999</v>
      </c>
      <c r="O2192" s="10"/>
      <c r="P2192" s="39">
        <v>9.2299999999999993E-2</v>
      </c>
      <c r="Q2192" s="7"/>
      <c r="R2192" s="158">
        <v>54.2727</v>
      </c>
      <c r="S2192" s="1"/>
      <c r="T2192" s="23">
        <v>29.693300000000001</v>
      </c>
      <c r="V2192" s="20">
        <v>1.8278000000000001</v>
      </c>
      <c r="X2192" s="20">
        <v>0</v>
      </c>
      <c r="AA2192" s="25">
        <v>149806</v>
      </c>
      <c r="AB2192" s="9"/>
      <c r="AC2192" s="25">
        <v>1623296</v>
      </c>
      <c r="AD2192" s="9"/>
      <c r="AE2192" s="27">
        <v>888127</v>
      </c>
      <c r="AF2192" s="9"/>
      <c r="AG2192" s="26">
        <v>29910</v>
      </c>
      <c r="AI2192" s="26">
        <v>0</v>
      </c>
      <c r="AK2192" s="26">
        <v>248646</v>
      </c>
      <c r="AM2192" s="2" t="str">
        <f t="shared" si="34"/>
        <v>No</v>
      </c>
    </row>
    <row r="2193" spans="1:39">
      <c r="A2193" s="6" t="s">
        <v>6247</v>
      </c>
      <c r="B2193" s="6" t="s">
        <v>1336</v>
      </c>
      <c r="C2193" s="4" t="s">
        <v>102</v>
      </c>
      <c r="D2193" s="213">
        <v>4080</v>
      </c>
      <c r="E2193" s="210">
        <v>40080</v>
      </c>
      <c r="F2193" s="17" t="s">
        <v>272</v>
      </c>
      <c r="G2193" s="36" t="s">
        <v>220</v>
      </c>
      <c r="H2193" s="157">
        <v>106571</v>
      </c>
      <c r="I2193" s="19">
        <v>13</v>
      </c>
      <c r="J2193" s="150" t="s">
        <v>13</v>
      </c>
      <c r="K2193" s="150" t="s">
        <v>12</v>
      </c>
      <c r="L2193" s="9">
        <v>6</v>
      </c>
      <c r="M2193" s="9"/>
      <c r="N2193" s="21">
        <v>1.3038000000000001</v>
      </c>
      <c r="O2193" s="10"/>
      <c r="P2193" s="39">
        <v>0.04</v>
      </c>
      <c r="Q2193" s="7"/>
      <c r="R2193" s="158">
        <v>60.678899999999999</v>
      </c>
      <c r="S2193" s="1"/>
      <c r="T2193" s="23">
        <v>1.8604000000000001</v>
      </c>
      <c r="V2193" s="20">
        <v>32.616100000000003</v>
      </c>
      <c r="X2193" s="20">
        <v>0</v>
      </c>
      <c r="AA2193" s="25">
        <v>24707</v>
      </c>
      <c r="AB2193" s="9"/>
      <c r="AC2193" s="25">
        <v>618075</v>
      </c>
      <c r="AD2193" s="9"/>
      <c r="AE2193" s="27">
        <v>18950</v>
      </c>
      <c r="AF2193" s="9"/>
      <c r="AG2193" s="26">
        <v>10186</v>
      </c>
      <c r="AI2193" s="26">
        <v>0</v>
      </c>
      <c r="AK2193" s="26">
        <v>114235</v>
      </c>
      <c r="AM2193" s="2" t="str">
        <f t="shared" si="34"/>
        <v>No</v>
      </c>
    </row>
    <row r="2194" spans="1:39">
      <c r="A2194" s="6" t="s">
        <v>6249</v>
      </c>
      <c r="B2194" s="6" t="s">
        <v>4852</v>
      </c>
      <c r="C2194" s="4" t="s">
        <v>22</v>
      </c>
      <c r="D2194" s="213"/>
      <c r="E2194" s="210">
        <v>90265</v>
      </c>
      <c r="F2194" s="17" t="s">
        <v>272</v>
      </c>
      <c r="G2194" s="36" t="s">
        <v>220</v>
      </c>
      <c r="H2194" s="157">
        <v>12150996</v>
      </c>
      <c r="I2194" s="19">
        <v>13</v>
      </c>
      <c r="J2194" s="150" t="s">
        <v>13</v>
      </c>
      <c r="K2194" s="150" t="s">
        <v>15</v>
      </c>
      <c r="L2194" s="9">
        <v>5</v>
      </c>
      <c r="M2194" s="9"/>
      <c r="N2194" s="21">
        <v>0.55820000000000003</v>
      </c>
      <c r="O2194" s="10"/>
      <c r="P2194" s="39">
        <v>1.34E-2</v>
      </c>
      <c r="Q2194" s="7"/>
      <c r="R2194" s="158">
        <v>99.190600000000003</v>
      </c>
      <c r="S2194" s="1"/>
      <c r="T2194" s="23">
        <v>2.3860999999999999</v>
      </c>
      <c r="V2194" s="20">
        <v>41.570300000000003</v>
      </c>
      <c r="X2194" s="20">
        <v>0</v>
      </c>
      <c r="AA2194" s="25">
        <v>10839</v>
      </c>
      <c r="AB2194" s="9"/>
      <c r="AC2194" s="25">
        <v>807213</v>
      </c>
      <c r="AD2194" s="9"/>
      <c r="AE2194" s="27">
        <v>19418</v>
      </c>
      <c r="AF2194" s="9"/>
      <c r="AG2194" s="26">
        <v>8138</v>
      </c>
      <c r="AI2194" s="26">
        <v>0</v>
      </c>
      <c r="AK2194" s="26">
        <v>72803</v>
      </c>
      <c r="AM2194" s="2" t="str">
        <f t="shared" si="34"/>
        <v>No</v>
      </c>
    </row>
    <row r="2195" spans="1:39">
      <c r="A2195" s="6" t="s">
        <v>6249</v>
      </c>
      <c r="B2195" s="6" t="s">
        <v>4852</v>
      </c>
      <c r="C2195" s="4" t="s">
        <v>22</v>
      </c>
      <c r="D2195" s="213"/>
      <c r="E2195" s="210">
        <v>90265</v>
      </c>
      <c r="F2195" s="17" t="s">
        <v>272</v>
      </c>
      <c r="G2195" s="36" t="s">
        <v>220</v>
      </c>
      <c r="H2195" s="157">
        <v>12150996</v>
      </c>
      <c r="I2195" s="19">
        <v>13</v>
      </c>
      <c r="J2195" s="150" t="s">
        <v>14</v>
      </c>
      <c r="K2195" s="150" t="s">
        <v>15</v>
      </c>
      <c r="L2195" s="9">
        <v>5</v>
      </c>
      <c r="M2195" s="9"/>
      <c r="N2195" s="21">
        <v>0.37480000000000002</v>
      </c>
      <c r="O2195" s="10"/>
      <c r="P2195" s="39">
        <v>0.12570000000000001</v>
      </c>
      <c r="Q2195" s="7"/>
      <c r="R2195" s="158">
        <v>66.869699999999995</v>
      </c>
      <c r="S2195" s="1"/>
      <c r="T2195" s="23">
        <v>22.427900000000001</v>
      </c>
      <c r="V2195" s="20">
        <v>2.9815</v>
      </c>
      <c r="X2195" s="20">
        <v>0</v>
      </c>
      <c r="AA2195" s="25">
        <v>179881</v>
      </c>
      <c r="AB2195" s="9"/>
      <c r="AC2195" s="25">
        <v>1431011</v>
      </c>
      <c r="AD2195" s="9"/>
      <c r="AE2195" s="27">
        <v>479956</v>
      </c>
      <c r="AF2195" s="9"/>
      <c r="AG2195" s="26">
        <v>21400</v>
      </c>
      <c r="AI2195" s="26">
        <v>0</v>
      </c>
      <c r="AK2195" s="26">
        <v>208285</v>
      </c>
      <c r="AM2195" s="2" t="str">
        <f t="shared" si="34"/>
        <v>No</v>
      </c>
    </row>
    <row r="2196" spans="1:39">
      <c r="A2196" s="6" t="s">
        <v>6246</v>
      </c>
      <c r="B2196" s="6" t="s">
        <v>1317</v>
      </c>
      <c r="C2196" s="4" t="s">
        <v>17</v>
      </c>
      <c r="D2196" s="213">
        <v>4049</v>
      </c>
      <c r="E2196" s="210">
        <v>40049</v>
      </c>
      <c r="F2196" s="17" t="s">
        <v>272</v>
      </c>
      <c r="G2196" s="36" t="s">
        <v>220</v>
      </c>
      <c r="H2196" s="157">
        <v>64172</v>
      </c>
      <c r="I2196" s="19">
        <v>13</v>
      </c>
      <c r="J2196" s="150" t="s">
        <v>14</v>
      </c>
      <c r="K2196" s="150" t="s">
        <v>12</v>
      </c>
      <c r="L2196" s="9">
        <v>5</v>
      </c>
      <c r="M2196" s="9"/>
      <c r="N2196" s="21">
        <v>0.31409999999999999</v>
      </c>
      <c r="O2196" s="10"/>
      <c r="P2196" s="39">
        <v>5.3400000000000003E-2</v>
      </c>
      <c r="Q2196" s="7"/>
      <c r="R2196" s="158">
        <v>32.382199999999997</v>
      </c>
      <c r="S2196" s="1"/>
      <c r="T2196" s="23">
        <v>5.5039999999999996</v>
      </c>
      <c r="V2196" s="20">
        <v>5.8834</v>
      </c>
      <c r="X2196" s="20">
        <v>0</v>
      </c>
      <c r="AA2196" s="25">
        <v>22707</v>
      </c>
      <c r="AB2196" s="9"/>
      <c r="AC2196" s="25">
        <v>425373</v>
      </c>
      <c r="AD2196" s="9"/>
      <c r="AE2196" s="27">
        <v>72300</v>
      </c>
      <c r="AF2196" s="9"/>
      <c r="AG2196" s="26">
        <v>13136</v>
      </c>
      <c r="AI2196" s="26">
        <v>0</v>
      </c>
      <c r="AK2196" s="26">
        <v>164200</v>
      </c>
      <c r="AM2196" s="2" t="str">
        <f t="shared" si="34"/>
        <v>No</v>
      </c>
    </row>
    <row r="2197" spans="1:39">
      <c r="A2197" s="6" t="s">
        <v>4990</v>
      </c>
      <c r="B2197" s="6" t="s">
        <v>4793</v>
      </c>
      <c r="C2197" s="4" t="s">
        <v>22</v>
      </c>
      <c r="D2197" s="213" t="s">
        <v>4991</v>
      </c>
      <c r="E2197" s="210" t="s">
        <v>4992</v>
      </c>
      <c r="F2197" s="17" t="s">
        <v>272</v>
      </c>
      <c r="G2197" s="36" t="s">
        <v>400</v>
      </c>
      <c r="H2197" s="157">
        <v>0</v>
      </c>
      <c r="I2197" s="19">
        <v>13</v>
      </c>
      <c r="J2197" s="150" t="s">
        <v>24</v>
      </c>
      <c r="K2197" s="150" t="s">
        <v>15</v>
      </c>
      <c r="L2197" s="9">
        <v>4</v>
      </c>
      <c r="M2197" s="9"/>
      <c r="N2197" s="21">
        <v>2.7155999999999998</v>
      </c>
      <c r="O2197" s="10"/>
      <c r="P2197" s="39">
        <v>0.1925</v>
      </c>
      <c r="Q2197" s="7"/>
      <c r="R2197" s="158">
        <v>89.374499999999998</v>
      </c>
      <c r="S2197" s="1"/>
      <c r="T2197" s="23">
        <v>6.3342000000000001</v>
      </c>
      <c r="V2197" s="20">
        <v>14.1098</v>
      </c>
      <c r="X2197" s="20">
        <v>0</v>
      </c>
      <c r="AA2197" s="25">
        <v>160265</v>
      </c>
      <c r="AB2197" s="9"/>
      <c r="AC2197" s="25">
        <v>832702</v>
      </c>
      <c r="AD2197" s="9"/>
      <c r="AE2197" s="27">
        <v>59016</v>
      </c>
      <c r="AF2197" s="9"/>
      <c r="AG2197" s="26">
        <v>9317</v>
      </c>
      <c r="AI2197" s="26">
        <v>0</v>
      </c>
      <c r="AK2197" s="26">
        <v>270613</v>
      </c>
      <c r="AM2197" s="2" t="str">
        <f t="shared" si="34"/>
        <v>No</v>
      </c>
    </row>
    <row r="2198" spans="1:39">
      <c r="A2198" s="6" t="s">
        <v>349</v>
      </c>
      <c r="B2198" s="6" t="s">
        <v>350</v>
      </c>
      <c r="C2198" s="4" t="s">
        <v>86</v>
      </c>
      <c r="D2198" s="213">
        <v>61</v>
      </c>
      <c r="E2198" s="210">
        <v>61</v>
      </c>
      <c r="F2198" s="17" t="s">
        <v>272</v>
      </c>
      <c r="G2198" s="36" t="s">
        <v>220</v>
      </c>
      <c r="H2198" s="157">
        <v>56997</v>
      </c>
      <c r="I2198" s="19">
        <v>13</v>
      </c>
      <c r="J2198" s="150" t="s">
        <v>14</v>
      </c>
      <c r="K2198" s="150" t="s">
        <v>12</v>
      </c>
      <c r="L2198" s="9">
        <v>4</v>
      </c>
      <c r="M2198" s="9"/>
      <c r="N2198" s="21">
        <v>0.29139999999999999</v>
      </c>
      <c r="O2198" s="10"/>
      <c r="P2198" s="39">
        <v>4.2700000000000002E-2</v>
      </c>
      <c r="Q2198" s="7"/>
      <c r="R2198" s="158">
        <v>117.53270000000001</v>
      </c>
      <c r="S2198" s="1"/>
      <c r="T2198" s="23">
        <v>17.209299999999999</v>
      </c>
      <c r="V2198" s="20">
        <v>6.8296000000000001</v>
      </c>
      <c r="X2198" s="20">
        <v>0</v>
      </c>
      <c r="AA2198" s="25">
        <v>52656</v>
      </c>
      <c r="AB2198" s="9"/>
      <c r="AC2198" s="25">
        <v>1234093</v>
      </c>
      <c r="AD2198" s="9"/>
      <c r="AE2198" s="27">
        <v>180698</v>
      </c>
      <c r="AF2198" s="9"/>
      <c r="AG2198" s="26">
        <v>10500</v>
      </c>
      <c r="AI2198" s="26">
        <v>0</v>
      </c>
      <c r="AK2198" s="26">
        <v>183501</v>
      </c>
      <c r="AM2198" s="2" t="str">
        <f t="shared" si="34"/>
        <v>No</v>
      </c>
    </row>
    <row r="2199" spans="1:39">
      <c r="A2199" s="6" t="s">
        <v>2402</v>
      </c>
      <c r="B2199" s="6" t="s">
        <v>2403</v>
      </c>
      <c r="C2199" s="4" t="s">
        <v>82</v>
      </c>
      <c r="D2199" s="213">
        <v>5186</v>
      </c>
      <c r="E2199" s="210">
        <v>50186</v>
      </c>
      <c r="F2199" s="17" t="s">
        <v>275</v>
      </c>
      <c r="G2199" s="36" t="s">
        <v>220</v>
      </c>
      <c r="H2199" s="157">
        <v>202637</v>
      </c>
      <c r="I2199" s="19">
        <v>13</v>
      </c>
      <c r="J2199" s="150" t="s">
        <v>14</v>
      </c>
      <c r="K2199" s="150" t="s">
        <v>15</v>
      </c>
      <c r="L2199" s="9">
        <v>4</v>
      </c>
      <c r="M2199" s="9"/>
      <c r="N2199" s="21">
        <v>0.76910000000000001</v>
      </c>
      <c r="O2199" s="10"/>
      <c r="P2199" s="39">
        <v>2.1399999999999999E-2</v>
      </c>
      <c r="Q2199" s="7"/>
      <c r="R2199" s="158">
        <v>59.665100000000002</v>
      </c>
      <c r="S2199" s="1"/>
      <c r="T2199" s="23">
        <v>1.6598999999999999</v>
      </c>
      <c r="V2199" s="20">
        <v>35.944800000000001</v>
      </c>
      <c r="X2199" s="20">
        <v>0</v>
      </c>
      <c r="AA2199" s="25">
        <v>7872</v>
      </c>
      <c r="AB2199" s="9"/>
      <c r="AC2199" s="25">
        <v>367895</v>
      </c>
      <c r="AD2199" s="9"/>
      <c r="AE2199" s="27">
        <v>10235</v>
      </c>
      <c r="AF2199" s="9"/>
      <c r="AG2199" s="26">
        <v>6166</v>
      </c>
      <c r="AI2199" s="26">
        <v>0</v>
      </c>
      <c r="AK2199" s="26">
        <v>103989</v>
      </c>
      <c r="AM2199" s="2" t="str">
        <f t="shared" si="34"/>
        <v>No</v>
      </c>
    </row>
    <row r="2200" spans="1:39">
      <c r="A2200" s="6" t="s">
        <v>6244</v>
      </c>
      <c r="B2200" s="6" t="s">
        <v>664</v>
      </c>
      <c r="C2200" s="4" t="s">
        <v>82</v>
      </c>
      <c r="D2200" s="213">
        <v>5020</v>
      </c>
      <c r="E2200" s="210">
        <v>50020</v>
      </c>
      <c r="F2200" s="17" t="s">
        <v>272</v>
      </c>
      <c r="G2200" s="36" t="s">
        <v>220</v>
      </c>
      <c r="H2200" s="157">
        <v>85256</v>
      </c>
      <c r="I2200" s="19">
        <v>13</v>
      </c>
      <c r="J2200" s="150" t="s">
        <v>13</v>
      </c>
      <c r="K2200" s="150" t="s">
        <v>15</v>
      </c>
      <c r="L2200" s="9">
        <v>4</v>
      </c>
      <c r="M2200" s="9"/>
      <c r="N2200" s="21">
        <v>4.016</v>
      </c>
      <c r="O2200" s="10"/>
      <c r="P2200" s="39">
        <v>0.16539999999999999</v>
      </c>
      <c r="Q2200" s="7"/>
      <c r="R2200" s="158">
        <v>91.393600000000006</v>
      </c>
      <c r="S2200" s="1"/>
      <c r="T2200" s="23">
        <v>3.7635000000000001</v>
      </c>
      <c r="V2200" s="20">
        <v>24.284500000000001</v>
      </c>
      <c r="X2200" s="20">
        <v>0</v>
      </c>
      <c r="AA2200" s="25">
        <v>24152</v>
      </c>
      <c r="AB2200" s="9"/>
      <c r="AC2200" s="25">
        <v>146047</v>
      </c>
      <c r="AD2200" s="9"/>
      <c r="AE2200" s="27">
        <v>6014</v>
      </c>
      <c r="AF2200" s="9"/>
      <c r="AG2200" s="26">
        <v>1598</v>
      </c>
      <c r="AI2200" s="26">
        <v>0</v>
      </c>
      <c r="AK2200" s="26">
        <v>22483</v>
      </c>
      <c r="AM2200" s="2" t="str">
        <f t="shared" si="34"/>
        <v>No</v>
      </c>
    </row>
    <row r="2201" spans="1:39">
      <c r="A2201" s="6" t="s">
        <v>4867</v>
      </c>
      <c r="B2201" s="6" t="s">
        <v>4868</v>
      </c>
      <c r="C2201" s="4" t="s">
        <v>22</v>
      </c>
      <c r="D2201" s="213">
        <v>9197</v>
      </c>
      <c r="E2201" s="210">
        <v>90197</v>
      </c>
      <c r="F2201" s="17" t="s">
        <v>272</v>
      </c>
      <c r="G2201" s="36" t="s">
        <v>220</v>
      </c>
      <c r="H2201" s="157">
        <v>87569</v>
      </c>
      <c r="I2201" s="19">
        <v>13</v>
      </c>
      <c r="J2201" s="150" t="s">
        <v>13</v>
      </c>
      <c r="K2201" s="150" t="s">
        <v>15</v>
      </c>
      <c r="L2201" s="9">
        <v>4</v>
      </c>
      <c r="M2201" s="9"/>
      <c r="N2201" s="21">
        <v>1.4220999999999999</v>
      </c>
      <c r="O2201" s="10"/>
      <c r="P2201" s="39">
        <v>3.4299999999999997E-2</v>
      </c>
      <c r="Q2201" s="7"/>
      <c r="R2201" s="158">
        <v>80.626599999999996</v>
      </c>
      <c r="S2201" s="1"/>
      <c r="T2201" s="23">
        <v>1.9449000000000001</v>
      </c>
      <c r="V2201" s="20">
        <v>41.456200000000003</v>
      </c>
      <c r="X2201" s="20">
        <v>0</v>
      </c>
      <c r="AA2201" s="25">
        <v>27287</v>
      </c>
      <c r="AB2201" s="9"/>
      <c r="AC2201" s="25">
        <v>795462</v>
      </c>
      <c r="AD2201" s="9"/>
      <c r="AE2201" s="27">
        <v>19188</v>
      </c>
      <c r="AF2201" s="9"/>
      <c r="AG2201" s="26">
        <v>9866</v>
      </c>
      <c r="AI2201" s="26">
        <v>0</v>
      </c>
      <c r="AK2201" s="26">
        <v>75840</v>
      </c>
      <c r="AM2201" s="2" t="str">
        <f t="shared" si="34"/>
        <v>No</v>
      </c>
    </row>
    <row r="2202" spans="1:39">
      <c r="A2202" s="6" t="s">
        <v>448</v>
      </c>
      <c r="B2202" s="6" t="s">
        <v>449</v>
      </c>
      <c r="C2202" s="4" t="s">
        <v>86</v>
      </c>
      <c r="D2202" s="213" t="s">
        <v>450</v>
      </c>
      <c r="E2202" s="210" t="s">
        <v>451</v>
      </c>
      <c r="F2202" s="17" t="s">
        <v>275</v>
      </c>
      <c r="G2202" s="36" t="s">
        <v>400</v>
      </c>
      <c r="H2202" s="157">
        <v>0</v>
      </c>
      <c r="I2202" s="19">
        <v>13</v>
      </c>
      <c r="J2202" s="150" t="s">
        <v>13</v>
      </c>
      <c r="K2202" s="150" t="s">
        <v>12</v>
      </c>
      <c r="L2202" s="9">
        <v>4</v>
      </c>
      <c r="M2202" s="9"/>
      <c r="N2202" s="21">
        <v>1.079</v>
      </c>
      <c r="O2202" s="10"/>
      <c r="P2202" s="39">
        <v>0.13719999999999999</v>
      </c>
      <c r="Q2202" s="7"/>
      <c r="R2202" s="158">
        <v>73.504800000000003</v>
      </c>
      <c r="S2202" s="1"/>
      <c r="T2202" s="23">
        <v>9.3475000000000001</v>
      </c>
      <c r="V2202" s="20">
        <v>7.8635999999999999</v>
      </c>
      <c r="X2202" s="20">
        <v>0</v>
      </c>
      <c r="AA2202" s="25">
        <v>69454</v>
      </c>
      <c r="AB2202" s="9"/>
      <c r="AC2202" s="25">
        <v>506154</v>
      </c>
      <c r="AD2202" s="9"/>
      <c r="AE2202" s="27">
        <v>64367</v>
      </c>
      <c r="AF2202" s="9"/>
      <c r="AG2202" s="26">
        <v>6886</v>
      </c>
      <c r="AI2202" s="26">
        <v>0</v>
      </c>
      <c r="AK2202" s="26">
        <v>153788</v>
      </c>
      <c r="AM2202" s="2" t="str">
        <f t="shared" si="34"/>
        <v>No</v>
      </c>
    </row>
    <row r="2203" spans="1:39">
      <c r="A2203" s="6" t="s">
        <v>4869</v>
      </c>
      <c r="B2203" s="6" t="s">
        <v>4870</v>
      </c>
      <c r="C2203" s="4" t="s">
        <v>22</v>
      </c>
      <c r="D2203" s="213">
        <v>9198</v>
      </c>
      <c r="E2203" s="210">
        <v>90198</v>
      </c>
      <c r="F2203" s="17" t="s">
        <v>272</v>
      </c>
      <c r="G2203" s="36" t="s">
        <v>220</v>
      </c>
      <c r="H2203" s="157">
        <v>70272</v>
      </c>
      <c r="I2203" s="19">
        <v>13</v>
      </c>
      <c r="J2203" s="150" t="s">
        <v>13</v>
      </c>
      <c r="K2203" s="150" t="s">
        <v>15</v>
      </c>
      <c r="L2203" s="9">
        <v>3</v>
      </c>
      <c r="M2203" s="9"/>
      <c r="N2203" s="21">
        <v>1.5516000000000001</v>
      </c>
      <c r="O2203" s="10"/>
      <c r="P2203" s="39">
        <v>3.5799999999999998E-2</v>
      </c>
      <c r="Q2203" s="7"/>
      <c r="R2203" s="158">
        <v>212.1696</v>
      </c>
      <c r="S2203" s="1"/>
      <c r="T2203" s="23">
        <v>4.8894000000000002</v>
      </c>
      <c r="V2203" s="20">
        <v>43.393500000000003</v>
      </c>
      <c r="X2203" s="20">
        <v>0</v>
      </c>
      <c r="AA2203" s="25">
        <v>20173</v>
      </c>
      <c r="AB2203" s="9"/>
      <c r="AC2203" s="25">
        <v>564159</v>
      </c>
      <c r="AD2203" s="9"/>
      <c r="AE2203" s="27">
        <v>13001</v>
      </c>
      <c r="AF2203" s="9"/>
      <c r="AG2203" s="26">
        <v>2659</v>
      </c>
      <c r="AI2203" s="26">
        <v>0</v>
      </c>
      <c r="AK2203" s="26">
        <v>42491</v>
      </c>
      <c r="AM2203" s="2" t="str">
        <f t="shared" si="34"/>
        <v>No</v>
      </c>
    </row>
    <row r="2204" spans="1:39">
      <c r="A2204" s="6" t="s">
        <v>5571</v>
      </c>
      <c r="B2204" s="6" t="s">
        <v>5572</v>
      </c>
      <c r="C2204" s="4" t="s">
        <v>22</v>
      </c>
      <c r="D2204" s="213"/>
      <c r="E2204" s="210">
        <v>90266</v>
      </c>
      <c r="F2204" s="17" t="s">
        <v>272</v>
      </c>
      <c r="G2204" s="36" t="s">
        <v>220</v>
      </c>
      <c r="H2204" s="157">
        <v>12150996</v>
      </c>
      <c r="I2204" s="19">
        <v>13</v>
      </c>
      <c r="J2204" s="150" t="s">
        <v>14</v>
      </c>
      <c r="K2204" s="150" t="s">
        <v>15</v>
      </c>
      <c r="L2204" s="9">
        <v>3</v>
      </c>
      <c r="M2204" s="9"/>
      <c r="N2204" s="21">
        <v>0.75719999999999998</v>
      </c>
      <c r="O2204" s="10"/>
      <c r="P2204" s="39">
        <v>8.6900000000000005E-2</v>
      </c>
      <c r="Q2204" s="7"/>
      <c r="R2204" s="158">
        <v>49.367100000000001</v>
      </c>
      <c r="S2204" s="1"/>
      <c r="T2204" s="23">
        <v>5.6646999999999998</v>
      </c>
      <c r="V2204" s="20">
        <v>8.7148000000000003</v>
      </c>
      <c r="X2204" s="20">
        <v>0</v>
      </c>
      <c r="AA2204" s="25">
        <v>27598</v>
      </c>
      <c r="AB2204" s="9"/>
      <c r="AC2204" s="25">
        <v>317628</v>
      </c>
      <c r="AD2204" s="9"/>
      <c r="AE2204" s="27">
        <v>36447</v>
      </c>
      <c r="AF2204" s="9"/>
      <c r="AG2204" s="26">
        <v>6434</v>
      </c>
      <c r="AI2204" s="26">
        <v>0</v>
      </c>
      <c r="AK2204" s="26">
        <v>89070</v>
      </c>
      <c r="AM2204" s="2" t="str">
        <f t="shared" si="34"/>
        <v>No</v>
      </c>
    </row>
    <row r="2205" spans="1:39">
      <c r="A2205" s="6" t="s">
        <v>3391</v>
      </c>
      <c r="B2205" s="6" t="s">
        <v>3392</v>
      </c>
      <c r="C2205" s="4" t="s">
        <v>11</v>
      </c>
      <c r="D2205" s="213" t="s">
        <v>3393</v>
      </c>
      <c r="E2205" s="210" t="s">
        <v>3394</v>
      </c>
      <c r="F2205" s="17" t="s">
        <v>272</v>
      </c>
      <c r="G2205" s="36" t="s">
        <v>400</v>
      </c>
      <c r="H2205" s="157">
        <v>0</v>
      </c>
      <c r="I2205" s="19">
        <v>13</v>
      </c>
      <c r="J2205" s="150" t="s">
        <v>13</v>
      </c>
      <c r="K2205" s="150" t="s">
        <v>12</v>
      </c>
      <c r="L2205" s="9">
        <v>3</v>
      </c>
      <c r="M2205" s="9"/>
      <c r="N2205" s="21">
        <v>4.0750000000000002</v>
      </c>
      <c r="O2205" s="10"/>
      <c r="P2205" s="39">
        <v>0.1207</v>
      </c>
      <c r="Q2205" s="7"/>
      <c r="R2205" s="158">
        <v>44.118899999999996</v>
      </c>
      <c r="S2205" s="1"/>
      <c r="T2205" s="23">
        <v>1.3064</v>
      </c>
      <c r="V2205" s="20">
        <v>33.770600000000002</v>
      </c>
      <c r="X2205" s="20">
        <v>0</v>
      </c>
      <c r="AA2205" s="25">
        <v>19788</v>
      </c>
      <c r="AB2205" s="9"/>
      <c r="AC2205" s="25">
        <v>163990</v>
      </c>
      <c r="AD2205" s="9"/>
      <c r="AE2205" s="27">
        <v>4856</v>
      </c>
      <c r="AF2205" s="9"/>
      <c r="AG2205" s="26">
        <v>3717</v>
      </c>
      <c r="AI2205" s="26">
        <v>0</v>
      </c>
      <c r="AK2205" s="26">
        <v>69825</v>
      </c>
      <c r="AM2205" s="2" t="str">
        <f t="shared" si="34"/>
        <v>No</v>
      </c>
    </row>
    <row r="2206" spans="1:39">
      <c r="A2206" s="6" t="s">
        <v>3050</v>
      </c>
      <c r="B2206" s="6" t="s">
        <v>3051</v>
      </c>
      <c r="C2206" s="4" t="s">
        <v>82</v>
      </c>
      <c r="D2206" s="213" t="s">
        <v>3052</v>
      </c>
      <c r="E2206" s="210" t="s">
        <v>3053</v>
      </c>
      <c r="F2206" s="17" t="s">
        <v>272</v>
      </c>
      <c r="G2206" s="36" t="s">
        <v>400</v>
      </c>
      <c r="H2206" s="157">
        <v>0</v>
      </c>
      <c r="I2206" s="19">
        <v>13</v>
      </c>
      <c r="J2206" s="150" t="s">
        <v>14</v>
      </c>
      <c r="K2206" s="150" t="s">
        <v>12</v>
      </c>
      <c r="L2206" s="9">
        <v>3</v>
      </c>
      <c r="M2206" s="9"/>
      <c r="N2206" s="21">
        <v>0</v>
      </c>
      <c r="O2206" s="10"/>
      <c r="P2206" s="39">
        <v>0</v>
      </c>
      <c r="Q2206" s="7"/>
      <c r="R2206" s="158">
        <v>72.881900000000002</v>
      </c>
      <c r="S2206" s="1"/>
      <c r="T2206" s="23">
        <v>7.8438999999999997</v>
      </c>
      <c r="V2206" s="20">
        <v>9.2914999999999992</v>
      </c>
      <c r="X2206" s="20">
        <v>0</v>
      </c>
      <c r="AA2206" s="25">
        <v>0</v>
      </c>
      <c r="AB2206" s="9"/>
      <c r="AC2206" s="25">
        <v>439842</v>
      </c>
      <c r="AD2206" s="9"/>
      <c r="AE2206" s="27">
        <v>47338</v>
      </c>
      <c r="AF2206" s="9"/>
      <c r="AG2206" s="26">
        <v>6035</v>
      </c>
      <c r="AI2206" s="26">
        <v>0</v>
      </c>
      <c r="AK2206" s="26">
        <v>70318</v>
      </c>
      <c r="AM2206" s="2" t="str">
        <f t="shared" si="34"/>
        <v>No</v>
      </c>
    </row>
    <row r="2207" spans="1:39">
      <c r="A2207" s="6" t="s">
        <v>4742</v>
      </c>
      <c r="B2207" s="6" t="s">
        <v>4743</v>
      </c>
      <c r="C2207" s="4" t="s">
        <v>117</v>
      </c>
      <c r="D2207" s="213" t="s">
        <v>4744</v>
      </c>
      <c r="E2207" s="210" t="s">
        <v>4745</v>
      </c>
      <c r="F2207" s="17" t="s">
        <v>405</v>
      </c>
      <c r="G2207" s="36" t="s">
        <v>400</v>
      </c>
      <c r="H2207" s="157">
        <v>0</v>
      </c>
      <c r="I2207" s="19">
        <v>13</v>
      </c>
      <c r="J2207" s="150" t="s">
        <v>14</v>
      </c>
      <c r="K2207" s="150" t="s">
        <v>12</v>
      </c>
      <c r="L2207" s="9">
        <v>3</v>
      </c>
      <c r="M2207" s="9"/>
      <c r="N2207" s="21">
        <v>0.31519999999999998</v>
      </c>
      <c r="O2207" s="10"/>
      <c r="P2207" s="39">
        <v>2.64E-2</v>
      </c>
      <c r="Q2207" s="7"/>
      <c r="R2207" s="158">
        <v>41.045499999999997</v>
      </c>
      <c r="S2207" s="1"/>
      <c r="T2207" s="23">
        <v>3.4401000000000002</v>
      </c>
      <c r="V2207" s="20">
        <v>11.931699999999999</v>
      </c>
      <c r="X2207" s="20">
        <v>0</v>
      </c>
      <c r="AA2207" s="25">
        <v>7191</v>
      </c>
      <c r="AB2207" s="9"/>
      <c r="AC2207" s="25">
        <v>272173</v>
      </c>
      <c r="AD2207" s="9"/>
      <c r="AE2207" s="27">
        <v>22811</v>
      </c>
      <c r="AF2207" s="9"/>
      <c r="AG2207" s="26">
        <v>6631</v>
      </c>
      <c r="AI2207" s="26">
        <v>0</v>
      </c>
      <c r="AK2207" s="26">
        <v>89556</v>
      </c>
      <c r="AM2207" s="2" t="str">
        <f t="shared" si="34"/>
        <v>No</v>
      </c>
    </row>
    <row r="2208" spans="1:39">
      <c r="A2208" s="6" t="s">
        <v>6245</v>
      </c>
      <c r="B2208" s="6" t="s">
        <v>339</v>
      </c>
      <c r="C2208" s="4" t="s">
        <v>109</v>
      </c>
      <c r="D2208" s="213">
        <v>51</v>
      </c>
      <c r="E2208" s="210">
        <v>51</v>
      </c>
      <c r="F2208" s="17" t="s">
        <v>272</v>
      </c>
      <c r="G2208" s="36" t="s">
        <v>220</v>
      </c>
      <c r="H2208" s="157">
        <v>51924</v>
      </c>
      <c r="I2208" s="19">
        <v>13</v>
      </c>
      <c r="J2208" s="150" t="s">
        <v>14</v>
      </c>
      <c r="K2208" s="150" t="s">
        <v>12</v>
      </c>
      <c r="L2208" s="9">
        <v>3</v>
      </c>
      <c r="M2208" s="9"/>
      <c r="N2208" s="21">
        <v>0.3831</v>
      </c>
      <c r="O2208" s="10"/>
      <c r="P2208" s="39">
        <v>2.86E-2</v>
      </c>
      <c r="Q2208" s="7"/>
      <c r="R2208" s="158">
        <v>88.951599999999999</v>
      </c>
      <c r="S2208" s="1"/>
      <c r="T2208" s="23">
        <v>6.6380999999999997</v>
      </c>
      <c r="V2208" s="20">
        <v>13.4001</v>
      </c>
      <c r="X2208" s="20">
        <v>0</v>
      </c>
      <c r="AA2208" s="25">
        <v>26382</v>
      </c>
      <c r="AB2208" s="9"/>
      <c r="AC2208" s="25">
        <v>922784</v>
      </c>
      <c r="AD2208" s="9"/>
      <c r="AE2208" s="27">
        <v>68864</v>
      </c>
      <c r="AF2208" s="9"/>
      <c r="AG2208" s="26">
        <v>10374</v>
      </c>
      <c r="AI2208" s="26">
        <v>0</v>
      </c>
      <c r="AK2208" s="26">
        <v>162637</v>
      </c>
      <c r="AM2208" s="2" t="str">
        <f t="shared" si="34"/>
        <v>No</v>
      </c>
    </row>
    <row r="2209" spans="1:39">
      <c r="A2209" s="6" t="s">
        <v>6250</v>
      </c>
      <c r="B2209" s="6" t="s">
        <v>2354</v>
      </c>
      <c r="C2209" s="4" t="s">
        <v>82</v>
      </c>
      <c r="D2209" s="213">
        <v>5095</v>
      </c>
      <c r="E2209" s="210">
        <v>50095</v>
      </c>
      <c r="F2209" s="17" t="s">
        <v>272</v>
      </c>
      <c r="G2209" s="36" t="s">
        <v>220</v>
      </c>
      <c r="H2209" s="157">
        <v>180956</v>
      </c>
      <c r="I2209" s="19">
        <v>13</v>
      </c>
      <c r="J2209" s="150" t="s">
        <v>14</v>
      </c>
      <c r="K2209" s="150" t="s">
        <v>15</v>
      </c>
      <c r="L2209" s="9">
        <v>2</v>
      </c>
      <c r="M2209" s="9"/>
      <c r="N2209" s="21">
        <v>1.4758</v>
      </c>
      <c r="O2209" s="10"/>
      <c r="P2209" s="39">
        <v>7.6100000000000001E-2</v>
      </c>
      <c r="Q2209" s="7"/>
      <c r="R2209" s="158">
        <v>91.747399999999999</v>
      </c>
      <c r="S2209" s="1"/>
      <c r="T2209" s="23">
        <v>4.7333999999999996</v>
      </c>
      <c r="V2209" s="20">
        <v>19.3828</v>
      </c>
      <c r="X2209" s="20">
        <v>0</v>
      </c>
      <c r="AA2209" s="25">
        <v>47040</v>
      </c>
      <c r="AB2209" s="9"/>
      <c r="AC2209" s="25">
        <v>617827</v>
      </c>
      <c r="AD2209" s="9"/>
      <c r="AE2209" s="27">
        <v>31875</v>
      </c>
      <c r="AF2209" s="9"/>
      <c r="AG2209" s="26">
        <v>6734</v>
      </c>
      <c r="AI2209" s="26">
        <v>0</v>
      </c>
      <c r="AK2209" s="26">
        <v>88731</v>
      </c>
      <c r="AM2209" s="2" t="str">
        <f t="shared" si="34"/>
        <v>No</v>
      </c>
    </row>
    <row r="2210" spans="1:39">
      <c r="A2210" s="6" t="s">
        <v>6249</v>
      </c>
      <c r="B2210" s="6" t="s">
        <v>4852</v>
      </c>
      <c r="C2210" s="4" t="s">
        <v>22</v>
      </c>
      <c r="D2210" s="213"/>
      <c r="E2210" s="210">
        <v>90265</v>
      </c>
      <c r="F2210" s="17" t="s">
        <v>272</v>
      </c>
      <c r="G2210" s="36" t="s">
        <v>220</v>
      </c>
      <c r="H2210" s="157">
        <v>12150996</v>
      </c>
      <c r="I2210" s="19">
        <v>13</v>
      </c>
      <c r="J2210" s="150" t="s">
        <v>14</v>
      </c>
      <c r="K2210" s="150" t="s">
        <v>12</v>
      </c>
      <c r="L2210" s="9">
        <v>2</v>
      </c>
      <c r="M2210" s="9"/>
      <c r="N2210" s="21">
        <v>0.1179</v>
      </c>
      <c r="O2210" s="10"/>
      <c r="P2210" s="39">
        <v>1.0699999999999999E-2</v>
      </c>
      <c r="Q2210" s="7"/>
      <c r="R2210" s="158">
        <v>142.7689</v>
      </c>
      <c r="S2210" s="1"/>
      <c r="T2210" s="23">
        <v>12.935600000000001</v>
      </c>
      <c r="V2210" s="20">
        <v>11.036899999999999</v>
      </c>
      <c r="X2210" s="20">
        <v>0</v>
      </c>
      <c r="AA2210" s="25">
        <v>6611</v>
      </c>
      <c r="AB2210" s="9"/>
      <c r="AC2210" s="25">
        <v>618903</v>
      </c>
      <c r="AD2210" s="9"/>
      <c r="AE2210" s="27">
        <v>56076</v>
      </c>
      <c r="AF2210" s="9"/>
      <c r="AG2210" s="26">
        <v>4335</v>
      </c>
      <c r="AI2210" s="26">
        <v>0</v>
      </c>
      <c r="AK2210" s="26">
        <v>39952</v>
      </c>
      <c r="AM2210" s="2" t="str">
        <f t="shared" si="34"/>
        <v>No</v>
      </c>
    </row>
    <row r="2211" spans="1:39">
      <c r="A2211" s="6" t="s">
        <v>6245</v>
      </c>
      <c r="B2211" s="6" t="s">
        <v>339</v>
      </c>
      <c r="C2211" s="4" t="s">
        <v>109</v>
      </c>
      <c r="D2211" s="213">
        <v>51</v>
      </c>
      <c r="E2211" s="210">
        <v>51</v>
      </c>
      <c r="F2211" s="17" t="s">
        <v>272</v>
      </c>
      <c r="G2211" s="36" t="s">
        <v>220</v>
      </c>
      <c r="H2211" s="157">
        <v>51924</v>
      </c>
      <c r="I2211" s="19">
        <v>13</v>
      </c>
      <c r="J2211" s="150" t="s">
        <v>13</v>
      </c>
      <c r="K2211" s="150" t="s">
        <v>12</v>
      </c>
      <c r="L2211" s="9">
        <v>2</v>
      </c>
      <c r="M2211" s="9"/>
      <c r="N2211" s="21">
        <v>0.81559999999999999</v>
      </c>
      <c r="O2211" s="10"/>
      <c r="P2211" s="39">
        <v>2.8400000000000002E-2</v>
      </c>
      <c r="Q2211" s="7"/>
      <c r="R2211" s="158">
        <v>68.520200000000003</v>
      </c>
      <c r="S2211" s="1"/>
      <c r="T2211" s="23">
        <v>2.3854000000000002</v>
      </c>
      <c r="V2211" s="20">
        <v>28.725200000000001</v>
      </c>
      <c r="X2211" s="20">
        <v>0</v>
      </c>
      <c r="AA2211" s="25">
        <v>6967</v>
      </c>
      <c r="AB2211" s="9"/>
      <c r="AC2211" s="25">
        <v>245371</v>
      </c>
      <c r="AD2211" s="9"/>
      <c r="AE2211" s="27">
        <v>8542</v>
      </c>
      <c r="AF2211" s="9"/>
      <c r="AG2211" s="26">
        <v>3581</v>
      </c>
      <c r="AI2211" s="26">
        <v>0</v>
      </c>
      <c r="AK2211" s="26">
        <v>38680</v>
      </c>
      <c r="AM2211" s="2" t="str">
        <f t="shared" si="34"/>
        <v>No</v>
      </c>
    </row>
    <row r="2212" spans="1:39">
      <c r="A2212" s="6" t="s">
        <v>6251</v>
      </c>
      <c r="B2212" s="6" t="s">
        <v>2397</v>
      </c>
      <c r="C2212" s="4" t="s">
        <v>45</v>
      </c>
      <c r="D2212" s="213">
        <v>5174</v>
      </c>
      <c r="E2212" s="210">
        <v>50174</v>
      </c>
      <c r="F2212" s="17" t="s">
        <v>272</v>
      </c>
      <c r="G2212" s="36" t="s">
        <v>220</v>
      </c>
      <c r="H2212" s="157">
        <v>50996</v>
      </c>
      <c r="I2212" s="19">
        <v>13</v>
      </c>
      <c r="J2212" s="150" t="s">
        <v>13</v>
      </c>
      <c r="K2212" s="150" t="s">
        <v>15</v>
      </c>
      <c r="L2212" s="9">
        <v>2</v>
      </c>
      <c r="M2212" s="9"/>
      <c r="N2212" s="21">
        <v>2.2031999999999998</v>
      </c>
      <c r="O2212" s="10"/>
      <c r="P2212" s="39">
        <v>0.1694</v>
      </c>
      <c r="Q2212" s="7"/>
      <c r="R2212" s="158">
        <v>49.4863</v>
      </c>
      <c r="S2212" s="1" t="s">
        <v>50</v>
      </c>
      <c r="T2212" s="23">
        <v>3.8056999999999999</v>
      </c>
      <c r="U2212" s="2" t="s">
        <v>50</v>
      </c>
      <c r="V2212" s="20">
        <v>13.0031</v>
      </c>
      <c r="X2212" s="20">
        <v>0</v>
      </c>
      <c r="AA2212" s="25">
        <v>21708</v>
      </c>
      <c r="AB2212" s="9"/>
      <c r="AC2212" s="25">
        <v>128120</v>
      </c>
      <c r="AD2212" s="9"/>
      <c r="AE2212" s="27">
        <v>9853</v>
      </c>
      <c r="AF2212" s="9"/>
      <c r="AG2212" s="26">
        <v>2589</v>
      </c>
      <c r="AH2212" s="2" t="s">
        <v>50</v>
      </c>
      <c r="AI2212" s="26">
        <v>0</v>
      </c>
      <c r="AK2212" s="26">
        <v>45661</v>
      </c>
      <c r="AM2212" s="2" t="str">
        <f t="shared" si="34"/>
        <v>Yes</v>
      </c>
    </row>
    <row r="2213" spans="1:39">
      <c r="A2213" s="6" t="s">
        <v>5575</v>
      </c>
      <c r="B2213" s="6" t="s">
        <v>5576</v>
      </c>
      <c r="C2213" s="4" t="s">
        <v>22</v>
      </c>
      <c r="D2213" s="213"/>
      <c r="E2213" s="210">
        <v>90257</v>
      </c>
      <c r="F2213" s="17" t="s">
        <v>272</v>
      </c>
      <c r="G2213" s="36" t="s">
        <v>220</v>
      </c>
      <c r="H2213" s="157">
        <v>12150996</v>
      </c>
      <c r="I2213" s="19">
        <v>13</v>
      </c>
      <c r="J2213" s="150" t="s">
        <v>13</v>
      </c>
      <c r="K2213" s="150" t="s">
        <v>15</v>
      </c>
      <c r="L2213" s="9">
        <v>2</v>
      </c>
      <c r="M2213" s="9"/>
      <c r="N2213" s="21">
        <v>3.1103000000000001</v>
      </c>
      <c r="O2213" s="10"/>
      <c r="P2213" s="39">
        <v>5.6899999999999999E-2</v>
      </c>
      <c r="Q2213" s="7"/>
      <c r="R2213" s="158">
        <v>52.292200000000001</v>
      </c>
      <c r="S2213" s="1"/>
      <c r="T2213" s="23">
        <v>0.95660000000000001</v>
      </c>
      <c r="V2213" s="20">
        <v>54.6663</v>
      </c>
      <c r="X2213" s="20">
        <v>0</v>
      </c>
      <c r="AA2213" s="25">
        <v>7810</v>
      </c>
      <c r="AB2213" s="9"/>
      <c r="AC2213" s="25">
        <v>137267</v>
      </c>
      <c r="AD2213" s="9"/>
      <c r="AE2213" s="27">
        <v>2511</v>
      </c>
      <c r="AF2213" s="9"/>
      <c r="AG2213" s="26">
        <v>2625</v>
      </c>
      <c r="AI2213" s="26">
        <v>0</v>
      </c>
      <c r="AK2213" s="26">
        <v>16517</v>
      </c>
      <c r="AM2213" s="2" t="str">
        <f t="shared" si="34"/>
        <v>No</v>
      </c>
    </row>
    <row r="2214" spans="1:39">
      <c r="A2214" s="6" t="s">
        <v>2500</v>
      </c>
      <c r="B2214" s="6" t="s">
        <v>1134</v>
      </c>
      <c r="C2214" s="4" t="s">
        <v>45</v>
      </c>
      <c r="D2214" s="213" t="s">
        <v>2501</v>
      </c>
      <c r="E2214" s="210" t="s">
        <v>2502</v>
      </c>
      <c r="F2214" s="17" t="s">
        <v>272</v>
      </c>
      <c r="G2214" s="36" t="s">
        <v>400</v>
      </c>
      <c r="H2214" s="157">
        <v>0</v>
      </c>
      <c r="I2214" s="19">
        <v>13</v>
      </c>
      <c r="J2214" s="150" t="s">
        <v>13</v>
      </c>
      <c r="K2214" s="150" t="s">
        <v>12</v>
      </c>
      <c r="L2214" s="9">
        <v>13</v>
      </c>
      <c r="M2214" s="9"/>
      <c r="N2214" s="21">
        <v>1.2323</v>
      </c>
      <c r="O2214" s="10"/>
      <c r="P2214" s="39">
        <v>9.4899999999999998E-2</v>
      </c>
      <c r="Q2214" s="7"/>
      <c r="R2214" s="158">
        <v>41.210700000000003</v>
      </c>
      <c r="S2214" s="1"/>
      <c r="T2214" s="23">
        <v>3.1732999999999998</v>
      </c>
      <c r="V2214" s="20">
        <v>12.9869</v>
      </c>
      <c r="X2214" s="20">
        <v>0</v>
      </c>
      <c r="AA2214" s="25">
        <v>61798</v>
      </c>
      <c r="AB2214" s="9"/>
      <c r="AC2214" s="25">
        <v>651253</v>
      </c>
      <c r="AD2214" s="9"/>
      <c r="AE2214" s="27">
        <v>50147</v>
      </c>
      <c r="AF2214" s="9"/>
      <c r="AG2214" s="26">
        <v>15803</v>
      </c>
      <c r="AI2214" s="26">
        <v>0</v>
      </c>
      <c r="AK2214" s="26">
        <v>325499</v>
      </c>
      <c r="AM2214" s="2" t="str">
        <f t="shared" si="34"/>
        <v>No</v>
      </c>
    </row>
    <row r="2215" spans="1:39">
      <c r="A2215" s="6" t="s">
        <v>6252</v>
      </c>
      <c r="B2215" s="6" t="s">
        <v>722</v>
      </c>
      <c r="C2215" s="4" t="s">
        <v>34</v>
      </c>
      <c r="D2215" s="213">
        <v>1130</v>
      </c>
      <c r="E2215" s="210">
        <v>10130</v>
      </c>
      <c r="F2215" s="17" t="s">
        <v>338</v>
      </c>
      <c r="G2215" s="36" t="s">
        <v>218</v>
      </c>
      <c r="H2215" s="157">
        <v>924859</v>
      </c>
      <c r="I2215" s="19">
        <v>13</v>
      </c>
      <c r="J2215" s="150" t="s">
        <v>14</v>
      </c>
      <c r="K2215" s="150" t="s">
        <v>15</v>
      </c>
      <c r="L2215" s="9">
        <v>13</v>
      </c>
      <c r="M2215" s="9"/>
      <c r="N2215" s="21">
        <v>0.70040000000000002</v>
      </c>
      <c r="O2215" s="10"/>
      <c r="P2215" s="39">
        <v>9.9099999999999994E-2</v>
      </c>
      <c r="Q2215" s="7"/>
      <c r="R2215" s="158">
        <v>78.927899999999994</v>
      </c>
      <c r="S2215" s="1"/>
      <c r="T2215" s="23">
        <v>11.170199999999999</v>
      </c>
      <c r="V2215" s="20">
        <v>7.0659999999999998</v>
      </c>
      <c r="X2215" s="20">
        <v>1.1984999999999999</v>
      </c>
      <c r="AA2215" s="25">
        <v>480564</v>
      </c>
      <c r="AB2215" s="9"/>
      <c r="AC2215" s="25">
        <v>4847987</v>
      </c>
      <c r="AD2215" s="9"/>
      <c r="AE2215" s="27">
        <v>686105</v>
      </c>
      <c r="AF2215" s="9"/>
      <c r="AG2215" s="26">
        <v>61423</v>
      </c>
      <c r="AI2215" s="26">
        <v>4045171</v>
      </c>
      <c r="AK2215" s="26">
        <v>806163</v>
      </c>
      <c r="AM2215" s="2" t="str">
        <f t="shared" si="34"/>
        <v>No</v>
      </c>
    </row>
    <row r="2216" spans="1:39">
      <c r="A2216" s="6" t="s">
        <v>6253</v>
      </c>
      <c r="B2216" s="6" t="s">
        <v>1277</v>
      </c>
      <c r="C2216" s="4" t="s">
        <v>113</v>
      </c>
      <c r="D2216" s="213" t="s">
        <v>3198</v>
      </c>
      <c r="E2216" s="210" t="s">
        <v>3199</v>
      </c>
      <c r="F2216" s="17" t="s">
        <v>275</v>
      </c>
      <c r="G2216" s="36" t="s">
        <v>400</v>
      </c>
      <c r="H2216" s="157">
        <v>0</v>
      </c>
      <c r="I2216" s="19">
        <v>13</v>
      </c>
      <c r="J2216" s="150" t="s">
        <v>14</v>
      </c>
      <c r="K2216" s="150" t="s">
        <v>12</v>
      </c>
      <c r="L2216" s="9">
        <v>13</v>
      </c>
      <c r="M2216" s="9"/>
      <c r="N2216" s="21">
        <v>1.2366999999999999</v>
      </c>
      <c r="O2216" s="10"/>
      <c r="P2216" s="39">
        <v>0.1085</v>
      </c>
      <c r="Q2216" s="7"/>
      <c r="R2216" s="158">
        <v>40.951900000000002</v>
      </c>
      <c r="S2216" s="1"/>
      <c r="T2216" s="23">
        <v>3.5916000000000001</v>
      </c>
      <c r="V2216" s="20">
        <v>11.402100000000001</v>
      </c>
      <c r="X2216" s="20">
        <v>0</v>
      </c>
      <c r="AA2216" s="25">
        <v>153806</v>
      </c>
      <c r="AB2216" s="9"/>
      <c r="AC2216" s="25">
        <v>1418042</v>
      </c>
      <c r="AD2216" s="9"/>
      <c r="AE2216" s="27">
        <v>124367</v>
      </c>
      <c r="AF2216" s="9"/>
      <c r="AG2216" s="26">
        <v>34627</v>
      </c>
      <c r="AI2216" s="26">
        <v>0</v>
      </c>
      <c r="AK2216" s="26">
        <v>683651</v>
      </c>
      <c r="AM2216" s="2" t="str">
        <f t="shared" si="34"/>
        <v>No</v>
      </c>
    </row>
    <row r="2217" spans="1:39">
      <c r="A2217" s="6" t="s">
        <v>2190</v>
      </c>
      <c r="B2217" s="6" t="s">
        <v>2191</v>
      </c>
      <c r="C2217" s="4" t="s">
        <v>64</v>
      </c>
      <c r="D2217" s="213" t="s">
        <v>2192</v>
      </c>
      <c r="E2217" s="210" t="s">
        <v>2193</v>
      </c>
      <c r="F2217" s="17" t="s">
        <v>272</v>
      </c>
      <c r="G2217" s="36" t="s">
        <v>400</v>
      </c>
      <c r="H2217" s="157">
        <v>0</v>
      </c>
      <c r="I2217" s="19">
        <v>13</v>
      </c>
      <c r="J2217" s="150" t="s">
        <v>13</v>
      </c>
      <c r="K2217" s="150" t="s">
        <v>12</v>
      </c>
      <c r="L2217" s="9">
        <v>13</v>
      </c>
      <c r="M2217" s="9"/>
      <c r="N2217" s="21">
        <v>0.47489999999999999</v>
      </c>
      <c r="O2217" s="10"/>
      <c r="P2217" s="39">
        <v>2.3900000000000001E-2</v>
      </c>
      <c r="Q2217" s="7"/>
      <c r="R2217" s="158">
        <v>52.573799999999999</v>
      </c>
      <c r="S2217" s="1"/>
      <c r="T2217" s="23">
        <v>2.6417000000000002</v>
      </c>
      <c r="V2217" s="20">
        <v>19.901800000000001</v>
      </c>
      <c r="X2217" s="20">
        <v>0</v>
      </c>
      <c r="AA2217" s="25">
        <v>22577</v>
      </c>
      <c r="AB2217" s="9"/>
      <c r="AC2217" s="25">
        <v>946171</v>
      </c>
      <c r="AD2217" s="9"/>
      <c r="AE2217" s="27">
        <v>47542</v>
      </c>
      <c r="AF2217" s="9"/>
      <c r="AG2217" s="26">
        <v>17997</v>
      </c>
      <c r="AI2217" s="26">
        <v>0</v>
      </c>
      <c r="AK2217" s="26">
        <v>302293</v>
      </c>
      <c r="AM2217" s="2" t="str">
        <f t="shared" si="34"/>
        <v>No</v>
      </c>
    </row>
    <row r="2218" spans="1:39">
      <c r="A2218" s="6" t="s">
        <v>1001</v>
      </c>
      <c r="B2218" s="6" t="s">
        <v>1002</v>
      </c>
      <c r="C2218" s="4" t="s">
        <v>75</v>
      </c>
      <c r="D2218" s="213" t="s">
        <v>1003</v>
      </c>
      <c r="E2218" s="210" t="s">
        <v>1004</v>
      </c>
      <c r="F2218" s="17" t="s">
        <v>275</v>
      </c>
      <c r="G2218" s="36" t="s">
        <v>400</v>
      </c>
      <c r="H2218" s="157">
        <v>0</v>
      </c>
      <c r="I2218" s="19">
        <v>13</v>
      </c>
      <c r="J2218" s="150" t="s">
        <v>14</v>
      </c>
      <c r="K2218" s="150" t="s">
        <v>12</v>
      </c>
      <c r="L2218" s="9">
        <v>13</v>
      </c>
      <c r="M2218" s="9"/>
      <c r="N2218" s="21">
        <v>0.58350000000000002</v>
      </c>
      <c r="O2218" s="10"/>
      <c r="P2218" s="39">
        <v>1.9199999999999998E-2</v>
      </c>
      <c r="Q2218" s="7"/>
      <c r="R2218" s="158">
        <v>100.89570000000001</v>
      </c>
      <c r="S2218" s="1"/>
      <c r="T2218" s="23">
        <v>3.3136000000000001</v>
      </c>
      <c r="V2218" s="20">
        <v>30.448699999999999</v>
      </c>
      <c r="X2218" s="20">
        <v>0</v>
      </c>
      <c r="AA2218" s="25">
        <v>26236</v>
      </c>
      <c r="AB2218" s="9"/>
      <c r="AC2218" s="25">
        <v>1369154</v>
      </c>
      <c r="AD2218" s="9"/>
      <c r="AE2218" s="27">
        <v>44966</v>
      </c>
      <c r="AF2218" s="9"/>
      <c r="AG2218" s="26">
        <v>13570</v>
      </c>
      <c r="AI2218" s="26">
        <v>0</v>
      </c>
      <c r="AK2218" s="26">
        <v>311715</v>
      </c>
      <c r="AM2218" s="2" t="str">
        <f t="shared" si="34"/>
        <v>No</v>
      </c>
    </row>
    <row r="2219" spans="1:39">
      <c r="A2219" s="6" t="s">
        <v>6254</v>
      </c>
      <c r="B2219" s="6" t="s">
        <v>3320</v>
      </c>
      <c r="C2219" s="4" t="s">
        <v>11</v>
      </c>
      <c r="D2219" s="213" t="s">
        <v>3408</v>
      </c>
      <c r="E2219" s="210" t="s">
        <v>3409</v>
      </c>
      <c r="F2219" s="17" t="s">
        <v>1012</v>
      </c>
      <c r="G2219" s="36" t="s">
        <v>400</v>
      </c>
      <c r="H2219" s="157">
        <v>0</v>
      </c>
      <c r="I2219" s="19">
        <v>13</v>
      </c>
      <c r="J2219" s="150" t="s">
        <v>13</v>
      </c>
      <c r="K2219" s="150" t="s">
        <v>12</v>
      </c>
      <c r="L2219" s="9">
        <v>13</v>
      </c>
      <c r="M2219" s="9"/>
      <c r="N2219" s="21">
        <v>5.3124000000000002</v>
      </c>
      <c r="O2219" s="10"/>
      <c r="P2219" s="39">
        <v>9.0399999999999994E-2</v>
      </c>
      <c r="Q2219" s="7"/>
      <c r="R2219" s="158">
        <v>41.266100000000002</v>
      </c>
      <c r="S2219" s="1"/>
      <c r="T2219" s="23">
        <v>0.70209999999999995</v>
      </c>
      <c r="V2219" s="20">
        <v>58.7729</v>
      </c>
      <c r="X2219" s="20">
        <v>0</v>
      </c>
      <c r="AA2219" s="25">
        <v>18758</v>
      </c>
      <c r="AB2219" s="9"/>
      <c r="AC2219" s="25">
        <v>207527</v>
      </c>
      <c r="AD2219" s="9"/>
      <c r="AE2219" s="27">
        <v>3531</v>
      </c>
      <c r="AF2219" s="9"/>
      <c r="AG2219" s="26">
        <v>5029</v>
      </c>
      <c r="AI2219" s="26">
        <v>0</v>
      </c>
      <c r="AK2219" s="26">
        <v>125333</v>
      </c>
      <c r="AM2219" s="2" t="str">
        <f t="shared" si="34"/>
        <v>No</v>
      </c>
    </row>
    <row r="2220" spans="1:39">
      <c r="A2220" s="6" t="s">
        <v>4586</v>
      </c>
      <c r="B2220" s="6" t="s">
        <v>973</v>
      </c>
      <c r="C2220" s="4" t="s">
        <v>65</v>
      </c>
      <c r="D2220" s="213" t="s">
        <v>4587</v>
      </c>
      <c r="E2220" s="210" t="s">
        <v>4588</v>
      </c>
      <c r="F2220" s="17" t="s">
        <v>405</v>
      </c>
      <c r="G2220" s="36" t="s">
        <v>400</v>
      </c>
      <c r="H2220" s="157">
        <v>0</v>
      </c>
      <c r="I2220" s="19">
        <v>13</v>
      </c>
      <c r="J2220" s="150" t="s">
        <v>13</v>
      </c>
      <c r="K2220" s="150" t="s">
        <v>12</v>
      </c>
      <c r="L2220" s="9">
        <v>13</v>
      </c>
      <c r="M2220" s="9"/>
      <c r="N2220" s="21">
        <v>1.8218000000000001</v>
      </c>
      <c r="O2220" s="10"/>
      <c r="P2220" s="39">
        <v>0.1565</v>
      </c>
      <c r="Q2220" s="7"/>
      <c r="R2220" s="158">
        <v>45.1783</v>
      </c>
      <c r="S2220" s="1"/>
      <c r="T2220" s="23">
        <v>3.8811</v>
      </c>
      <c r="V2220" s="20">
        <v>11.640700000000001</v>
      </c>
      <c r="X2220" s="20">
        <v>0</v>
      </c>
      <c r="AA2220" s="25">
        <v>109566</v>
      </c>
      <c r="AB2220" s="9"/>
      <c r="AC2220" s="25">
        <v>700083</v>
      </c>
      <c r="AD2220" s="9"/>
      <c r="AE2220" s="27">
        <v>60141</v>
      </c>
      <c r="AF2220" s="9"/>
      <c r="AG2220" s="26">
        <v>15496</v>
      </c>
      <c r="AI2220" s="26">
        <v>0</v>
      </c>
      <c r="AK2220" s="26">
        <v>175637</v>
      </c>
      <c r="AM2220" s="2" t="str">
        <f t="shared" si="34"/>
        <v>No</v>
      </c>
    </row>
    <row r="2221" spans="1:39">
      <c r="A2221" s="6" t="s">
        <v>2422</v>
      </c>
      <c r="B2221" s="6" t="s">
        <v>2423</v>
      </c>
      <c r="C2221" s="4" t="s">
        <v>58</v>
      </c>
      <c r="D2221" s="213" t="s">
        <v>2424</v>
      </c>
      <c r="E2221" s="210">
        <v>55222</v>
      </c>
      <c r="F2221" s="17" t="s">
        <v>132</v>
      </c>
      <c r="G2221" s="36" t="s">
        <v>220</v>
      </c>
      <c r="H2221" s="157">
        <v>0</v>
      </c>
      <c r="I2221" s="19">
        <v>13</v>
      </c>
      <c r="J2221" s="150" t="s">
        <v>13</v>
      </c>
      <c r="K2221" s="150" t="s">
        <v>12</v>
      </c>
      <c r="L2221" s="9">
        <v>13</v>
      </c>
      <c r="M2221" s="9"/>
      <c r="N2221" s="21">
        <v>0</v>
      </c>
      <c r="O2221" s="10"/>
      <c r="P2221" s="39">
        <v>0</v>
      </c>
      <c r="Q2221" s="7"/>
      <c r="R2221" s="158">
        <v>34.134399999999999</v>
      </c>
      <c r="S2221" s="1"/>
      <c r="T2221" s="23">
        <v>0.49659999999999999</v>
      </c>
      <c r="V2221" s="20">
        <v>68.743200000000002</v>
      </c>
      <c r="X2221" s="20">
        <v>0</v>
      </c>
      <c r="AA2221" s="25">
        <v>0</v>
      </c>
      <c r="AB2221" s="9"/>
      <c r="AC2221" s="25">
        <v>143467</v>
      </c>
      <c r="AD2221" s="9"/>
      <c r="AE2221" s="27">
        <v>2087</v>
      </c>
      <c r="AF2221" s="9"/>
      <c r="AG2221" s="26">
        <v>4203</v>
      </c>
      <c r="AI2221" s="26">
        <v>0</v>
      </c>
      <c r="AK2221" s="26">
        <v>134508</v>
      </c>
      <c r="AM2221" s="2" t="str">
        <f t="shared" si="34"/>
        <v>No</v>
      </c>
    </row>
    <row r="2222" spans="1:39">
      <c r="A2222" s="6" t="s">
        <v>3410</v>
      </c>
      <c r="B2222" s="6" t="s">
        <v>5817</v>
      </c>
      <c r="C2222" s="4" t="s">
        <v>52</v>
      </c>
      <c r="D2222" s="213" t="s">
        <v>3411</v>
      </c>
      <c r="E2222" s="210" t="s">
        <v>3412</v>
      </c>
      <c r="F2222" s="17" t="s">
        <v>1012</v>
      </c>
      <c r="G2222" s="36" t="s">
        <v>400</v>
      </c>
      <c r="H2222" s="157">
        <v>0</v>
      </c>
      <c r="I2222" s="19">
        <v>13</v>
      </c>
      <c r="J2222" s="150" t="s">
        <v>13</v>
      </c>
      <c r="K2222" s="150" t="s">
        <v>12</v>
      </c>
      <c r="L2222" s="9">
        <v>13</v>
      </c>
      <c r="M2222" s="9"/>
      <c r="N2222" s="21">
        <v>0.82250000000000001</v>
      </c>
      <c r="O2222" s="10"/>
      <c r="P2222" s="39">
        <v>3.3700000000000001E-2</v>
      </c>
      <c r="Q2222" s="7"/>
      <c r="R2222" s="158">
        <v>42.664700000000003</v>
      </c>
      <c r="S2222" s="1"/>
      <c r="T2222" s="23">
        <v>1.7479</v>
      </c>
      <c r="V2222" s="20">
        <v>24.409800000000001</v>
      </c>
      <c r="X2222" s="20">
        <v>0</v>
      </c>
      <c r="AA2222" s="25">
        <v>19921</v>
      </c>
      <c r="AB2222" s="9"/>
      <c r="AC2222" s="25">
        <v>591205</v>
      </c>
      <c r="AD2222" s="9"/>
      <c r="AE2222" s="27">
        <v>24220</v>
      </c>
      <c r="AF2222" s="9"/>
      <c r="AG2222" s="26">
        <v>13857</v>
      </c>
      <c r="AI2222" s="26">
        <v>0</v>
      </c>
      <c r="AK2222" s="26">
        <v>300668</v>
      </c>
      <c r="AM2222" s="2" t="str">
        <f t="shared" si="34"/>
        <v>No</v>
      </c>
    </row>
    <row r="2223" spans="1:39">
      <c r="A2223" s="6" t="s">
        <v>5567</v>
      </c>
      <c r="B2223" s="6" t="s">
        <v>1824</v>
      </c>
      <c r="C2223" s="4" t="s">
        <v>42</v>
      </c>
      <c r="D2223" s="213" t="s">
        <v>1780</v>
      </c>
      <c r="E2223" s="210" t="s">
        <v>1781</v>
      </c>
      <c r="F2223" s="17" t="s">
        <v>272</v>
      </c>
      <c r="G2223" s="36" t="s">
        <v>400</v>
      </c>
      <c r="H2223" s="157">
        <v>0</v>
      </c>
      <c r="I2223" s="19">
        <v>13</v>
      </c>
      <c r="J2223" s="150" t="s">
        <v>13</v>
      </c>
      <c r="K2223" s="150" t="s">
        <v>12</v>
      </c>
      <c r="L2223" s="9">
        <v>13</v>
      </c>
      <c r="M2223" s="9"/>
      <c r="N2223" s="21">
        <v>1.0546</v>
      </c>
      <c r="O2223" s="10"/>
      <c r="P2223" s="39">
        <v>3.1699999999999999E-2</v>
      </c>
      <c r="Q2223" s="7"/>
      <c r="R2223" s="158">
        <v>30.361499999999999</v>
      </c>
      <c r="S2223" s="1"/>
      <c r="T2223" s="23">
        <v>0.91400000000000003</v>
      </c>
      <c r="V2223" s="20">
        <v>33.218400000000003</v>
      </c>
      <c r="X2223" s="20">
        <v>0</v>
      </c>
      <c r="AA2223" s="25">
        <v>33601</v>
      </c>
      <c r="AB2223" s="9"/>
      <c r="AC2223" s="25">
        <v>1058373</v>
      </c>
      <c r="AD2223" s="9"/>
      <c r="AE2223" s="27">
        <v>31861</v>
      </c>
      <c r="AF2223" s="9"/>
      <c r="AG2223" s="26">
        <v>34859</v>
      </c>
      <c r="AI2223" s="26">
        <v>0</v>
      </c>
      <c r="AK2223" s="26">
        <v>831025</v>
      </c>
      <c r="AM2223" s="2" t="str">
        <f t="shared" si="34"/>
        <v>No</v>
      </c>
    </row>
    <row r="2224" spans="1:39">
      <c r="A2224" s="6" t="s">
        <v>2110</v>
      </c>
      <c r="B2224" s="6" t="s">
        <v>2111</v>
      </c>
      <c r="C2224" s="4" t="s">
        <v>64</v>
      </c>
      <c r="D2224" s="213" t="s">
        <v>2112</v>
      </c>
      <c r="E2224" s="210" t="s">
        <v>2113</v>
      </c>
      <c r="F2224" s="17" t="s">
        <v>405</v>
      </c>
      <c r="G2224" s="36" t="s">
        <v>400</v>
      </c>
      <c r="H2224" s="157">
        <v>0</v>
      </c>
      <c r="I2224" s="19">
        <v>13</v>
      </c>
      <c r="J2224" s="150" t="s">
        <v>13</v>
      </c>
      <c r="K2224" s="150" t="s">
        <v>12</v>
      </c>
      <c r="L2224" s="9">
        <v>13</v>
      </c>
      <c r="M2224" s="9"/>
      <c r="N2224" s="21">
        <v>0.45029999999999998</v>
      </c>
      <c r="O2224" s="10"/>
      <c r="P2224" s="39">
        <v>3.4099999999999998E-2</v>
      </c>
      <c r="Q2224" s="7"/>
      <c r="R2224" s="158">
        <v>39.570500000000003</v>
      </c>
      <c r="S2224" s="1"/>
      <c r="T2224" s="23">
        <v>2.9994999999999998</v>
      </c>
      <c r="V2224" s="20">
        <v>13.192500000000001</v>
      </c>
      <c r="X2224" s="20">
        <v>0</v>
      </c>
      <c r="AA2224" s="25">
        <v>25099</v>
      </c>
      <c r="AB2224" s="9"/>
      <c r="AC2224" s="25">
        <v>735259</v>
      </c>
      <c r="AD2224" s="9"/>
      <c r="AE2224" s="27">
        <v>55733</v>
      </c>
      <c r="AF2224" s="9"/>
      <c r="AG2224" s="26">
        <v>18581</v>
      </c>
      <c r="AI2224" s="26">
        <v>0</v>
      </c>
      <c r="AK2224" s="26">
        <v>570203</v>
      </c>
      <c r="AM2224" s="2" t="str">
        <f t="shared" si="34"/>
        <v>No</v>
      </c>
    </row>
    <row r="2225" spans="1:39">
      <c r="A2225" s="6" t="s">
        <v>3444</v>
      </c>
      <c r="B2225" s="6" t="s">
        <v>3445</v>
      </c>
      <c r="C2225" s="4" t="s">
        <v>52</v>
      </c>
      <c r="D2225" s="213" t="s">
        <v>3446</v>
      </c>
      <c r="E2225" s="210">
        <v>60196</v>
      </c>
      <c r="F2225" s="17" t="s">
        <v>1012</v>
      </c>
      <c r="G2225" s="36" t="s">
        <v>220</v>
      </c>
      <c r="H2225" s="157">
        <v>67629</v>
      </c>
      <c r="I2225" s="19">
        <v>13</v>
      </c>
      <c r="J2225" s="150" t="s">
        <v>13</v>
      </c>
      <c r="K2225" s="150" t="s">
        <v>12</v>
      </c>
      <c r="L2225" s="9">
        <v>13</v>
      </c>
      <c r="M2225" s="9"/>
      <c r="N2225" s="21">
        <v>0.38429999999999997</v>
      </c>
      <c r="O2225" s="10"/>
      <c r="P2225" s="39">
        <v>1.9E-2</v>
      </c>
      <c r="Q2225" s="7"/>
      <c r="R2225" s="158">
        <v>50.359699999999997</v>
      </c>
      <c r="S2225" s="1"/>
      <c r="T2225" s="23">
        <v>2.4914000000000001</v>
      </c>
      <c r="V2225" s="20">
        <v>20.213699999999999</v>
      </c>
      <c r="X2225" s="20">
        <v>0</v>
      </c>
      <c r="AA2225" s="25">
        <v>13132</v>
      </c>
      <c r="AB2225" s="9"/>
      <c r="AC2225" s="25">
        <v>690784</v>
      </c>
      <c r="AD2225" s="9"/>
      <c r="AE2225" s="27">
        <v>34174</v>
      </c>
      <c r="AF2225" s="9"/>
      <c r="AG2225" s="26">
        <v>13717</v>
      </c>
      <c r="AI2225" s="26">
        <v>0</v>
      </c>
      <c r="AK2225" s="26">
        <v>262204</v>
      </c>
      <c r="AM2225" s="2" t="str">
        <f t="shared" si="34"/>
        <v>No</v>
      </c>
    </row>
    <row r="2226" spans="1:39">
      <c r="A2226" s="6" t="s">
        <v>6255</v>
      </c>
      <c r="B2226" s="6" t="s">
        <v>5967</v>
      </c>
      <c r="C2226" s="4" t="s">
        <v>1</v>
      </c>
      <c r="D2226" s="213"/>
      <c r="E2226" s="210">
        <v>416</v>
      </c>
      <c r="F2226" s="17" t="s">
        <v>120</v>
      </c>
      <c r="G2226" s="36" t="s">
        <v>220</v>
      </c>
      <c r="H2226" s="157">
        <v>349684</v>
      </c>
      <c r="I2226" s="19">
        <v>13</v>
      </c>
      <c r="J2226" s="150" t="s">
        <v>14</v>
      </c>
      <c r="K2226" s="150" t="s">
        <v>12</v>
      </c>
      <c r="L2226" s="9">
        <v>13</v>
      </c>
      <c r="M2226" s="9"/>
      <c r="N2226" s="21">
        <v>0</v>
      </c>
      <c r="O2226" s="10"/>
      <c r="P2226" s="39">
        <v>0</v>
      </c>
      <c r="Q2226" s="7"/>
      <c r="R2226" s="158">
        <v>43.087899999999998</v>
      </c>
      <c r="S2226" s="1"/>
      <c r="T2226" s="23">
        <v>14.69</v>
      </c>
      <c r="V2226" s="20">
        <v>2.9331</v>
      </c>
      <c r="X2226" s="20">
        <v>0</v>
      </c>
      <c r="AA2226" s="25">
        <v>0</v>
      </c>
      <c r="AB2226" s="9"/>
      <c r="AC2226" s="25">
        <v>638994</v>
      </c>
      <c r="AD2226" s="9"/>
      <c r="AE2226" s="27">
        <v>217853</v>
      </c>
      <c r="AF2226" s="9"/>
      <c r="AG2226" s="26">
        <v>14830</v>
      </c>
      <c r="AI2226" s="26">
        <v>0</v>
      </c>
      <c r="AK2226" s="26">
        <v>158406</v>
      </c>
      <c r="AM2226" s="2" t="str">
        <f t="shared" si="34"/>
        <v>No</v>
      </c>
    </row>
    <row r="2227" spans="1:39">
      <c r="A2227" s="6" t="s">
        <v>6256</v>
      </c>
      <c r="B2227" s="6" t="s">
        <v>1065</v>
      </c>
      <c r="C2227" s="4" t="s">
        <v>54</v>
      </c>
      <c r="D2227" s="213">
        <v>3040</v>
      </c>
      <c r="E2227" s="210">
        <v>30040</v>
      </c>
      <c r="F2227" s="17" t="s">
        <v>272</v>
      </c>
      <c r="G2227" s="36" t="s">
        <v>220</v>
      </c>
      <c r="H2227" s="157">
        <v>2203663</v>
      </c>
      <c r="I2227" s="19">
        <v>13</v>
      </c>
      <c r="J2227" s="150" t="s">
        <v>14</v>
      </c>
      <c r="K2227" s="150" t="s">
        <v>12</v>
      </c>
      <c r="L2227" s="9">
        <v>12</v>
      </c>
      <c r="M2227" s="9"/>
      <c r="N2227" s="21">
        <v>1.4832000000000001</v>
      </c>
      <c r="O2227" s="10"/>
      <c r="P2227" s="39">
        <v>0.14849999999999999</v>
      </c>
      <c r="Q2227" s="7"/>
      <c r="R2227" s="158">
        <v>88.308999999999997</v>
      </c>
      <c r="S2227" s="1"/>
      <c r="T2227" s="23">
        <v>8.8434000000000008</v>
      </c>
      <c r="V2227" s="20">
        <v>9.9857999999999993</v>
      </c>
      <c r="X2227" s="20">
        <v>0</v>
      </c>
      <c r="AA2227" s="25">
        <v>684784</v>
      </c>
      <c r="AB2227" s="9"/>
      <c r="AC2227" s="25">
        <v>4610524</v>
      </c>
      <c r="AD2227" s="9"/>
      <c r="AE2227" s="27">
        <v>461706</v>
      </c>
      <c r="AF2227" s="9"/>
      <c r="AG2227" s="26">
        <v>52209</v>
      </c>
      <c r="AI2227" s="26">
        <v>0</v>
      </c>
      <c r="AK2227" s="26">
        <v>571445</v>
      </c>
      <c r="AM2227" s="2" t="str">
        <f t="shared" si="34"/>
        <v>No</v>
      </c>
    </row>
    <row r="2228" spans="1:39">
      <c r="A2228" s="6" t="s">
        <v>6251</v>
      </c>
      <c r="B2228" s="6" t="s">
        <v>2397</v>
      </c>
      <c r="C2228" s="4" t="s">
        <v>45</v>
      </c>
      <c r="D2228" s="213">
        <v>5174</v>
      </c>
      <c r="E2228" s="210">
        <v>50174</v>
      </c>
      <c r="F2228" s="17" t="s">
        <v>272</v>
      </c>
      <c r="G2228" s="36" t="s">
        <v>220</v>
      </c>
      <c r="H2228" s="157">
        <v>50996</v>
      </c>
      <c r="I2228" s="19">
        <v>13</v>
      </c>
      <c r="J2228" s="150" t="s">
        <v>14</v>
      </c>
      <c r="K2228" s="150" t="s">
        <v>12</v>
      </c>
      <c r="L2228" s="9">
        <v>11</v>
      </c>
      <c r="M2228" s="9"/>
      <c r="N2228" s="21">
        <v>0.4864</v>
      </c>
      <c r="O2228" s="10"/>
      <c r="P2228" s="39">
        <v>0.11210000000000001</v>
      </c>
      <c r="Q2228" s="7"/>
      <c r="R2228" s="158">
        <v>98.589699999999993</v>
      </c>
      <c r="S2228" s="1"/>
      <c r="T2228" s="23">
        <v>22.719200000000001</v>
      </c>
      <c r="V2228" s="20">
        <v>4.3395000000000001</v>
      </c>
      <c r="X2228" s="20">
        <v>0</v>
      </c>
      <c r="AA2228" s="25">
        <v>290121</v>
      </c>
      <c r="AB2228" s="9"/>
      <c r="AC2228" s="25">
        <v>2588473</v>
      </c>
      <c r="AD2228" s="9"/>
      <c r="AE2228" s="27">
        <v>596492</v>
      </c>
      <c r="AF2228" s="9"/>
      <c r="AG2228" s="26">
        <v>26255</v>
      </c>
      <c r="AI2228" s="26">
        <v>0</v>
      </c>
      <c r="AK2228" s="26">
        <v>601013</v>
      </c>
      <c r="AM2228" s="2" t="str">
        <f t="shared" si="34"/>
        <v>No</v>
      </c>
    </row>
    <row r="2229" spans="1:39">
      <c r="A2229" s="6" t="s">
        <v>5575</v>
      </c>
      <c r="B2229" s="6" t="s">
        <v>5576</v>
      </c>
      <c r="C2229" s="4" t="s">
        <v>22</v>
      </c>
      <c r="D2229" s="213"/>
      <c r="E2229" s="210">
        <v>90257</v>
      </c>
      <c r="F2229" s="17" t="s">
        <v>272</v>
      </c>
      <c r="G2229" s="36" t="s">
        <v>220</v>
      </c>
      <c r="H2229" s="157">
        <v>12150996</v>
      </c>
      <c r="I2229" s="19">
        <v>13</v>
      </c>
      <c r="J2229" s="150" t="s">
        <v>14</v>
      </c>
      <c r="K2229" s="150" t="s">
        <v>15</v>
      </c>
      <c r="L2229" s="9">
        <v>11</v>
      </c>
      <c r="M2229" s="9"/>
      <c r="N2229" s="21">
        <v>0.25019999999999998</v>
      </c>
      <c r="O2229" s="10"/>
      <c r="P2229" s="39">
        <v>4.5100000000000001E-2</v>
      </c>
      <c r="Q2229" s="7"/>
      <c r="R2229" s="158">
        <v>52.967100000000002</v>
      </c>
      <c r="S2229" s="1"/>
      <c r="T2229" s="23">
        <v>9.5555000000000003</v>
      </c>
      <c r="V2229" s="20">
        <v>5.5430999999999999</v>
      </c>
      <c r="X2229" s="20">
        <v>0</v>
      </c>
      <c r="AA2229" s="25">
        <v>24646</v>
      </c>
      <c r="AB2229" s="9"/>
      <c r="AC2229" s="25">
        <v>546091</v>
      </c>
      <c r="AD2229" s="9"/>
      <c r="AE2229" s="27">
        <v>98517</v>
      </c>
      <c r="AF2229" s="9"/>
      <c r="AG2229" s="26">
        <v>10310</v>
      </c>
      <c r="AI2229" s="26">
        <v>0</v>
      </c>
      <c r="AK2229" s="26">
        <v>145520</v>
      </c>
      <c r="AM2229" s="2" t="str">
        <f t="shared" si="34"/>
        <v>No</v>
      </c>
    </row>
    <row r="2230" spans="1:39">
      <c r="A2230" s="6" t="s">
        <v>6250</v>
      </c>
      <c r="B2230" s="6" t="s">
        <v>2354</v>
      </c>
      <c r="C2230" s="4" t="s">
        <v>82</v>
      </c>
      <c r="D2230" s="213">
        <v>5095</v>
      </c>
      <c r="E2230" s="210">
        <v>50095</v>
      </c>
      <c r="F2230" s="17" t="s">
        <v>272</v>
      </c>
      <c r="G2230" s="36" t="s">
        <v>220</v>
      </c>
      <c r="H2230" s="157">
        <v>180956</v>
      </c>
      <c r="I2230" s="19">
        <v>13</v>
      </c>
      <c r="J2230" s="150" t="s">
        <v>13</v>
      </c>
      <c r="K2230" s="150" t="s">
        <v>15</v>
      </c>
      <c r="L2230" s="9">
        <v>11</v>
      </c>
      <c r="M2230" s="9"/>
      <c r="N2230" s="21">
        <v>1.1246</v>
      </c>
      <c r="O2230" s="10"/>
      <c r="P2230" s="39">
        <v>2.29E-2</v>
      </c>
      <c r="Q2230" s="7"/>
      <c r="R2230" s="158">
        <v>69.185199999999995</v>
      </c>
      <c r="S2230" s="1"/>
      <c r="T2230" s="23">
        <v>1.4086000000000001</v>
      </c>
      <c r="V2230" s="20">
        <v>49.1173</v>
      </c>
      <c r="X2230" s="20">
        <v>0</v>
      </c>
      <c r="AA2230" s="25">
        <v>36376</v>
      </c>
      <c r="AB2230" s="9"/>
      <c r="AC2230" s="25">
        <v>1588700</v>
      </c>
      <c r="AD2230" s="9"/>
      <c r="AE2230" s="27">
        <v>32345</v>
      </c>
      <c r="AF2230" s="9"/>
      <c r="AG2230" s="26">
        <v>22963</v>
      </c>
      <c r="AI2230" s="26">
        <v>0</v>
      </c>
      <c r="AK2230" s="26">
        <v>323447</v>
      </c>
      <c r="AM2230" s="2" t="str">
        <f t="shared" si="34"/>
        <v>No</v>
      </c>
    </row>
    <row r="2231" spans="1:39">
      <c r="A2231" s="6" t="s">
        <v>976</v>
      </c>
      <c r="B2231" s="6" t="s">
        <v>977</v>
      </c>
      <c r="C2231" s="4" t="s">
        <v>75</v>
      </c>
      <c r="D2231" s="213" t="s">
        <v>978</v>
      </c>
      <c r="E2231" s="210" t="s">
        <v>979</v>
      </c>
      <c r="F2231" s="17" t="s">
        <v>272</v>
      </c>
      <c r="G2231" s="36" t="s">
        <v>400</v>
      </c>
      <c r="H2231" s="157">
        <v>0</v>
      </c>
      <c r="I2231" s="19">
        <v>13</v>
      </c>
      <c r="J2231" s="150" t="s">
        <v>14</v>
      </c>
      <c r="K2231" s="150" t="s">
        <v>12</v>
      </c>
      <c r="L2231" s="9">
        <v>11</v>
      </c>
      <c r="M2231" s="9"/>
      <c r="N2231" s="21">
        <v>0.36170000000000002</v>
      </c>
      <c r="O2231" s="10"/>
      <c r="P2231" s="39">
        <v>0.13869999999999999</v>
      </c>
      <c r="Q2231" s="7"/>
      <c r="R2231" s="158">
        <v>59.935000000000002</v>
      </c>
      <c r="S2231" s="1"/>
      <c r="T2231" s="23">
        <v>22.990400000000001</v>
      </c>
      <c r="V2231" s="20">
        <v>2.6070000000000002</v>
      </c>
      <c r="X2231" s="20">
        <v>0</v>
      </c>
      <c r="AA2231" s="25">
        <v>240016</v>
      </c>
      <c r="AB2231" s="9"/>
      <c r="AC2231" s="25">
        <v>1729964</v>
      </c>
      <c r="AD2231" s="9"/>
      <c r="AE2231" s="27">
        <v>663595</v>
      </c>
      <c r="AF2231" s="9"/>
      <c r="AG2231" s="26">
        <v>28864</v>
      </c>
      <c r="AI2231" s="26">
        <v>0</v>
      </c>
      <c r="AK2231" s="26">
        <v>403615</v>
      </c>
      <c r="AM2231" s="2" t="str">
        <f t="shared" si="34"/>
        <v>No</v>
      </c>
    </row>
    <row r="2232" spans="1:39">
      <c r="A2232" s="6" t="s">
        <v>3050</v>
      </c>
      <c r="B2232" s="6" t="s">
        <v>3051</v>
      </c>
      <c r="C2232" s="4" t="s">
        <v>82</v>
      </c>
      <c r="D2232" s="213" t="s">
        <v>3052</v>
      </c>
      <c r="E2232" s="210" t="s">
        <v>3053</v>
      </c>
      <c r="F2232" s="17" t="s">
        <v>272</v>
      </c>
      <c r="G2232" s="36" t="s">
        <v>400</v>
      </c>
      <c r="H2232" s="157">
        <v>0</v>
      </c>
      <c r="I2232" s="19">
        <v>13</v>
      </c>
      <c r="J2232" s="150" t="s">
        <v>13</v>
      </c>
      <c r="K2232" s="150" t="s">
        <v>12</v>
      </c>
      <c r="L2232" s="9">
        <v>10</v>
      </c>
      <c r="M2232" s="9"/>
      <c r="N2232" s="21">
        <v>0.70599999999999996</v>
      </c>
      <c r="O2232" s="10"/>
      <c r="P2232" s="39">
        <v>7.9299999999999995E-2</v>
      </c>
      <c r="Q2232" s="7"/>
      <c r="R2232" s="158">
        <v>36.1038</v>
      </c>
      <c r="S2232" s="1"/>
      <c r="T2232" s="23">
        <v>4.0555000000000003</v>
      </c>
      <c r="V2232" s="20">
        <v>8.9024999999999999</v>
      </c>
      <c r="X2232" s="20">
        <v>0</v>
      </c>
      <c r="AA2232" s="25">
        <v>54561</v>
      </c>
      <c r="AB2232" s="9"/>
      <c r="AC2232" s="25">
        <v>687958</v>
      </c>
      <c r="AD2232" s="9"/>
      <c r="AE2232" s="27">
        <v>77277</v>
      </c>
      <c r="AF2232" s="9"/>
      <c r="AG2232" s="26">
        <v>19055</v>
      </c>
      <c r="AI2232" s="26">
        <v>0</v>
      </c>
      <c r="AK2232" s="26">
        <v>297515</v>
      </c>
      <c r="AM2232" s="2" t="str">
        <f t="shared" si="34"/>
        <v>No</v>
      </c>
    </row>
    <row r="2233" spans="1:39">
      <c r="A2233" s="6" t="s">
        <v>4869</v>
      </c>
      <c r="B2233" s="6" t="s">
        <v>4870</v>
      </c>
      <c r="C2233" s="4" t="s">
        <v>22</v>
      </c>
      <c r="D2233" s="213">
        <v>9198</v>
      </c>
      <c r="E2233" s="210">
        <v>90198</v>
      </c>
      <c r="F2233" s="17" t="s">
        <v>272</v>
      </c>
      <c r="G2233" s="36" t="s">
        <v>220</v>
      </c>
      <c r="H2233" s="157">
        <v>70272</v>
      </c>
      <c r="I2233" s="19">
        <v>13</v>
      </c>
      <c r="J2233" s="150" t="s">
        <v>14</v>
      </c>
      <c r="K2233" s="150" t="s">
        <v>15</v>
      </c>
      <c r="L2233" s="9">
        <v>10</v>
      </c>
      <c r="M2233" s="9"/>
      <c r="N2233" s="21">
        <v>0.86280000000000001</v>
      </c>
      <c r="O2233" s="10"/>
      <c r="P2233" s="39">
        <v>0.1585</v>
      </c>
      <c r="Q2233" s="7"/>
      <c r="R2233" s="158">
        <v>69.024900000000002</v>
      </c>
      <c r="S2233" s="1"/>
      <c r="T2233" s="23">
        <v>12.6775</v>
      </c>
      <c r="V2233" s="20">
        <v>5.4447000000000001</v>
      </c>
      <c r="X2233" s="20">
        <v>0</v>
      </c>
      <c r="AA2233" s="25">
        <v>548406</v>
      </c>
      <c r="AB2233" s="9"/>
      <c r="AC2233" s="25">
        <v>3460906</v>
      </c>
      <c r="AD2233" s="9"/>
      <c r="AE2233" s="27">
        <v>635648</v>
      </c>
      <c r="AF2233" s="9"/>
      <c r="AG2233" s="26">
        <v>50140</v>
      </c>
      <c r="AI2233" s="26">
        <v>0</v>
      </c>
      <c r="AK2233" s="26">
        <v>700127</v>
      </c>
      <c r="AM2233" s="2" t="str">
        <f t="shared" si="34"/>
        <v>No</v>
      </c>
    </row>
    <row r="2234" spans="1:39">
      <c r="A2234" s="6" t="s">
        <v>4742</v>
      </c>
      <c r="B2234" s="6" t="s">
        <v>4743</v>
      </c>
      <c r="C2234" s="4" t="s">
        <v>117</v>
      </c>
      <c r="D2234" s="213" t="s">
        <v>4744</v>
      </c>
      <c r="E2234" s="210" t="s">
        <v>4745</v>
      </c>
      <c r="F2234" s="17" t="s">
        <v>405</v>
      </c>
      <c r="G2234" s="36" t="s">
        <v>400</v>
      </c>
      <c r="H2234" s="157">
        <v>0</v>
      </c>
      <c r="I2234" s="19">
        <v>13</v>
      </c>
      <c r="J2234" s="150" t="s">
        <v>13</v>
      </c>
      <c r="K2234" s="150" t="s">
        <v>12</v>
      </c>
      <c r="L2234" s="9">
        <v>10</v>
      </c>
      <c r="M2234" s="9"/>
      <c r="N2234" s="21">
        <v>0.47989999999999999</v>
      </c>
      <c r="O2234" s="10"/>
      <c r="P2234" s="39">
        <v>2.64E-2</v>
      </c>
      <c r="Q2234" s="7"/>
      <c r="R2234" s="158">
        <v>58.603999999999999</v>
      </c>
      <c r="S2234" s="1"/>
      <c r="T2234" s="23">
        <v>3.2267000000000001</v>
      </c>
      <c r="V2234" s="20">
        <v>18.162199999999999</v>
      </c>
      <c r="X2234" s="20">
        <v>0</v>
      </c>
      <c r="AA2234" s="25">
        <v>8442</v>
      </c>
      <c r="AB2234" s="9"/>
      <c r="AC2234" s="25">
        <v>319509</v>
      </c>
      <c r="AD2234" s="9"/>
      <c r="AE2234" s="27">
        <v>17592</v>
      </c>
      <c r="AF2234" s="9"/>
      <c r="AG2234" s="26">
        <v>5452</v>
      </c>
      <c r="AI2234" s="26">
        <v>0</v>
      </c>
      <c r="AK2234" s="26">
        <v>105188</v>
      </c>
      <c r="AM2234" s="2" t="str">
        <f t="shared" si="34"/>
        <v>No</v>
      </c>
    </row>
    <row r="2235" spans="1:39">
      <c r="A2235" s="6" t="s">
        <v>3391</v>
      </c>
      <c r="B2235" s="6" t="s">
        <v>3392</v>
      </c>
      <c r="C2235" s="4" t="s">
        <v>11</v>
      </c>
      <c r="D2235" s="213" t="s">
        <v>3393</v>
      </c>
      <c r="E2235" s="210" t="s">
        <v>3394</v>
      </c>
      <c r="F2235" s="17" t="s">
        <v>272</v>
      </c>
      <c r="G2235" s="36" t="s">
        <v>400</v>
      </c>
      <c r="H2235" s="157">
        <v>0</v>
      </c>
      <c r="I2235" s="19">
        <v>13</v>
      </c>
      <c r="J2235" s="150" t="s">
        <v>14</v>
      </c>
      <c r="K2235" s="150" t="s">
        <v>12</v>
      </c>
      <c r="L2235" s="9">
        <v>10</v>
      </c>
      <c r="M2235" s="9"/>
      <c r="N2235" s="21">
        <v>1.8059000000000001</v>
      </c>
      <c r="O2235" s="10"/>
      <c r="P2235" s="39">
        <v>0.31009999999999999</v>
      </c>
      <c r="Q2235" s="7"/>
      <c r="R2235" s="158">
        <v>70.374399999999994</v>
      </c>
      <c r="S2235" s="1"/>
      <c r="T2235" s="23">
        <v>12.085699999999999</v>
      </c>
      <c r="V2235" s="20">
        <v>5.8228999999999997</v>
      </c>
      <c r="X2235" s="20">
        <v>0</v>
      </c>
      <c r="AA2235" s="25">
        <v>203440</v>
      </c>
      <c r="AB2235" s="9"/>
      <c r="AC2235" s="25">
        <v>655960</v>
      </c>
      <c r="AD2235" s="9"/>
      <c r="AE2235" s="27">
        <v>112651</v>
      </c>
      <c r="AF2235" s="9"/>
      <c r="AG2235" s="26">
        <v>9321</v>
      </c>
      <c r="AI2235" s="26">
        <v>0</v>
      </c>
      <c r="AK2235" s="26">
        <v>118550</v>
      </c>
      <c r="AM2235" s="2" t="str">
        <f t="shared" si="34"/>
        <v>No</v>
      </c>
    </row>
    <row r="2236" spans="1:39">
      <c r="A2236" s="6" t="s">
        <v>5571</v>
      </c>
      <c r="B2236" s="6" t="s">
        <v>5572</v>
      </c>
      <c r="C2236" s="4" t="s">
        <v>22</v>
      </c>
      <c r="D2236" s="213"/>
      <c r="E2236" s="210">
        <v>90266</v>
      </c>
      <c r="F2236" s="17" t="s">
        <v>272</v>
      </c>
      <c r="G2236" s="36" t="s">
        <v>220</v>
      </c>
      <c r="H2236" s="157">
        <v>12150996</v>
      </c>
      <c r="I2236" s="19">
        <v>13</v>
      </c>
      <c r="J2236" s="150" t="s">
        <v>13</v>
      </c>
      <c r="K2236" s="150" t="s">
        <v>15</v>
      </c>
      <c r="L2236" s="9">
        <v>10</v>
      </c>
      <c r="M2236" s="9"/>
      <c r="N2236" s="21">
        <v>0.73560000000000003</v>
      </c>
      <c r="O2236" s="10"/>
      <c r="P2236" s="39">
        <v>3.5400000000000001E-2</v>
      </c>
      <c r="Q2236" s="7"/>
      <c r="R2236" s="158">
        <v>47.1907</v>
      </c>
      <c r="S2236" s="1"/>
      <c r="T2236" s="23">
        <v>2.2698</v>
      </c>
      <c r="V2236" s="20">
        <v>20.790299999999998</v>
      </c>
      <c r="X2236" s="20">
        <v>0</v>
      </c>
      <c r="AA2236" s="25">
        <v>19145</v>
      </c>
      <c r="AB2236" s="9"/>
      <c r="AC2236" s="25">
        <v>541088</v>
      </c>
      <c r="AD2236" s="9"/>
      <c r="AE2236" s="27">
        <v>26026</v>
      </c>
      <c r="AF2236" s="9"/>
      <c r="AG2236" s="26">
        <v>11466</v>
      </c>
      <c r="AI2236" s="26">
        <v>0</v>
      </c>
      <c r="AK2236" s="26">
        <v>117169</v>
      </c>
      <c r="AM2236" s="2" t="str">
        <f t="shared" si="34"/>
        <v>No</v>
      </c>
    </row>
    <row r="2237" spans="1:39">
      <c r="A2237" s="6" t="s">
        <v>6256</v>
      </c>
      <c r="B2237" s="6" t="s">
        <v>1065</v>
      </c>
      <c r="C2237" s="4" t="s">
        <v>54</v>
      </c>
      <c r="D2237" s="213">
        <v>3040</v>
      </c>
      <c r="E2237" s="210">
        <v>30040</v>
      </c>
      <c r="F2237" s="17" t="s">
        <v>272</v>
      </c>
      <c r="G2237" s="36" t="s">
        <v>220</v>
      </c>
      <c r="H2237" s="157">
        <v>2203663</v>
      </c>
      <c r="I2237" s="19">
        <v>13</v>
      </c>
      <c r="J2237" s="150" t="s">
        <v>13</v>
      </c>
      <c r="K2237" s="150" t="s">
        <v>12</v>
      </c>
      <c r="L2237" s="9">
        <v>1</v>
      </c>
      <c r="M2237" s="9"/>
      <c r="N2237" s="21">
        <v>3.2612999999999999</v>
      </c>
      <c r="O2237" s="10"/>
      <c r="P2237" s="39">
        <v>3.1699999999999999E-2</v>
      </c>
      <c r="Q2237" s="7"/>
      <c r="R2237" s="158">
        <v>45.688400000000001</v>
      </c>
      <c r="S2237" s="1"/>
      <c r="T2237" s="23">
        <v>0.44390000000000002</v>
      </c>
      <c r="V2237" s="20">
        <v>102.9152</v>
      </c>
      <c r="X2237" s="20">
        <v>0</v>
      </c>
      <c r="AA2237" s="25">
        <v>8962</v>
      </c>
      <c r="AB2237" s="9"/>
      <c r="AC2237" s="25">
        <v>282811</v>
      </c>
      <c r="AD2237" s="9"/>
      <c r="AE2237" s="27">
        <v>2748</v>
      </c>
      <c r="AF2237" s="9"/>
      <c r="AG2237" s="26">
        <v>6190</v>
      </c>
      <c r="AI2237" s="26">
        <v>0</v>
      </c>
      <c r="AK2237" s="26">
        <v>26931</v>
      </c>
      <c r="AM2237" s="2" t="str">
        <f t="shared" si="34"/>
        <v>No</v>
      </c>
    </row>
    <row r="2238" spans="1:39">
      <c r="A2238" s="6" t="s">
        <v>976</v>
      </c>
      <c r="B2238" s="6" t="s">
        <v>977</v>
      </c>
      <c r="C2238" s="4" t="s">
        <v>75</v>
      </c>
      <c r="D2238" s="213" t="s">
        <v>978</v>
      </c>
      <c r="E2238" s="210" t="s">
        <v>979</v>
      </c>
      <c r="F2238" s="17" t="s">
        <v>272</v>
      </c>
      <c r="G2238" s="36" t="s">
        <v>400</v>
      </c>
      <c r="H2238" s="157">
        <v>0</v>
      </c>
      <c r="I2238" s="19">
        <v>13</v>
      </c>
      <c r="J2238" s="150" t="s">
        <v>24</v>
      </c>
      <c r="K2238" s="150" t="s">
        <v>12</v>
      </c>
      <c r="L2238" s="9">
        <v>1</v>
      </c>
      <c r="M2238" s="9"/>
      <c r="N2238" s="21">
        <v>0.96779999999999999</v>
      </c>
      <c r="O2238" s="10"/>
      <c r="P2238" s="39">
        <v>6.2700000000000006E-2</v>
      </c>
      <c r="Q2238" s="7"/>
      <c r="R2238" s="158">
        <v>75.754900000000006</v>
      </c>
      <c r="S2238" s="1"/>
      <c r="T2238" s="23">
        <v>4.9051</v>
      </c>
      <c r="V2238" s="20">
        <v>15.444000000000001</v>
      </c>
      <c r="X2238" s="20">
        <v>0</v>
      </c>
      <c r="AA2238" s="25">
        <v>1201</v>
      </c>
      <c r="AB2238" s="9"/>
      <c r="AC2238" s="25">
        <v>19166</v>
      </c>
      <c r="AD2238" s="9"/>
      <c r="AE2238" s="27">
        <v>1241</v>
      </c>
      <c r="AF2238" s="9"/>
      <c r="AG2238" s="26">
        <v>253</v>
      </c>
      <c r="AI2238" s="26">
        <v>0</v>
      </c>
      <c r="AK2238" s="26">
        <v>4064</v>
      </c>
      <c r="AM2238" s="2" t="str">
        <f t="shared" si="34"/>
        <v>No</v>
      </c>
    </row>
    <row r="2239" spans="1:39">
      <c r="A2239" s="6" t="s">
        <v>4990</v>
      </c>
      <c r="B2239" s="6" t="s">
        <v>4793</v>
      </c>
      <c r="C2239" s="4" t="s">
        <v>22</v>
      </c>
      <c r="D2239" s="213" t="s">
        <v>4991</v>
      </c>
      <c r="E2239" s="210" t="s">
        <v>4992</v>
      </c>
      <c r="F2239" s="17" t="s">
        <v>272</v>
      </c>
      <c r="G2239" s="36" t="s">
        <v>400</v>
      </c>
      <c r="H2239" s="157">
        <v>0</v>
      </c>
      <c r="I2239" s="19">
        <v>13</v>
      </c>
      <c r="J2239" s="150" t="s">
        <v>14</v>
      </c>
      <c r="K2239" s="150" t="s">
        <v>15</v>
      </c>
      <c r="L2239" s="9">
        <v>1</v>
      </c>
      <c r="M2239" s="9"/>
      <c r="N2239" s="21">
        <v>1.5570999999999999</v>
      </c>
      <c r="O2239" s="10"/>
      <c r="P2239" s="39">
        <v>3.2399999999999998E-2</v>
      </c>
      <c r="Q2239" s="7"/>
      <c r="R2239" s="158">
        <v>89.368799999999993</v>
      </c>
      <c r="S2239" s="1"/>
      <c r="T2239" s="23">
        <v>1.857</v>
      </c>
      <c r="V2239" s="20">
        <v>48.126300000000001</v>
      </c>
      <c r="X2239" s="20">
        <v>0</v>
      </c>
      <c r="AA2239" s="25">
        <v>6853</v>
      </c>
      <c r="AB2239" s="9"/>
      <c r="AC2239" s="25">
        <v>211804</v>
      </c>
      <c r="AD2239" s="9"/>
      <c r="AE2239" s="27">
        <v>4401</v>
      </c>
      <c r="AF2239" s="9"/>
      <c r="AG2239" s="26">
        <v>2370</v>
      </c>
      <c r="AI2239" s="26">
        <v>0</v>
      </c>
      <c r="AK2239" s="26">
        <v>73908</v>
      </c>
      <c r="AM2239" s="2" t="str">
        <f t="shared" si="34"/>
        <v>No</v>
      </c>
    </row>
    <row r="2240" spans="1:39">
      <c r="A2240" s="6" t="s">
        <v>448</v>
      </c>
      <c r="B2240" s="6" t="s">
        <v>449</v>
      </c>
      <c r="C2240" s="4" t="s">
        <v>86</v>
      </c>
      <c r="D2240" s="213" t="s">
        <v>450</v>
      </c>
      <c r="E2240" s="210" t="s">
        <v>451</v>
      </c>
      <c r="F2240" s="17" t="s">
        <v>275</v>
      </c>
      <c r="G2240" s="36" t="s">
        <v>400</v>
      </c>
      <c r="H2240" s="157">
        <v>0</v>
      </c>
      <c r="I2240" s="19">
        <v>13</v>
      </c>
      <c r="J2240" s="150" t="s">
        <v>24</v>
      </c>
      <c r="K2240" s="150" t="s">
        <v>12</v>
      </c>
      <c r="L2240" s="9">
        <v>1</v>
      </c>
      <c r="M2240" s="9"/>
      <c r="N2240" s="21">
        <v>4.3827999999999996</v>
      </c>
      <c r="O2240" s="10"/>
      <c r="P2240" s="39">
        <v>0.1066</v>
      </c>
      <c r="Q2240" s="7"/>
      <c r="R2240" s="158">
        <v>93.457499999999996</v>
      </c>
      <c r="S2240" s="1"/>
      <c r="T2240" s="23">
        <v>2.2738999999999998</v>
      </c>
      <c r="V2240" s="20">
        <v>41.100099999999998</v>
      </c>
      <c r="X2240" s="20">
        <v>0</v>
      </c>
      <c r="AA2240" s="25">
        <v>33984</v>
      </c>
      <c r="AB2240" s="9"/>
      <c r="AC2240" s="25">
        <v>318690</v>
      </c>
      <c r="AD2240" s="9"/>
      <c r="AE2240" s="27">
        <v>7754</v>
      </c>
      <c r="AF2240" s="9"/>
      <c r="AG2240" s="26">
        <v>3410</v>
      </c>
      <c r="AI2240" s="26">
        <v>0</v>
      </c>
      <c r="AK2240" s="26">
        <v>98302</v>
      </c>
      <c r="AM2240" s="2" t="str">
        <f t="shared" si="34"/>
        <v>No</v>
      </c>
    </row>
    <row r="2241" spans="1:39">
      <c r="A2241" s="6" t="s">
        <v>976</v>
      </c>
      <c r="B2241" s="6" t="s">
        <v>977</v>
      </c>
      <c r="C2241" s="4" t="s">
        <v>75</v>
      </c>
      <c r="D2241" s="213" t="s">
        <v>978</v>
      </c>
      <c r="E2241" s="210" t="s">
        <v>979</v>
      </c>
      <c r="F2241" s="17" t="s">
        <v>272</v>
      </c>
      <c r="G2241" s="36" t="s">
        <v>400</v>
      </c>
      <c r="H2241" s="157">
        <v>0</v>
      </c>
      <c r="I2241" s="19">
        <v>13</v>
      </c>
      <c r="J2241" s="150" t="s">
        <v>13</v>
      </c>
      <c r="K2241" s="150" t="s">
        <v>12</v>
      </c>
      <c r="L2241" s="9">
        <v>1</v>
      </c>
      <c r="M2241" s="9"/>
      <c r="N2241" s="21">
        <v>0.75349999999999995</v>
      </c>
      <c r="O2241" s="10"/>
      <c r="P2241" s="39">
        <v>5.4300000000000001E-2</v>
      </c>
      <c r="Q2241" s="7"/>
      <c r="R2241" s="158">
        <v>18.164300000000001</v>
      </c>
      <c r="S2241" s="1"/>
      <c r="T2241" s="23">
        <v>1.3090999999999999</v>
      </c>
      <c r="V2241" s="20">
        <v>13.875500000000001</v>
      </c>
      <c r="X2241" s="20">
        <v>0</v>
      </c>
      <c r="AA2241" s="25">
        <v>3201</v>
      </c>
      <c r="AB2241" s="9"/>
      <c r="AC2241" s="25">
        <v>58943</v>
      </c>
      <c r="AD2241" s="9"/>
      <c r="AE2241" s="27">
        <v>4248</v>
      </c>
      <c r="AF2241" s="9"/>
      <c r="AG2241" s="26">
        <v>3245</v>
      </c>
      <c r="AI2241" s="26">
        <v>0</v>
      </c>
      <c r="AK2241" s="26">
        <v>12430</v>
      </c>
      <c r="AM2241" s="2" t="str">
        <f t="shared" si="34"/>
        <v>No</v>
      </c>
    </row>
    <row r="2242" spans="1:39">
      <c r="A2242" s="6" t="s">
        <v>6249</v>
      </c>
      <c r="B2242" s="6" t="s">
        <v>4852</v>
      </c>
      <c r="C2242" s="4" t="s">
        <v>22</v>
      </c>
      <c r="D2242" s="213"/>
      <c r="E2242" s="210">
        <v>90265</v>
      </c>
      <c r="F2242" s="17" t="s">
        <v>272</v>
      </c>
      <c r="G2242" s="36" t="s">
        <v>220</v>
      </c>
      <c r="H2242" s="157">
        <v>12150996</v>
      </c>
      <c r="I2242" s="19">
        <v>13</v>
      </c>
      <c r="J2242" s="150" t="s">
        <v>13</v>
      </c>
      <c r="K2242" s="150" t="s">
        <v>12</v>
      </c>
      <c r="L2242" s="9">
        <v>1</v>
      </c>
      <c r="M2242" s="9"/>
      <c r="N2242" s="21">
        <v>0</v>
      </c>
      <c r="O2242" s="10"/>
      <c r="P2242" s="39">
        <v>0</v>
      </c>
      <c r="Q2242" s="7"/>
      <c r="R2242" s="158">
        <v>119.88630000000001</v>
      </c>
      <c r="S2242" s="1"/>
      <c r="T2242" s="23">
        <v>5.5236999999999998</v>
      </c>
      <c r="V2242" s="20">
        <v>21.703800000000001</v>
      </c>
      <c r="X2242" s="20">
        <v>0</v>
      </c>
      <c r="AA2242" s="25">
        <v>0</v>
      </c>
      <c r="AB2242" s="9"/>
      <c r="AC2242" s="25">
        <v>83321</v>
      </c>
      <c r="AD2242" s="9"/>
      <c r="AE2242" s="27">
        <v>3839</v>
      </c>
      <c r="AF2242" s="9"/>
      <c r="AG2242" s="26">
        <v>695</v>
      </c>
      <c r="AI2242" s="26">
        <v>0</v>
      </c>
      <c r="AK2242" s="26">
        <v>6532</v>
      </c>
      <c r="AM2242" s="2" t="str">
        <f t="shared" ref="AM2242:AM2305" si="35">IF(AL2242&amp;AJ2242&amp;AH2242&amp;AF2242&amp;AD2242&amp;AB2242&amp;Y2242&amp;W2242&amp;U2242&amp;S2242&amp;S2242&amp;Q2242&amp;O2242&lt;&gt;"","Yes","No")</f>
        <v>No</v>
      </c>
    </row>
    <row r="2243" spans="1:39">
      <c r="A2243" s="6" t="s">
        <v>5117</v>
      </c>
      <c r="B2243" s="6" t="s">
        <v>5118</v>
      </c>
      <c r="C2243" s="4" t="s">
        <v>22</v>
      </c>
      <c r="D2243" s="213" t="s">
        <v>5119</v>
      </c>
      <c r="E2243" s="210" t="s">
        <v>5120</v>
      </c>
      <c r="F2243" s="17" t="s">
        <v>272</v>
      </c>
      <c r="G2243" s="36" t="s">
        <v>400</v>
      </c>
      <c r="H2243" s="157">
        <v>0</v>
      </c>
      <c r="I2243" s="19">
        <v>12</v>
      </c>
      <c r="J2243" s="150" t="s">
        <v>14</v>
      </c>
      <c r="K2243" s="150" t="s">
        <v>15</v>
      </c>
      <c r="L2243" s="9">
        <v>8</v>
      </c>
      <c r="M2243" s="9"/>
      <c r="N2243" s="21">
        <v>0.95079999999999998</v>
      </c>
      <c r="O2243" s="10"/>
      <c r="P2243" s="39">
        <v>7.1999999999999995E-2</v>
      </c>
      <c r="Q2243" s="7"/>
      <c r="R2243" s="158">
        <v>66.418499999999995</v>
      </c>
      <c r="S2243" s="1"/>
      <c r="T2243" s="23">
        <v>5.0324999999999998</v>
      </c>
      <c r="V2243" s="20">
        <v>13.197800000000001</v>
      </c>
      <c r="X2243" s="20">
        <v>0</v>
      </c>
      <c r="AA2243" s="25">
        <v>72827</v>
      </c>
      <c r="AB2243" s="9"/>
      <c r="AC2243" s="25">
        <v>1010889</v>
      </c>
      <c r="AD2243" s="9"/>
      <c r="AE2243" s="27">
        <v>76595</v>
      </c>
      <c r="AF2243" s="9"/>
      <c r="AG2243" s="26">
        <v>15220</v>
      </c>
      <c r="AI2243" s="26">
        <v>0</v>
      </c>
      <c r="AK2243" s="26">
        <v>298539</v>
      </c>
      <c r="AM2243" s="2" t="str">
        <f t="shared" si="35"/>
        <v>No</v>
      </c>
    </row>
    <row r="2244" spans="1:39">
      <c r="A2244" s="6" t="s">
        <v>2571</v>
      </c>
      <c r="B2244" s="6" t="s">
        <v>2572</v>
      </c>
      <c r="C2244" s="4" t="s">
        <v>45</v>
      </c>
      <c r="D2244" s="213" t="s">
        <v>2573</v>
      </c>
      <c r="E2244" s="210" t="s">
        <v>2574</v>
      </c>
      <c r="F2244" s="17" t="s">
        <v>272</v>
      </c>
      <c r="G2244" s="36" t="s">
        <v>400</v>
      </c>
      <c r="H2244" s="157">
        <v>0</v>
      </c>
      <c r="I2244" s="19">
        <v>12</v>
      </c>
      <c r="J2244" s="150" t="s">
        <v>13</v>
      </c>
      <c r="K2244" s="150" t="s">
        <v>12</v>
      </c>
      <c r="L2244" s="9">
        <v>8</v>
      </c>
      <c r="M2244" s="9"/>
      <c r="N2244" s="21">
        <v>0.63139999999999996</v>
      </c>
      <c r="O2244" s="10"/>
      <c r="P2244" s="39">
        <v>1.9199999999999998E-2</v>
      </c>
      <c r="Q2244" s="7"/>
      <c r="R2244" s="158">
        <v>56.711599999999997</v>
      </c>
      <c r="S2244" s="1"/>
      <c r="T2244" s="23">
        <v>1.7219</v>
      </c>
      <c r="V2244" s="20">
        <v>32.936</v>
      </c>
      <c r="X2244" s="20">
        <v>0</v>
      </c>
      <c r="AA2244" s="25">
        <v>11817</v>
      </c>
      <c r="AB2244" s="9"/>
      <c r="AC2244" s="25">
        <v>616398</v>
      </c>
      <c r="AD2244" s="9"/>
      <c r="AE2244" s="27">
        <v>18715</v>
      </c>
      <c r="AF2244" s="9"/>
      <c r="AG2244" s="26">
        <v>10869</v>
      </c>
      <c r="AI2244" s="26">
        <v>0</v>
      </c>
      <c r="AK2244" s="26">
        <v>109114</v>
      </c>
      <c r="AM2244" s="2" t="str">
        <f t="shared" si="35"/>
        <v>No</v>
      </c>
    </row>
    <row r="2245" spans="1:39">
      <c r="A2245" s="6" t="s">
        <v>6257</v>
      </c>
      <c r="B2245" s="6" t="s">
        <v>726</v>
      </c>
      <c r="C2245" s="4" t="s">
        <v>64</v>
      </c>
      <c r="D2245" s="213">
        <v>4167</v>
      </c>
      <c r="E2245" s="210">
        <v>40167</v>
      </c>
      <c r="F2245" s="17" t="s">
        <v>272</v>
      </c>
      <c r="G2245" s="36" t="s">
        <v>220</v>
      </c>
      <c r="H2245" s="157">
        <v>214881</v>
      </c>
      <c r="I2245" s="19">
        <v>12</v>
      </c>
      <c r="J2245" s="150" t="s">
        <v>14</v>
      </c>
      <c r="K2245" s="150" t="s">
        <v>15</v>
      </c>
      <c r="L2245" s="9">
        <v>8</v>
      </c>
      <c r="M2245" s="9"/>
      <c r="N2245" s="21">
        <v>0.66159999999999997</v>
      </c>
      <c r="O2245" s="10"/>
      <c r="P2245" s="39">
        <v>8.4900000000000003E-2</v>
      </c>
      <c r="Q2245" s="7"/>
      <c r="R2245" s="158">
        <v>85.724500000000006</v>
      </c>
      <c r="S2245" s="1"/>
      <c r="T2245" s="23">
        <v>11.0061</v>
      </c>
      <c r="V2245" s="20">
        <v>7.7888000000000002</v>
      </c>
      <c r="X2245" s="20">
        <v>0</v>
      </c>
      <c r="AA2245" s="25">
        <v>268206</v>
      </c>
      <c r="AB2245" s="9"/>
      <c r="AC2245" s="25">
        <v>3157490</v>
      </c>
      <c r="AD2245" s="9"/>
      <c r="AE2245" s="27">
        <v>405386</v>
      </c>
      <c r="AF2245" s="9"/>
      <c r="AG2245" s="26">
        <v>36833</v>
      </c>
      <c r="AI2245" s="26">
        <v>0</v>
      </c>
      <c r="AK2245" s="26">
        <v>614851</v>
      </c>
      <c r="AM2245" s="2" t="str">
        <f t="shared" si="35"/>
        <v>No</v>
      </c>
    </row>
    <row r="2246" spans="1:39">
      <c r="A2246" s="6" t="s">
        <v>6258</v>
      </c>
      <c r="B2246" s="6" t="s">
        <v>1067</v>
      </c>
      <c r="C2246" s="4" t="s">
        <v>54</v>
      </c>
      <c r="D2246" s="213">
        <v>3042</v>
      </c>
      <c r="E2246" s="210">
        <v>30042</v>
      </c>
      <c r="F2246" s="17" t="s">
        <v>272</v>
      </c>
      <c r="G2246" s="36" t="s">
        <v>220</v>
      </c>
      <c r="H2246" s="157">
        <v>182696</v>
      </c>
      <c r="I2246" s="19">
        <v>12</v>
      </c>
      <c r="J2246" s="150" t="s">
        <v>14</v>
      </c>
      <c r="K2246" s="150" t="s">
        <v>12</v>
      </c>
      <c r="L2246" s="9">
        <v>8</v>
      </c>
      <c r="M2246" s="9"/>
      <c r="N2246" s="21">
        <v>0.62139999999999995</v>
      </c>
      <c r="O2246" s="10"/>
      <c r="P2246" s="39">
        <v>0.1321</v>
      </c>
      <c r="Q2246" s="7"/>
      <c r="R2246" s="158">
        <v>75.491500000000002</v>
      </c>
      <c r="S2246" s="1"/>
      <c r="T2246" s="23">
        <v>16.049600000000002</v>
      </c>
      <c r="V2246" s="20">
        <v>4.7035999999999998</v>
      </c>
      <c r="X2246" s="20">
        <v>0</v>
      </c>
      <c r="AA2246" s="25">
        <v>265512</v>
      </c>
      <c r="AB2246" s="9"/>
      <c r="AC2246" s="25">
        <v>2009886</v>
      </c>
      <c r="AD2246" s="9"/>
      <c r="AE2246" s="27">
        <v>427304</v>
      </c>
      <c r="AF2246" s="9"/>
      <c r="AG2246" s="26">
        <v>26624</v>
      </c>
      <c r="AI2246" s="26">
        <v>0</v>
      </c>
      <c r="AK2246" s="26">
        <v>401332</v>
      </c>
      <c r="AM2246" s="2" t="str">
        <f t="shared" si="35"/>
        <v>No</v>
      </c>
    </row>
    <row r="2247" spans="1:39">
      <c r="A2247" s="6" t="s">
        <v>5555</v>
      </c>
      <c r="B2247" s="6" t="s">
        <v>5556</v>
      </c>
      <c r="C2247" s="4" t="s">
        <v>22</v>
      </c>
      <c r="D2247" s="213"/>
      <c r="E2247" s="210">
        <v>90268</v>
      </c>
      <c r="F2247" s="17" t="s">
        <v>272</v>
      </c>
      <c r="G2247" s="36" t="s">
        <v>220</v>
      </c>
      <c r="H2247" s="157">
        <v>12150996</v>
      </c>
      <c r="I2247" s="19">
        <v>12</v>
      </c>
      <c r="J2247" s="150" t="s">
        <v>13</v>
      </c>
      <c r="K2247" s="150" t="s">
        <v>12</v>
      </c>
      <c r="L2247" s="9">
        <v>8</v>
      </c>
      <c r="M2247" s="9"/>
      <c r="N2247" s="21">
        <v>0.1363</v>
      </c>
      <c r="O2247" s="10"/>
      <c r="P2247" s="39">
        <v>5.7000000000000002E-3</v>
      </c>
      <c r="Q2247" s="7"/>
      <c r="R2247" s="158">
        <v>102.58329999999999</v>
      </c>
      <c r="S2247" s="1"/>
      <c r="T2247" s="23">
        <v>4.3056999999999999</v>
      </c>
      <c r="V2247" s="20">
        <v>23.8248</v>
      </c>
      <c r="X2247" s="20">
        <v>0</v>
      </c>
      <c r="AA2247" s="25">
        <v>4141</v>
      </c>
      <c r="AB2247" s="9"/>
      <c r="AC2247" s="25">
        <v>723725</v>
      </c>
      <c r="AD2247" s="9"/>
      <c r="AE2247" s="27">
        <v>30377</v>
      </c>
      <c r="AF2247" s="9"/>
      <c r="AG2247" s="26">
        <v>7055</v>
      </c>
      <c r="AI2247" s="26">
        <v>0</v>
      </c>
      <c r="AK2247" s="26">
        <v>65292</v>
      </c>
      <c r="AM2247" s="2" t="str">
        <f t="shared" si="35"/>
        <v>No</v>
      </c>
    </row>
    <row r="2248" spans="1:39">
      <c r="A2248" s="6" t="s">
        <v>6259</v>
      </c>
      <c r="B2248" s="6" t="s">
        <v>5792</v>
      </c>
      <c r="C2248" s="4" t="s">
        <v>74</v>
      </c>
      <c r="D2248" s="213" t="s">
        <v>5178</v>
      </c>
      <c r="E2248" s="210" t="s">
        <v>5179</v>
      </c>
      <c r="F2248" s="17" t="s">
        <v>272</v>
      </c>
      <c r="G2248" s="36" t="s">
        <v>400</v>
      </c>
      <c r="H2248" s="157">
        <v>0</v>
      </c>
      <c r="I2248" s="19">
        <v>12</v>
      </c>
      <c r="J2248" s="150" t="s">
        <v>13</v>
      </c>
      <c r="K2248" s="150" t="s">
        <v>12</v>
      </c>
      <c r="L2248" s="9">
        <v>8</v>
      </c>
      <c r="M2248" s="9"/>
      <c r="N2248" s="21">
        <v>0.2089</v>
      </c>
      <c r="O2248" s="10"/>
      <c r="P2248" s="39">
        <v>1.34E-2</v>
      </c>
      <c r="Q2248" s="7"/>
      <c r="R2248" s="158">
        <v>45.7682</v>
      </c>
      <c r="S2248" s="1"/>
      <c r="T2248" s="23">
        <v>2.9357000000000002</v>
      </c>
      <c r="V2248" s="20">
        <v>15.5905</v>
      </c>
      <c r="X2248" s="20">
        <v>0</v>
      </c>
      <c r="AA2248" s="25">
        <v>7206</v>
      </c>
      <c r="AB2248" s="9"/>
      <c r="AC2248" s="25">
        <v>537731</v>
      </c>
      <c r="AD2248" s="9"/>
      <c r="AE2248" s="27">
        <v>34491</v>
      </c>
      <c r="AF2248" s="9"/>
      <c r="AG2248" s="26">
        <v>11749</v>
      </c>
      <c r="AI2248" s="26">
        <v>0</v>
      </c>
      <c r="AK2248" s="26">
        <v>155686</v>
      </c>
      <c r="AM2248" s="2" t="str">
        <f t="shared" si="35"/>
        <v>No</v>
      </c>
    </row>
    <row r="2249" spans="1:39">
      <c r="A2249" s="6" t="s">
        <v>5711</v>
      </c>
      <c r="B2249" s="6" t="s">
        <v>5712</v>
      </c>
      <c r="C2249" s="4" t="s">
        <v>57</v>
      </c>
      <c r="D2249" s="213"/>
      <c r="E2249" s="210" t="s">
        <v>5713</v>
      </c>
      <c r="F2249" s="17" t="s">
        <v>405</v>
      </c>
      <c r="G2249" s="36" t="s">
        <v>400</v>
      </c>
      <c r="H2249" s="157">
        <v>0</v>
      </c>
      <c r="I2249" s="19">
        <v>12</v>
      </c>
      <c r="J2249" s="150" t="s">
        <v>13</v>
      </c>
      <c r="K2249" s="150" t="s">
        <v>12</v>
      </c>
      <c r="L2249" s="9">
        <v>8</v>
      </c>
      <c r="M2249" s="9"/>
      <c r="N2249" s="21">
        <v>1.5355000000000001</v>
      </c>
      <c r="O2249" s="10"/>
      <c r="P2249" s="39">
        <v>0.1094</v>
      </c>
      <c r="Q2249" s="7"/>
      <c r="R2249" s="158">
        <v>30.129899999999999</v>
      </c>
      <c r="S2249" s="1"/>
      <c r="T2249" s="23">
        <v>2.1475</v>
      </c>
      <c r="V2249" s="20">
        <v>14.0305</v>
      </c>
      <c r="X2249" s="20">
        <v>0</v>
      </c>
      <c r="AA2249" s="25">
        <v>56282</v>
      </c>
      <c r="AB2249" s="9"/>
      <c r="AC2249" s="25">
        <v>514287</v>
      </c>
      <c r="AD2249" s="9"/>
      <c r="AE2249" s="27">
        <v>36655</v>
      </c>
      <c r="AF2249" s="9"/>
      <c r="AG2249" s="26">
        <v>17069</v>
      </c>
      <c r="AI2249" s="26">
        <v>0</v>
      </c>
      <c r="AK2249" s="26">
        <v>214902</v>
      </c>
      <c r="AM2249" s="2" t="str">
        <f t="shared" si="35"/>
        <v>No</v>
      </c>
    </row>
    <row r="2250" spans="1:39">
      <c r="A2250" s="6" t="s">
        <v>55</v>
      </c>
      <c r="B2250" s="6" t="s">
        <v>1114</v>
      </c>
      <c r="C2250" s="4" t="s">
        <v>54</v>
      </c>
      <c r="D2250" s="213">
        <v>3108</v>
      </c>
      <c r="E2250" s="210">
        <v>30108</v>
      </c>
      <c r="F2250" s="17" t="s">
        <v>272</v>
      </c>
      <c r="G2250" s="36" t="s">
        <v>220</v>
      </c>
      <c r="H2250" s="157">
        <v>5441567</v>
      </c>
      <c r="I2250" s="19">
        <v>12</v>
      </c>
      <c r="J2250" s="150" t="s">
        <v>13</v>
      </c>
      <c r="K2250" s="150" t="s">
        <v>12</v>
      </c>
      <c r="L2250" s="9">
        <v>7</v>
      </c>
      <c r="M2250" s="9"/>
      <c r="N2250" s="21">
        <v>1.9564999999999999</v>
      </c>
      <c r="O2250" s="10"/>
      <c r="P2250" s="39">
        <v>0.1348</v>
      </c>
      <c r="Q2250" s="7"/>
      <c r="R2250" s="158">
        <v>59.240699999999997</v>
      </c>
      <c r="S2250" s="1"/>
      <c r="T2250" s="23">
        <v>4.0811999999999999</v>
      </c>
      <c r="V2250" s="20">
        <v>14.515599999999999</v>
      </c>
      <c r="X2250" s="20">
        <v>0</v>
      </c>
      <c r="AA2250" s="25">
        <v>45441</v>
      </c>
      <c r="AB2250" s="9"/>
      <c r="AC2250" s="25">
        <v>337139</v>
      </c>
      <c r="AD2250" s="9"/>
      <c r="AE2250" s="27">
        <v>23226</v>
      </c>
      <c r="AF2250" s="9"/>
      <c r="AG2250" s="26">
        <v>5691</v>
      </c>
      <c r="AI2250" s="26">
        <v>0</v>
      </c>
      <c r="AK2250" s="26">
        <v>136481</v>
      </c>
      <c r="AM2250" s="2" t="str">
        <f t="shared" si="35"/>
        <v>No</v>
      </c>
    </row>
    <row r="2251" spans="1:39">
      <c r="A2251" s="6" t="s">
        <v>480</v>
      </c>
      <c r="B2251" s="6" t="s">
        <v>481</v>
      </c>
      <c r="C2251" s="4" t="s">
        <v>86</v>
      </c>
      <c r="D2251" s="213" t="s">
        <v>482</v>
      </c>
      <c r="E2251" s="210" t="s">
        <v>483</v>
      </c>
      <c r="F2251" s="17" t="s">
        <v>405</v>
      </c>
      <c r="G2251" s="36" t="s">
        <v>400</v>
      </c>
      <c r="H2251" s="157">
        <v>0</v>
      </c>
      <c r="I2251" s="19">
        <v>12</v>
      </c>
      <c r="J2251" s="150" t="s">
        <v>24</v>
      </c>
      <c r="K2251" s="150" t="s">
        <v>12</v>
      </c>
      <c r="L2251" s="9">
        <v>7</v>
      </c>
      <c r="M2251" s="9"/>
      <c r="N2251" s="21">
        <v>0.7177</v>
      </c>
      <c r="O2251" s="10"/>
      <c r="P2251" s="39">
        <v>0.1048</v>
      </c>
      <c r="Q2251" s="7"/>
      <c r="R2251" s="158">
        <v>45.5105</v>
      </c>
      <c r="S2251" s="1"/>
      <c r="T2251" s="23">
        <v>6.6459999999999999</v>
      </c>
      <c r="V2251" s="20">
        <v>6.8478000000000003</v>
      </c>
      <c r="X2251" s="20">
        <v>0</v>
      </c>
      <c r="AA2251" s="25">
        <v>39532</v>
      </c>
      <c r="AB2251" s="9"/>
      <c r="AC2251" s="25">
        <v>377191</v>
      </c>
      <c r="AD2251" s="9"/>
      <c r="AE2251" s="27">
        <v>55082</v>
      </c>
      <c r="AF2251" s="9"/>
      <c r="AG2251" s="26">
        <v>8288</v>
      </c>
      <c r="AI2251" s="26">
        <v>0</v>
      </c>
      <c r="AK2251" s="26">
        <v>185192</v>
      </c>
      <c r="AM2251" s="2" t="str">
        <f t="shared" si="35"/>
        <v>No</v>
      </c>
    </row>
    <row r="2252" spans="1:39">
      <c r="A2252" s="6" t="s">
        <v>2412</v>
      </c>
      <c r="B2252" s="6" t="s">
        <v>2413</v>
      </c>
      <c r="C2252" s="4" t="s">
        <v>82</v>
      </c>
      <c r="D2252" s="213">
        <v>5199</v>
      </c>
      <c r="E2252" s="210">
        <v>50199</v>
      </c>
      <c r="F2252" s="17" t="s">
        <v>275</v>
      </c>
      <c r="G2252" s="36" t="s">
        <v>218</v>
      </c>
      <c r="H2252" s="157">
        <v>1368035</v>
      </c>
      <c r="I2252" s="19">
        <v>12</v>
      </c>
      <c r="J2252" s="150" t="s">
        <v>14</v>
      </c>
      <c r="K2252" s="150" t="s">
        <v>12</v>
      </c>
      <c r="L2252" s="9">
        <v>7</v>
      </c>
      <c r="M2252" s="9"/>
      <c r="N2252" s="21">
        <v>0.60799999999999998</v>
      </c>
      <c r="O2252" s="10"/>
      <c r="P2252" s="39">
        <v>2.4299999999999999E-2</v>
      </c>
      <c r="Q2252" s="7"/>
      <c r="R2252" s="158">
        <v>85.674300000000002</v>
      </c>
      <c r="S2252" s="1"/>
      <c r="T2252" s="23">
        <v>3.4224999999999999</v>
      </c>
      <c r="V2252" s="20">
        <v>25.032699999999998</v>
      </c>
      <c r="X2252" s="20">
        <v>4.6566000000000001</v>
      </c>
      <c r="AA2252" s="25">
        <v>28388</v>
      </c>
      <c r="AB2252" s="9"/>
      <c r="AC2252" s="25">
        <v>1168854</v>
      </c>
      <c r="AD2252" s="9"/>
      <c r="AE2252" s="27">
        <v>46693</v>
      </c>
      <c r="AF2252" s="9"/>
      <c r="AG2252" s="26">
        <v>13643</v>
      </c>
      <c r="AI2252" s="26">
        <v>251009</v>
      </c>
      <c r="AK2252" s="26">
        <v>191041</v>
      </c>
      <c r="AM2252" s="2" t="str">
        <f t="shared" si="35"/>
        <v>No</v>
      </c>
    </row>
    <row r="2253" spans="1:39">
      <c r="A2253" s="6" t="s">
        <v>1314</v>
      </c>
      <c r="B2253" s="6" t="s">
        <v>1315</v>
      </c>
      <c r="C2253" s="4" t="s">
        <v>17</v>
      </c>
      <c r="D2253" s="213">
        <v>4045</v>
      </c>
      <c r="E2253" s="210">
        <v>40045</v>
      </c>
      <c r="F2253" s="17" t="s">
        <v>275</v>
      </c>
      <c r="G2253" s="36" t="s">
        <v>220</v>
      </c>
      <c r="H2253" s="157">
        <v>139114</v>
      </c>
      <c r="I2253" s="19">
        <v>12</v>
      </c>
      <c r="J2253" s="150" t="s">
        <v>14</v>
      </c>
      <c r="K2253" s="150" t="s">
        <v>12</v>
      </c>
      <c r="L2253" s="9">
        <v>7</v>
      </c>
      <c r="M2253" s="9"/>
      <c r="N2253" s="21">
        <v>0.47949999999999998</v>
      </c>
      <c r="O2253" s="10"/>
      <c r="P2253" s="39">
        <v>9.06E-2</v>
      </c>
      <c r="Q2253" s="7"/>
      <c r="R2253" s="158">
        <v>76.815100000000001</v>
      </c>
      <c r="S2253" s="1"/>
      <c r="T2253" s="23">
        <v>14.512600000000001</v>
      </c>
      <c r="V2253" s="20">
        <v>5.2930000000000001</v>
      </c>
      <c r="X2253" s="20">
        <v>0</v>
      </c>
      <c r="AA2253" s="25">
        <v>128362</v>
      </c>
      <c r="AB2253" s="9"/>
      <c r="AC2253" s="25">
        <v>1416855</v>
      </c>
      <c r="AD2253" s="9"/>
      <c r="AE2253" s="27">
        <v>267685</v>
      </c>
      <c r="AF2253" s="9"/>
      <c r="AG2253" s="26">
        <v>18445</v>
      </c>
      <c r="AI2253" s="26">
        <v>0</v>
      </c>
      <c r="AK2253" s="26">
        <v>273039</v>
      </c>
      <c r="AM2253" s="2" t="str">
        <f t="shared" si="35"/>
        <v>No</v>
      </c>
    </row>
    <row r="2254" spans="1:39">
      <c r="A2254" s="6" t="s">
        <v>569</v>
      </c>
      <c r="B2254" s="6" t="s">
        <v>570</v>
      </c>
      <c r="C2254" s="4" t="s">
        <v>109</v>
      </c>
      <c r="D2254" s="213" t="s">
        <v>571</v>
      </c>
      <c r="E2254" s="210" t="s">
        <v>572</v>
      </c>
      <c r="F2254" s="17" t="s">
        <v>275</v>
      </c>
      <c r="G2254" s="36" t="s">
        <v>400</v>
      </c>
      <c r="H2254" s="157">
        <v>0</v>
      </c>
      <c r="I2254" s="19">
        <v>12</v>
      </c>
      <c r="J2254" s="150" t="s">
        <v>14</v>
      </c>
      <c r="K2254" s="150" t="s">
        <v>12</v>
      </c>
      <c r="L2254" s="9">
        <v>7</v>
      </c>
      <c r="M2254" s="9"/>
      <c r="N2254" s="21">
        <v>0.56899999999999995</v>
      </c>
      <c r="O2254" s="10"/>
      <c r="P2254" s="39">
        <v>3.8199999999999998E-2</v>
      </c>
      <c r="Q2254" s="7"/>
      <c r="R2254" s="158">
        <v>169.0136</v>
      </c>
      <c r="S2254" s="1"/>
      <c r="T2254" s="23">
        <v>11.3538</v>
      </c>
      <c r="V2254" s="20">
        <v>14.885999999999999</v>
      </c>
      <c r="X2254" s="20">
        <v>0</v>
      </c>
      <c r="AA2254" s="25">
        <v>143921</v>
      </c>
      <c r="AB2254" s="9"/>
      <c r="AC2254" s="25">
        <v>3764947</v>
      </c>
      <c r="AD2254" s="9"/>
      <c r="AE2254" s="27">
        <v>252918</v>
      </c>
      <c r="AF2254" s="9"/>
      <c r="AG2254" s="26">
        <v>22276</v>
      </c>
      <c r="AI2254" s="26">
        <v>0</v>
      </c>
      <c r="AK2254" s="26">
        <v>604632</v>
      </c>
      <c r="AM2254" s="2" t="str">
        <f t="shared" si="35"/>
        <v>No</v>
      </c>
    </row>
    <row r="2255" spans="1:39">
      <c r="A2255" s="6" t="s">
        <v>97</v>
      </c>
      <c r="B2255" s="6" t="s">
        <v>1414</v>
      </c>
      <c r="C2255" s="4" t="s">
        <v>90</v>
      </c>
      <c r="D2255" s="213">
        <v>4182</v>
      </c>
      <c r="E2255" s="210">
        <v>40182</v>
      </c>
      <c r="F2255" s="17" t="s">
        <v>272</v>
      </c>
      <c r="G2255" s="36" t="s">
        <v>220</v>
      </c>
      <c r="H2255" s="157">
        <v>2148346</v>
      </c>
      <c r="I2255" s="19">
        <v>12</v>
      </c>
      <c r="J2255" s="150" t="s">
        <v>14</v>
      </c>
      <c r="K2255" s="150" t="s">
        <v>12</v>
      </c>
      <c r="L2255" s="9">
        <v>7</v>
      </c>
      <c r="M2255" s="9"/>
      <c r="N2255" s="21">
        <v>0</v>
      </c>
      <c r="O2255" s="10"/>
      <c r="P2255" s="39">
        <v>0</v>
      </c>
      <c r="Q2255" s="7"/>
      <c r="R2255" s="158">
        <v>40.927999999999997</v>
      </c>
      <c r="S2255" s="1"/>
      <c r="T2255" s="23">
        <v>15.916700000000001</v>
      </c>
      <c r="V2255" s="20">
        <v>2.5714000000000001</v>
      </c>
      <c r="X2255" s="20">
        <v>0</v>
      </c>
      <c r="AA2255" s="25">
        <v>0</v>
      </c>
      <c r="AB2255" s="9"/>
      <c r="AC2255" s="25">
        <v>180820</v>
      </c>
      <c r="AD2255" s="9"/>
      <c r="AE2255" s="27">
        <v>70320</v>
      </c>
      <c r="AF2255" s="9"/>
      <c r="AG2255" s="26">
        <v>4418</v>
      </c>
      <c r="AI2255" s="26">
        <v>0</v>
      </c>
      <c r="AK2255" s="26">
        <v>34930</v>
      </c>
      <c r="AM2255" s="2" t="str">
        <f t="shared" si="35"/>
        <v>No</v>
      </c>
    </row>
    <row r="2256" spans="1:39">
      <c r="A2256" s="6" t="s">
        <v>445</v>
      </c>
      <c r="B2256" s="6" t="s">
        <v>5820</v>
      </c>
      <c r="C2256" s="4" t="s">
        <v>86</v>
      </c>
      <c r="D2256" s="213" t="s">
        <v>446</v>
      </c>
      <c r="E2256" s="210" t="s">
        <v>447</v>
      </c>
      <c r="F2256" s="17" t="s">
        <v>338</v>
      </c>
      <c r="G2256" s="36" t="s">
        <v>400</v>
      </c>
      <c r="H2256" s="157">
        <v>0</v>
      </c>
      <c r="I2256" s="19">
        <v>12</v>
      </c>
      <c r="J2256" s="150" t="s">
        <v>13</v>
      </c>
      <c r="K2256" s="150" t="s">
        <v>12</v>
      </c>
      <c r="L2256" s="9">
        <v>6</v>
      </c>
      <c r="M2256" s="9"/>
      <c r="N2256" s="21">
        <v>1.0865</v>
      </c>
      <c r="O2256" s="10"/>
      <c r="P2256" s="39">
        <v>9.7900000000000001E-2</v>
      </c>
      <c r="Q2256" s="7"/>
      <c r="R2256" s="158">
        <v>41.683399999999999</v>
      </c>
      <c r="S2256" s="1"/>
      <c r="T2256" s="23">
        <v>3.7576000000000001</v>
      </c>
      <c r="V2256" s="20">
        <v>11.093</v>
      </c>
      <c r="X2256" s="20">
        <v>0</v>
      </c>
      <c r="AA2256" s="25">
        <v>16608</v>
      </c>
      <c r="AB2256" s="9"/>
      <c r="AC2256" s="25">
        <v>169568</v>
      </c>
      <c r="AD2256" s="9"/>
      <c r="AE2256" s="27">
        <v>15286</v>
      </c>
      <c r="AF2256" s="9"/>
      <c r="AG2256" s="26">
        <v>4068</v>
      </c>
      <c r="AI2256" s="26">
        <v>0</v>
      </c>
      <c r="AK2256" s="26">
        <v>50430</v>
      </c>
      <c r="AM2256" s="2" t="str">
        <f t="shared" si="35"/>
        <v>No</v>
      </c>
    </row>
    <row r="2257" spans="1:39">
      <c r="A2257" s="6" t="s">
        <v>626</v>
      </c>
      <c r="B2257" s="6" t="s">
        <v>384</v>
      </c>
      <c r="C2257" s="4" t="s">
        <v>10</v>
      </c>
      <c r="D2257" s="213" t="s">
        <v>627</v>
      </c>
      <c r="E2257" s="210" t="s">
        <v>628</v>
      </c>
      <c r="F2257" s="17" t="s">
        <v>272</v>
      </c>
      <c r="G2257" s="36" t="s">
        <v>400</v>
      </c>
      <c r="H2257" s="157">
        <v>0</v>
      </c>
      <c r="I2257" s="19">
        <v>12</v>
      </c>
      <c r="J2257" s="150" t="s">
        <v>14</v>
      </c>
      <c r="K2257" s="150" t="s">
        <v>12</v>
      </c>
      <c r="L2257" s="9">
        <v>6</v>
      </c>
      <c r="M2257" s="9"/>
      <c r="N2257" s="21">
        <v>0.60680000000000001</v>
      </c>
      <c r="O2257" s="10"/>
      <c r="P2257" s="39">
        <v>0.1305</v>
      </c>
      <c r="Q2257" s="7"/>
      <c r="R2257" s="158">
        <v>96.118799999999993</v>
      </c>
      <c r="S2257" s="1"/>
      <c r="T2257" s="23">
        <v>20.6632</v>
      </c>
      <c r="V2257" s="20">
        <v>4.6516999999999999</v>
      </c>
      <c r="X2257" s="20">
        <v>0</v>
      </c>
      <c r="AA2257" s="25">
        <v>233969</v>
      </c>
      <c r="AB2257" s="9"/>
      <c r="AC2257" s="25">
        <v>1793480</v>
      </c>
      <c r="AD2257" s="9"/>
      <c r="AE2257" s="27">
        <v>385554</v>
      </c>
      <c r="AF2257" s="9"/>
      <c r="AG2257" s="26">
        <v>18659</v>
      </c>
      <c r="AI2257" s="26">
        <v>0</v>
      </c>
      <c r="AK2257" s="26">
        <v>286198</v>
      </c>
      <c r="AM2257" s="2" t="str">
        <f t="shared" si="35"/>
        <v>No</v>
      </c>
    </row>
    <row r="2258" spans="1:39">
      <c r="A2258" s="6" t="s">
        <v>2544</v>
      </c>
      <c r="B2258" s="6" t="s">
        <v>2545</v>
      </c>
      <c r="C2258" s="4" t="s">
        <v>45</v>
      </c>
      <c r="D2258" s="213" t="s">
        <v>2546</v>
      </c>
      <c r="E2258" s="210" t="s">
        <v>2547</v>
      </c>
      <c r="F2258" s="17" t="s">
        <v>272</v>
      </c>
      <c r="G2258" s="36" t="s">
        <v>400</v>
      </c>
      <c r="H2258" s="157">
        <v>0</v>
      </c>
      <c r="I2258" s="19">
        <v>12</v>
      </c>
      <c r="J2258" s="150" t="s">
        <v>14</v>
      </c>
      <c r="K2258" s="150" t="s">
        <v>12</v>
      </c>
      <c r="L2258" s="9">
        <v>6</v>
      </c>
      <c r="M2258" s="9"/>
      <c r="N2258" s="21">
        <v>1.9641</v>
      </c>
      <c r="O2258" s="10"/>
      <c r="P2258" s="39">
        <v>3.1600000000000003E-2</v>
      </c>
      <c r="Q2258" s="7"/>
      <c r="R2258" s="158">
        <v>80.468199999999996</v>
      </c>
      <c r="S2258" s="1"/>
      <c r="T2258" s="23">
        <v>1.2959000000000001</v>
      </c>
      <c r="V2258" s="20">
        <v>62.093200000000003</v>
      </c>
      <c r="X2258" s="20">
        <v>0</v>
      </c>
      <c r="AA2258" s="25">
        <v>3561</v>
      </c>
      <c r="AB2258" s="9"/>
      <c r="AC2258" s="25">
        <v>112575</v>
      </c>
      <c r="AD2258" s="9"/>
      <c r="AE2258" s="27">
        <v>1813</v>
      </c>
      <c r="AF2258" s="9"/>
      <c r="AG2258" s="26">
        <v>1399</v>
      </c>
      <c r="AI2258" s="26">
        <v>0</v>
      </c>
      <c r="AK2258" s="26">
        <v>19136</v>
      </c>
      <c r="AM2258" s="2" t="str">
        <f t="shared" si="35"/>
        <v>No</v>
      </c>
    </row>
    <row r="2259" spans="1:39">
      <c r="A2259" s="6" t="s">
        <v>41</v>
      </c>
      <c r="B2259" s="6" t="s">
        <v>1425</v>
      </c>
      <c r="C2259" s="4" t="s">
        <v>39</v>
      </c>
      <c r="D2259" s="213">
        <v>4192</v>
      </c>
      <c r="E2259" s="210">
        <v>40192</v>
      </c>
      <c r="F2259" s="17" t="s">
        <v>272</v>
      </c>
      <c r="G2259" s="36" t="s">
        <v>218</v>
      </c>
      <c r="H2259" s="157">
        <v>376047</v>
      </c>
      <c r="I2259" s="19">
        <v>12</v>
      </c>
      <c r="J2259" s="150" t="s">
        <v>14</v>
      </c>
      <c r="K2259" s="150" t="s">
        <v>15</v>
      </c>
      <c r="L2259" s="9">
        <v>6</v>
      </c>
      <c r="M2259" s="9"/>
      <c r="N2259" s="21">
        <v>0.91869999999999996</v>
      </c>
      <c r="O2259" s="10"/>
      <c r="P2259" s="39">
        <v>5.67E-2</v>
      </c>
      <c r="Q2259" s="7"/>
      <c r="R2259" s="158">
        <v>59.394300000000001</v>
      </c>
      <c r="S2259" s="1"/>
      <c r="T2259" s="23">
        <v>3.6673</v>
      </c>
      <c r="V2259" s="20">
        <v>16.195799999999998</v>
      </c>
      <c r="X2259" s="20">
        <v>2.4937999999999998</v>
      </c>
      <c r="AA2259" s="25">
        <v>69933</v>
      </c>
      <c r="AB2259" s="9"/>
      <c r="AC2259" s="25">
        <v>1232789</v>
      </c>
      <c r="AD2259" s="9"/>
      <c r="AE2259" s="27">
        <v>76118</v>
      </c>
      <c r="AF2259" s="9"/>
      <c r="AG2259" s="26">
        <v>20756</v>
      </c>
      <c r="AI2259" s="26">
        <v>494336</v>
      </c>
      <c r="AK2259" s="26">
        <v>358614</v>
      </c>
      <c r="AM2259" s="2" t="str">
        <f t="shared" si="35"/>
        <v>No</v>
      </c>
    </row>
    <row r="2260" spans="1:39">
      <c r="A2260" s="6" t="s">
        <v>445</v>
      </c>
      <c r="B2260" s="6" t="s">
        <v>5820</v>
      </c>
      <c r="C2260" s="4" t="s">
        <v>86</v>
      </c>
      <c r="D2260" s="213" t="s">
        <v>446</v>
      </c>
      <c r="E2260" s="210" t="s">
        <v>447</v>
      </c>
      <c r="F2260" s="17" t="s">
        <v>338</v>
      </c>
      <c r="G2260" s="36" t="s">
        <v>400</v>
      </c>
      <c r="H2260" s="157">
        <v>0</v>
      </c>
      <c r="I2260" s="19">
        <v>12</v>
      </c>
      <c r="J2260" s="150" t="s">
        <v>14</v>
      </c>
      <c r="K2260" s="150" t="s">
        <v>12</v>
      </c>
      <c r="L2260" s="9">
        <v>6</v>
      </c>
      <c r="M2260" s="9"/>
      <c r="N2260" s="21">
        <v>3.0112000000000001</v>
      </c>
      <c r="O2260" s="10"/>
      <c r="P2260" s="39">
        <v>0.126</v>
      </c>
      <c r="Q2260" s="7"/>
      <c r="R2260" s="158">
        <v>50.139499999999998</v>
      </c>
      <c r="S2260" s="1"/>
      <c r="T2260" s="23">
        <v>2.0985</v>
      </c>
      <c r="V2260" s="20">
        <v>23.892499999999998</v>
      </c>
      <c r="X2260" s="20">
        <v>0</v>
      </c>
      <c r="AA2260" s="25">
        <v>42900</v>
      </c>
      <c r="AB2260" s="9"/>
      <c r="AC2260" s="25">
        <v>340397</v>
      </c>
      <c r="AD2260" s="9"/>
      <c r="AE2260" s="27">
        <v>14247</v>
      </c>
      <c r="AF2260" s="9"/>
      <c r="AG2260" s="26">
        <v>6789</v>
      </c>
      <c r="AI2260" s="26">
        <v>0</v>
      </c>
      <c r="AK2260" s="26">
        <v>190736</v>
      </c>
      <c r="AM2260" s="2" t="str">
        <f t="shared" si="35"/>
        <v>No</v>
      </c>
    </row>
    <row r="2261" spans="1:39">
      <c r="A2261" s="6" t="s">
        <v>6260</v>
      </c>
      <c r="B2261" s="6" t="s">
        <v>5198</v>
      </c>
      <c r="C2261" s="4" t="s">
        <v>5199</v>
      </c>
      <c r="D2261" s="213" t="s">
        <v>5200</v>
      </c>
      <c r="E2261" s="210" t="s">
        <v>5201</v>
      </c>
      <c r="F2261" s="17" t="s">
        <v>324</v>
      </c>
      <c r="G2261" s="36" t="s">
        <v>400</v>
      </c>
      <c r="H2261" s="157">
        <v>0</v>
      </c>
      <c r="I2261" s="19">
        <v>12</v>
      </c>
      <c r="J2261" s="150" t="s">
        <v>13</v>
      </c>
      <c r="K2261" s="150" t="s">
        <v>15</v>
      </c>
      <c r="L2261" s="9">
        <v>6</v>
      </c>
      <c r="M2261" s="9"/>
      <c r="N2261" s="21">
        <v>0</v>
      </c>
      <c r="O2261" s="10"/>
      <c r="P2261" s="39">
        <v>0</v>
      </c>
      <c r="Q2261" s="7"/>
      <c r="R2261" s="158">
        <v>89.983800000000002</v>
      </c>
      <c r="S2261" s="1"/>
      <c r="T2261" s="23">
        <v>1.877</v>
      </c>
      <c r="V2261" s="20">
        <v>47.941499999999998</v>
      </c>
      <c r="X2261" s="20">
        <v>0</v>
      </c>
      <c r="AA2261" s="25">
        <v>0</v>
      </c>
      <c r="AB2261" s="9"/>
      <c r="AC2261" s="25">
        <v>2201184</v>
      </c>
      <c r="AD2261" s="9"/>
      <c r="AE2261" s="27">
        <v>45914</v>
      </c>
      <c r="AF2261" s="9"/>
      <c r="AG2261" s="26">
        <v>24462</v>
      </c>
      <c r="AI2261" s="26">
        <v>0</v>
      </c>
      <c r="AK2261" s="26">
        <v>235197</v>
      </c>
      <c r="AM2261" s="2" t="str">
        <f t="shared" si="35"/>
        <v>No</v>
      </c>
    </row>
    <row r="2262" spans="1:39">
      <c r="A2262" s="6" t="s">
        <v>626</v>
      </c>
      <c r="B2262" s="6" t="s">
        <v>384</v>
      </c>
      <c r="C2262" s="4" t="s">
        <v>10</v>
      </c>
      <c r="D2262" s="213" t="s">
        <v>627</v>
      </c>
      <c r="E2262" s="210" t="s">
        <v>628</v>
      </c>
      <c r="F2262" s="17" t="s">
        <v>272</v>
      </c>
      <c r="G2262" s="36" t="s">
        <v>400</v>
      </c>
      <c r="H2262" s="157">
        <v>0</v>
      </c>
      <c r="I2262" s="19">
        <v>12</v>
      </c>
      <c r="J2262" s="150" t="s">
        <v>13</v>
      </c>
      <c r="K2262" s="150" t="s">
        <v>15</v>
      </c>
      <c r="L2262" s="9">
        <v>6</v>
      </c>
      <c r="M2262" s="9"/>
      <c r="N2262" s="21">
        <v>0</v>
      </c>
      <c r="O2262" s="10"/>
      <c r="P2262" s="39">
        <v>0</v>
      </c>
      <c r="Q2262" s="7"/>
      <c r="R2262" s="158">
        <v>44.523099999999999</v>
      </c>
      <c r="S2262" s="1"/>
      <c r="T2262" s="23">
        <v>2.2488999999999999</v>
      </c>
      <c r="V2262" s="20">
        <v>19.797899999999998</v>
      </c>
      <c r="X2262" s="20">
        <v>0</v>
      </c>
      <c r="AA2262" s="25">
        <v>0</v>
      </c>
      <c r="AB2262" s="9"/>
      <c r="AC2262" s="25">
        <v>358500</v>
      </c>
      <c r="AD2262" s="9"/>
      <c r="AE2262" s="27">
        <v>18108</v>
      </c>
      <c r="AF2262" s="9"/>
      <c r="AG2262" s="26">
        <v>8052</v>
      </c>
      <c r="AI2262" s="26">
        <v>0</v>
      </c>
      <c r="AK2262" s="26">
        <v>77233</v>
      </c>
      <c r="AM2262" s="2" t="str">
        <f t="shared" si="35"/>
        <v>No</v>
      </c>
    </row>
    <row r="2263" spans="1:39">
      <c r="A2263" s="6" t="s">
        <v>2544</v>
      </c>
      <c r="B2263" s="6" t="s">
        <v>2545</v>
      </c>
      <c r="C2263" s="4" t="s">
        <v>45</v>
      </c>
      <c r="D2263" s="213" t="s">
        <v>2546</v>
      </c>
      <c r="E2263" s="210" t="s">
        <v>2547</v>
      </c>
      <c r="F2263" s="17" t="s">
        <v>272</v>
      </c>
      <c r="G2263" s="36" t="s">
        <v>400</v>
      </c>
      <c r="H2263" s="157">
        <v>0</v>
      </c>
      <c r="I2263" s="19">
        <v>12</v>
      </c>
      <c r="J2263" s="150" t="s">
        <v>13</v>
      </c>
      <c r="K2263" s="150" t="s">
        <v>12</v>
      </c>
      <c r="L2263" s="9">
        <v>6</v>
      </c>
      <c r="M2263" s="9"/>
      <c r="N2263" s="21">
        <v>1.2896000000000001</v>
      </c>
      <c r="O2263" s="10"/>
      <c r="P2263" s="39">
        <v>3.5299999999999998E-2</v>
      </c>
      <c r="Q2263" s="7"/>
      <c r="R2263" s="158">
        <v>81.88</v>
      </c>
      <c r="S2263" s="1"/>
      <c r="T2263" s="23">
        <v>2.2422</v>
      </c>
      <c r="V2263" s="20">
        <v>36.517600000000002</v>
      </c>
      <c r="X2263" s="20">
        <v>0</v>
      </c>
      <c r="AA2263" s="25">
        <v>6769</v>
      </c>
      <c r="AB2263" s="9"/>
      <c r="AC2263" s="25">
        <v>191681</v>
      </c>
      <c r="AD2263" s="9"/>
      <c r="AE2263" s="27">
        <v>5249</v>
      </c>
      <c r="AF2263" s="9"/>
      <c r="AG2263" s="26">
        <v>2341</v>
      </c>
      <c r="AI2263" s="26">
        <v>0</v>
      </c>
      <c r="AK2263" s="26">
        <v>32304</v>
      </c>
      <c r="AM2263" s="2" t="str">
        <f t="shared" si="35"/>
        <v>No</v>
      </c>
    </row>
    <row r="2264" spans="1:39">
      <c r="A2264" s="6" t="s">
        <v>6260</v>
      </c>
      <c r="B2264" s="6" t="s">
        <v>5198</v>
      </c>
      <c r="C2264" s="4" t="s">
        <v>5199</v>
      </c>
      <c r="D2264" s="213" t="s">
        <v>5200</v>
      </c>
      <c r="E2264" s="210" t="s">
        <v>5201</v>
      </c>
      <c r="F2264" s="17" t="s">
        <v>324</v>
      </c>
      <c r="G2264" s="36" t="s">
        <v>400</v>
      </c>
      <c r="H2264" s="157">
        <v>0</v>
      </c>
      <c r="I2264" s="19">
        <v>12</v>
      </c>
      <c r="J2264" s="150" t="s">
        <v>14</v>
      </c>
      <c r="K2264" s="150" t="s">
        <v>15</v>
      </c>
      <c r="L2264" s="9">
        <v>6</v>
      </c>
      <c r="M2264" s="9"/>
      <c r="N2264" s="21">
        <v>0</v>
      </c>
      <c r="O2264" s="10"/>
      <c r="P2264" s="39">
        <v>0</v>
      </c>
      <c r="Q2264" s="7"/>
      <c r="R2264" s="158">
        <v>65.531499999999994</v>
      </c>
      <c r="S2264" s="1"/>
      <c r="T2264" s="23">
        <v>4.9279000000000002</v>
      </c>
      <c r="V2264" s="20">
        <v>13.2979</v>
      </c>
      <c r="X2264" s="20">
        <v>0</v>
      </c>
      <c r="AA2264" s="25">
        <v>0</v>
      </c>
      <c r="AB2264" s="9"/>
      <c r="AC2264" s="25">
        <v>1545232</v>
      </c>
      <c r="AD2264" s="9"/>
      <c r="AE2264" s="27">
        <v>116201</v>
      </c>
      <c r="AF2264" s="9"/>
      <c r="AG2264" s="26">
        <v>23580</v>
      </c>
      <c r="AI2264" s="26">
        <v>0</v>
      </c>
      <c r="AK2264" s="26">
        <v>171248</v>
      </c>
      <c r="AM2264" s="2" t="str">
        <f t="shared" si="35"/>
        <v>No</v>
      </c>
    </row>
    <row r="2265" spans="1:39">
      <c r="A2265" s="6" t="s">
        <v>2412</v>
      </c>
      <c r="B2265" s="6" t="s">
        <v>2413</v>
      </c>
      <c r="C2265" s="4" t="s">
        <v>82</v>
      </c>
      <c r="D2265" s="213">
        <v>5199</v>
      </c>
      <c r="E2265" s="210">
        <v>50199</v>
      </c>
      <c r="F2265" s="17" t="s">
        <v>275</v>
      </c>
      <c r="G2265" s="36" t="s">
        <v>218</v>
      </c>
      <c r="H2265" s="157">
        <v>1368035</v>
      </c>
      <c r="I2265" s="19">
        <v>12</v>
      </c>
      <c r="J2265" s="150" t="s">
        <v>13</v>
      </c>
      <c r="K2265" s="150" t="s">
        <v>12</v>
      </c>
      <c r="L2265" s="9">
        <v>5</v>
      </c>
      <c r="M2265" s="9"/>
      <c r="N2265" s="21">
        <v>16.610600000000002</v>
      </c>
      <c r="O2265" s="10"/>
      <c r="P2265" s="39">
        <v>0.35510000000000003</v>
      </c>
      <c r="Q2265" s="7"/>
      <c r="R2265" s="158">
        <v>86.213499999999996</v>
      </c>
      <c r="S2265" s="1"/>
      <c r="T2265" s="23">
        <v>1.843</v>
      </c>
      <c r="V2265" s="20">
        <v>46.778700000000001</v>
      </c>
      <c r="X2265" s="20">
        <v>8.0216999999999992</v>
      </c>
      <c r="AA2265" s="25">
        <v>398771</v>
      </c>
      <c r="AB2265" s="9"/>
      <c r="AC2265" s="25">
        <v>1123017</v>
      </c>
      <c r="AD2265" s="9"/>
      <c r="AE2265" s="27">
        <v>24007</v>
      </c>
      <c r="AF2265" s="9"/>
      <c r="AG2265" s="26">
        <v>13026</v>
      </c>
      <c r="AI2265" s="26">
        <v>139997</v>
      </c>
      <c r="AK2265" s="26">
        <v>224456</v>
      </c>
      <c r="AM2265" s="2" t="str">
        <f t="shared" si="35"/>
        <v>No</v>
      </c>
    </row>
    <row r="2266" spans="1:39">
      <c r="A2266" s="6" t="s">
        <v>1314</v>
      </c>
      <c r="B2266" s="6" t="s">
        <v>1315</v>
      </c>
      <c r="C2266" s="4" t="s">
        <v>17</v>
      </c>
      <c r="D2266" s="213">
        <v>4045</v>
      </c>
      <c r="E2266" s="210">
        <v>40045</v>
      </c>
      <c r="F2266" s="17" t="s">
        <v>275</v>
      </c>
      <c r="G2266" s="36" t="s">
        <v>220</v>
      </c>
      <c r="H2266" s="157">
        <v>139114</v>
      </c>
      <c r="I2266" s="19">
        <v>12</v>
      </c>
      <c r="J2266" s="150" t="s">
        <v>13</v>
      </c>
      <c r="K2266" s="150" t="s">
        <v>12</v>
      </c>
      <c r="L2266" s="9">
        <v>5</v>
      </c>
      <c r="M2266" s="9"/>
      <c r="N2266" s="21">
        <v>2.3108</v>
      </c>
      <c r="O2266" s="10"/>
      <c r="P2266" s="39">
        <v>5.28E-2</v>
      </c>
      <c r="Q2266" s="7"/>
      <c r="R2266" s="158">
        <v>68.008399999999995</v>
      </c>
      <c r="S2266" s="1"/>
      <c r="T2266" s="23">
        <v>1.5532999999999999</v>
      </c>
      <c r="V2266" s="20">
        <v>43.784199999999998</v>
      </c>
      <c r="X2266" s="20">
        <v>0</v>
      </c>
      <c r="AA2266" s="25">
        <v>34637</v>
      </c>
      <c r="AB2266" s="9"/>
      <c r="AC2266" s="25">
        <v>656281</v>
      </c>
      <c r="AD2266" s="9"/>
      <c r="AE2266" s="27">
        <v>14989</v>
      </c>
      <c r="AF2266" s="9"/>
      <c r="AG2266" s="26">
        <v>9650</v>
      </c>
      <c r="AI2266" s="26">
        <v>0</v>
      </c>
      <c r="AK2266" s="26">
        <v>125608</v>
      </c>
      <c r="AM2266" s="2" t="str">
        <f t="shared" si="35"/>
        <v>No</v>
      </c>
    </row>
    <row r="2267" spans="1:39">
      <c r="A2267" s="6" t="s">
        <v>468</v>
      </c>
      <c r="B2267" s="6" t="s">
        <v>469</v>
      </c>
      <c r="C2267" s="4" t="s">
        <v>86</v>
      </c>
      <c r="D2267" s="213" t="s">
        <v>470</v>
      </c>
      <c r="E2267" s="210" t="s">
        <v>471</v>
      </c>
      <c r="F2267" s="17" t="s">
        <v>275</v>
      </c>
      <c r="G2267" s="36" t="s">
        <v>400</v>
      </c>
      <c r="H2267" s="157">
        <v>0</v>
      </c>
      <c r="I2267" s="19">
        <v>12</v>
      </c>
      <c r="J2267" s="150" t="s">
        <v>13</v>
      </c>
      <c r="K2267" s="150" t="s">
        <v>12</v>
      </c>
      <c r="L2267" s="9">
        <v>5</v>
      </c>
      <c r="M2267" s="9"/>
      <c r="N2267" s="21">
        <v>9.1719000000000008</v>
      </c>
      <c r="O2267" s="10"/>
      <c r="P2267" s="39">
        <v>0.23730000000000001</v>
      </c>
      <c r="Q2267" s="7"/>
      <c r="R2267" s="158">
        <v>42.582099999999997</v>
      </c>
      <c r="S2267" s="1"/>
      <c r="T2267" s="23">
        <v>1.1016999999999999</v>
      </c>
      <c r="V2267" s="20">
        <v>38.651600000000002</v>
      </c>
      <c r="X2267" s="20">
        <v>0</v>
      </c>
      <c r="AA2267" s="25">
        <v>75916</v>
      </c>
      <c r="AB2267" s="9"/>
      <c r="AC2267" s="25">
        <v>319919</v>
      </c>
      <c r="AD2267" s="9"/>
      <c r="AE2267" s="27">
        <v>8277</v>
      </c>
      <c r="AF2267" s="9"/>
      <c r="AG2267" s="26">
        <v>7513</v>
      </c>
      <c r="AI2267" s="26">
        <v>0</v>
      </c>
      <c r="AK2267" s="26">
        <v>108912</v>
      </c>
      <c r="AM2267" s="2" t="str">
        <f t="shared" si="35"/>
        <v>No</v>
      </c>
    </row>
    <row r="2268" spans="1:39">
      <c r="A2268" s="6" t="s">
        <v>55</v>
      </c>
      <c r="B2268" s="6" t="s">
        <v>1114</v>
      </c>
      <c r="C2268" s="4" t="s">
        <v>54</v>
      </c>
      <c r="D2268" s="213">
        <v>3108</v>
      </c>
      <c r="E2268" s="210">
        <v>30108</v>
      </c>
      <c r="F2268" s="17" t="s">
        <v>272</v>
      </c>
      <c r="G2268" s="36" t="s">
        <v>220</v>
      </c>
      <c r="H2268" s="157">
        <v>5441567</v>
      </c>
      <c r="I2268" s="19">
        <v>12</v>
      </c>
      <c r="J2268" s="150" t="s">
        <v>14</v>
      </c>
      <c r="K2268" s="150" t="s">
        <v>12</v>
      </c>
      <c r="L2268" s="9">
        <v>5</v>
      </c>
      <c r="M2268" s="9"/>
      <c r="N2268" s="21">
        <v>1.1957</v>
      </c>
      <c r="O2268" s="10"/>
      <c r="P2268" s="39">
        <v>6.9500000000000006E-2</v>
      </c>
      <c r="Q2268" s="7"/>
      <c r="R2268" s="158">
        <v>75.849800000000002</v>
      </c>
      <c r="S2268" s="1"/>
      <c r="T2268" s="23">
        <v>4.4118000000000004</v>
      </c>
      <c r="V2268" s="20">
        <v>17.192599999999999</v>
      </c>
      <c r="X2268" s="20">
        <v>0</v>
      </c>
      <c r="AA2268" s="25">
        <v>88209</v>
      </c>
      <c r="AB2268" s="9"/>
      <c r="AC2268" s="25">
        <v>1268284</v>
      </c>
      <c r="AD2268" s="9"/>
      <c r="AE2268" s="27">
        <v>73769</v>
      </c>
      <c r="AF2268" s="9"/>
      <c r="AG2268" s="26">
        <v>16721</v>
      </c>
      <c r="AI2268" s="26">
        <v>0</v>
      </c>
      <c r="AK2268" s="26">
        <v>338221</v>
      </c>
      <c r="AM2268" s="2" t="str">
        <f t="shared" si="35"/>
        <v>No</v>
      </c>
    </row>
    <row r="2269" spans="1:39">
      <c r="A2269" s="6" t="s">
        <v>480</v>
      </c>
      <c r="B2269" s="6" t="s">
        <v>481</v>
      </c>
      <c r="C2269" s="4" t="s">
        <v>86</v>
      </c>
      <c r="D2269" s="213" t="s">
        <v>482</v>
      </c>
      <c r="E2269" s="210" t="s">
        <v>483</v>
      </c>
      <c r="F2269" s="17" t="s">
        <v>405</v>
      </c>
      <c r="G2269" s="36" t="s">
        <v>400</v>
      </c>
      <c r="H2269" s="157">
        <v>0</v>
      </c>
      <c r="I2269" s="19">
        <v>12</v>
      </c>
      <c r="J2269" s="150" t="s">
        <v>13</v>
      </c>
      <c r="K2269" s="150" t="s">
        <v>12</v>
      </c>
      <c r="L2269" s="9">
        <v>5</v>
      </c>
      <c r="M2269" s="9"/>
      <c r="N2269" s="21">
        <v>0.27810000000000001</v>
      </c>
      <c r="O2269" s="10"/>
      <c r="P2269" s="39">
        <v>1.9099999999999999E-2</v>
      </c>
      <c r="Q2269" s="7"/>
      <c r="R2269" s="158">
        <v>40.522799999999997</v>
      </c>
      <c r="S2269" s="1"/>
      <c r="T2269" s="23">
        <v>2.7871000000000001</v>
      </c>
      <c r="V2269" s="20">
        <v>14.539199999999999</v>
      </c>
      <c r="X2269" s="20">
        <v>0</v>
      </c>
      <c r="AA2269" s="25">
        <v>6562</v>
      </c>
      <c r="AB2269" s="9"/>
      <c r="AC2269" s="25">
        <v>343066</v>
      </c>
      <c r="AD2269" s="9"/>
      <c r="AE2269" s="27">
        <v>23596</v>
      </c>
      <c r="AF2269" s="9"/>
      <c r="AG2269" s="26">
        <v>8466</v>
      </c>
      <c r="AI2269" s="26">
        <v>0</v>
      </c>
      <c r="AK2269" s="26">
        <v>126192</v>
      </c>
      <c r="AM2269" s="2" t="str">
        <f t="shared" si="35"/>
        <v>No</v>
      </c>
    </row>
    <row r="2270" spans="1:39">
      <c r="A2270" s="6" t="s">
        <v>97</v>
      </c>
      <c r="B2270" s="6" t="s">
        <v>1414</v>
      </c>
      <c r="C2270" s="4" t="s">
        <v>90</v>
      </c>
      <c r="D2270" s="213">
        <v>4182</v>
      </c>
      <c r="E2270" s="210">
        <v>40182</v>
      </c>
      <c r="F2270" s="17" t="s">
        <v>272</v>
      </c>
      <c r="G2270" s="36" t="s">
        <v>220</v>
      </c>
      <c r="H2270" s="157">
        <v>2148346</v>
      </c>
      <c r="I2270" s="19">
        <v>12</v>
      </c>
      <c r="J2270" s="150" t="s">
        <v>13</v>
      </c>
      <c r="K2270" s="150" t="s">
        <v>12</v>
      </c>
      <c r="L2270" s="9">
        <v>5</v>
      </c>
      <c r="M2270" s="9"/>
      <c r="N2270" s="21">
        <v>0</v>
      </c>
      <c r="O2270" s="10"/>
      <c r="P2270" s="39">
        <v>0</v>
      </c>
      <c r="Q2270" s="7"/>
      <c r="R2270" s="158">
        <v>21.651499999999999</v>
      </c>
      <c r="S2270" s="1"/>
      <c r="T2270" s="23">
        <v>1.3</v>
      </c>
      <c r="V2270" s="20">
        <v>16.6555</v>
      </c>
      <c r="X2270" s="20">
        <v>0</v>
      </c>
      <c r="AA2270" s="25">
        <v>0</v>
      </c>
      <c r="AB2270" s="9"/>
      <c r="AC2270" s="25">
        <v>109643</v>
      </c>
      <c r="AD2270" s="9"/>
      <c r="AE2270" s="27">
        <v>6583</v>
      </c>
      <c r="AF2270" s="9"/>
      <c r="AG2270" s="26">
        <v>5064</v>
      </c>
      <c r="AI2270" s="26">
        <v>0</v>
      </c>
      <c r="AK2270" s="26">
        <v>45650</v>
      </c>
      <c r="AM2270" s="2" t="str">
        <f t="shared" si="35"/>
        <v>No</v>
      </c>
    </row>
    <row r="2271" spans="1:39">
      <c r="A2271" s="6" t="s">
        <v>468</v>
      </c>
      <c r="B2271" s="6" t="s">
        <v>469</v>
      </c>
      <c r="C2271" s="4" t="s">
        <v>86</v>
      </c>
      <c r="D2271" s="213" t="s">
        <v>470</v>
      </c>
      <c r="E2271" s="210" t="s">
        <v>471</v>
      </c>
      <c r="F2271" s="17" t="s">
        <v>275</v>
      </c>
      <c r="G2271" s="36" t="s">
        <v>400</v>
      </c>
      <c r="H2271" s="157">
        <v>0</v>
      </c>
      <c r="I2271" s="19">
        <v>12</v>
      </c>
      <c r="J2271" s="150" t="s">
        <v>14</v>
      </c>
      <c r="K2271" s="150" t="s">
        <v>12</v>
      </c>
      <c r="L2271" s="9">
        <v>5</v>
      </c>
      <c r="M2271" s="9"/>
      <c r="N2271" s="21">
        <v>1.1748000000000001</v>
      </c>
      <c r="O2271" s="10"/>
      <c r="P2271" s="39">
        <v>0.16009999999999999</v>
      </c>
      <c r="Q2271" s="7"/>
      <c r="R2271" s="158">
        <v>85.626499999999993</v>
      </c>
      <c r="S2271" s="1"/>
      <c r="T2271" s="23">
        <v>11.666600000000001</v>
      </c>
      <c r="V2271" s="20">
        <v>7.3395000000000001</v>
      </c>
      <c r="X2271" s="20">
        <v>0</v>
      </c>
      <c r="AA2271" s="25">
        <v>238937</v>
      </c>
      <c r="AB2271" s="9"/>
      <c r="AC2271" s="25">
        <v>1492727</v>
      </c>
      <c r="AD2271" s="9"/>
      <c r="AE2271" s="27">
        <v>203384</v>
      </c>
      <c r="AF2271" s="9"/>
      <c r="AG2271" s="26">
        <v>17433</v>
      </c>
      <c r="AI2271" s="26">
        <v>0</v>
      </c>
      <c r="AK2271" s="26">
        <v>350710</v>
      </c>
      <c r="AM2271" s="2" t="str">
        <f t="shared" si="35"/>
        <v>No</v>
      </c>
    </row>
    <row r="2272" spans="1:39">
      <c r="A2272" s="6" t="s">
        <v>5573</v>
      </c>
      <c r="B2272" s="6" t="s">
        <v>442</v>
      </c>
      <c r="C2272" s="4" t="s">
        <v>86</v>
      </c>
      <c r="D2272" s="213" t="s">
        <v>443</v>
      </c>
      <c r="E2272" s="210" t="s">
        <v>444</v>
      </c>
      <c r="F2272" s="17" t="s">
        <v>275</v>
      </c>
      <c r="G2272" s="36" t="s">
        <v>400</v>
      </c>
      <c r="H2272" s="157">
        <v>0</v>
      </c>
      <c r="I2272" s="19">
        <v>12</v>
      </c>
      <c r="J2272" s="150" t="s">
        <v>13</v>
      </c>
      <c r="K2272" s="150" t="s">
        <v>12</v>
      </c>
      <c r="L2272" s="9">
        <v>5</v>
      </c>
      <c r="M2272" s="9"/>
      <c r="N2272" s="21">
        <v>3.8902000000000001</v>
      </c>
      <c r="O2272" s="10"/>
      <c r="P2272" s="39">
        <v>8.5300000000000001E-2</v>
      </c>
      <c r="Q2272" s="7"/>
      <c r="R2272" s="158">
        <v>45.545099999999998</v>
      </c>
      <c r="S2272" s="1"/>
      <c r="T2272" s="23">
        <v>0.999</v>
      </c>
      <c r="V2272" s="20">
        <v>45.591700000000003</v>
      </c>
      <c r="X2272" s="20">
        <v>0</v>
      </c>
      <c r="AA2272" s="25">
        <v>41816</v>
      </c>
      <c r="AB2272" s="9"/>
      <c r="AC2272" s="25">
        <v>490065</v>
      </c>
      <c r="AD2272" s="9"/>
      <c r="AE2272" s="27">
        <v>10749</v>
      </c>
      <c r="AF2272" s="9"/>
      <c r="AG2272" s="26">
        <v>10760</v>
      </c>
      <c r="AI2272" s="26">
        <v>0</v>
      </c>
      <c r="AK2272" s="26">
        <v>97499</v>
      </c>
      <c r="AM2272" s="2" t="str">
        <f t="shared" si="35"/>
        <v>No</v>
      </c>
    </row>
    <row r="2273" spans="1:39">
      <c r="A2273" s="6" t="s">
        <v>6258</v>
      </c>
      <c r="B2273" s="6" t="s">
        <v>1067</v>
      </c>
      <c r="C2273" s="4" t="s">
        <v>54</v>
      </c>
      <c r="D2273" s="213">
        <v>3042</v>
      </c>
      <c r="E2273" s="210">
        <v>30042</v>
      </c>
      <c r="F2273" s="17" t="s">
        <v>272</v>
      </c>
      <c r="G2273" s="36" t="s">
        <v>220</v>
      </c>
      <c r="H2273" s="157">
        <v>182696</v>
      </c>
      <c r="I2273" s="19">
        <v>12</v>
      </c>
      <c r="J2273" s="150" t="s">
        <v>13</v>
      </c>
      <c r="K2273" s="150" t="s">
        <v>12</v>
      </c>
      <c r="L2273" s="9">
        <v>4</v>
      </c>
      <c r="M2273" s="9"/>
      <c r="N2273" s="21">
        <v>1.0521</v>
      </c>
      <c r="O2273" s="10"/>
      <c r="P2273" s="39">
        <v>5.2600000000000001E-2</v>
      </c>
      <c r="Q2273" s="7"/>
      <c r="R2273" s="158">
        <v>63.41</v>
      </c>
      <c r="S2273" s="1"/>
      <c r="T2273" s="23">
        <v>3.1724000000000001</v>
      </c>
      <c r="V2273" s="20">
        <v>19.988</v>
      </c>
      <c r="X2273" s="20">
        <v>0</v>
      </c>
      <c r="AA2273" s="25">
        <v>26989</v>
      </c>
      <c r="AB2273" s="9"/>
      <c r="AC2273" s="25">
        <v>512733</v>
      </c>
      <c r="AD2273" s="9"/>
      <c r="AE2273" s="27">
        <v>25652</v>
      </c>
      <c r="AF2273" s="9"/>
      <c r="AG2273" s="26">
        <v>8086</v>
      </c>
      <c r="AI2273" s="26">
        <v>0</v>
      </c>
      <c r="AK2273" s="26">
        <v>117053</v>
      </c>
      <c r="AM2273" s="2" t="str">
        <f t="shared" si="35"/>
        <v>No</v>
      </c>
    </row>
    <row r="2274" spans="1:39">
      <c r="A2274" s="6" t="s">
        <v>5573</v>
      </c>
      <c r="B2274" s="6" t="s">
        <v>442</v>
      </c>
      <c r="C2274" s="4" t="s">
        <v>86</v>
      </c>
      <c r="D2274" s="213" t="s">
        <v>443</v>
      </c>
      <c r="E2274" s="210" t="s">
        <v>444</v>
      </c>
      <c r="F2274" s="17" t="s">
        <v>275</v>
      </c>
      <c r="G2274" s="36" t="s">
        <v>400</v>
      </c>
      <c r="H2274" s="157">
        <v>0</v>
      </c>
      <c r="I2274" s="19">
        <v>12</v>
      </c>
      <c r="J2274" s="150" t="s">
        <v>24</v>
      </c>
      <c r="K2274" s="150" t="s">
        <v>12</v>
      </c>
      <c r="L2274" s="9">
        <v>4</v>
      </c>
      <c r="M2274" s="9"/>
      <c r="N2274" s="21">
        <v>2.4331999999999998</v>
      </c>
      <c r="O2274" s="10"/>
      <c r="P2274" s="39">
        <v>0.106</v>
      </c>
      <c r="Q2274" s="7"/>
      <c r="R2274" s="158">
        <v>40.991599999999998</v>
      </c>
      <c r="S2274" s="1"/>
      <c r="T2274" s="23">
        <v>1.7862</v>
      </c>
      <c r="V2274" s="20">
        <v>22.948499999999999</v>
      </c>
      <c r="X2274" s="20">
        <v>0</v>
      </c>
      <c r="AA2274" s="25">
        <v>12891</v>
      </c>
      <c r="AB2274" s="9"/>
      <c r="AC2274" s="25">
        <v>121581</v>
      </c>
      <c r="AD2274" s="9"/>
      <c r="AE2274" s="27">
        <v>5298</v>
      </c>
      <c r="AF2274" s="9"/>
      <c r="AG2274" s="26">
        <v>2966</v>
      </c>
      <c r="AI2274" s="26">
        <v>0</v>
      </c>
      <c r="AK2274" s="26">
        <v>61877</v>
      </c>
      <c r="AM2274" s="2" t="str">
        <f t="shared" si="35"/>
        <v>No</v>
      </c>
    </row>
    <row r="2275" spans="1:39">
      <c r="A2275" s="6" t="s">
        <v>2571</v>
      </c>
      <c r="B2275" s="6" t="s">
        <v>2572</v>
      </c>
      <c r="C2275" s="4" t="s">
        <v>45</v>
      </c>
      <c r="D2275" s="213" t="s">
        <v>2573</v>
      </c>
      <c r="E2275" s="210" t="s">
        <v>2574</v>
      </c>
      <c r="F2275" s="17" t="s">
        <v>272</v>
      </c>
      <c r="G2275" s="36" t="s">
        <v>400</v>
      </c>
      <c r="H2275" s="157">
        <v>0</v>
      </c>
      <c r="I2275" s="19">
        <v>12</v>
      </c>
      <c r="J2275" s="150" t="s">
        <v>14</v>
      </c>
      <c r="K2275" s="150" t="s">
        <v>12</v>
      </c>
      <c r="L2275" s="9">
        <v>4</v>
      </c>
      <c r="M2275" s="9"/>
      <c r="N2275" s="21">
        <v>0.41149999999999998</v>
      </c>
      <c r="O2275" s="10"/>
      <c r="P2275" s="39">
        <v>4.9500000000000002E-2</v>
      </c>
      <c r="Q2275" s="7"/>
      <c r="R2275" s="158">
        <v>80.276399999999995</v>
      </c>
      <c r="S2275" s="1"/>
      <c r="T2275" s="23">
        <v>9.6643000000000008</v>
      </c>
      <c r="V2275" s="20">
        <v>8.3064999999999998</v>
      </c>
      <c r="X2275" s="20">
        <v>0</v>
      </c>
      <c r="AA2275" s="25">
        <v>53722</v>
      </c>
      <c r="AB2275" s="9"/>
      <c r="AC2275" s="25">
        <v>1084374</v>
      </c>
      <c r="AD2275" s="9"/>
      <c r="AE2275" s="27">
        <v>130545</v>
      </c>
      <c r="AF2275" s="9"/>
      <c r="AG2275" s="26">
        <v>13508</v>
      </c>
      <c r="AI2275" s="26">
        <v>0</v>
      </c>
      <c r="AK2275" s="26">
        <v>214928</v>
      </c>
      <c r="AM2275" s="2" t="str">
        <f t="shared" si="35"/>
        <v>No</v>
      </c>
    </row>
    <row r="2276" spans="1:39">
      <c r="A2276" s="6" t="s">
        <v>5117</v>
      </c>
      <c r="B2276" s="6" t="s">
        <v>5118</v>
      </c>
      <c r="C2276" s="4" t="s">
        <v>22</v>
      </c>
      <c r="D2276" s="213" t="s">
        <v>5119</v>
      </c>
      <c r="E2276" s="210" t="s">
        <v>5120</v>
      </c>
      <c r="F2276" s="17" t="s">
        <v>272</v>
      </c>
      <c r="G2276" s="36" t="s">
        <v>400</v>
      </c>
      <c r="H2276" s="157">
        <v>0</v>
      </c>
      <c r="I2276" s="19">
        <v>12</v>
      </c>
      <c r="J2276" s="150" t="s">
        <v>13</v>
      </c>
      <c r="K2276" s="150" t="s">
        <v>15</v>
      </c>
      <c r="L2276" s="9">
        <v>4</v>
      </c>
      <c r="M2276" s="9"/>
      <c r="N2276" s="21">
        <v>2.0491999999999999</v>
      </c>
      <c r="O2276" s="10"/>
      <c r="P2276" s="39">
        <v>6.4299999999999996E-2</v>
      </c>
      <c r="Q2276" s="7"/>
      <c r="R2276" s="158">
        <v>102.2617</v>
      </c>
      <c r="S2276" s="1"/>
      <c r="T2276" s="23">
        <v>3.2081</v>
      </c>
      <c r="V2276" s="20">
        <v>31.876300000000001</v>
      </c>
      <c r="X2276" s="20">
        <v>0</v>
      </c>
      <c r="AA2276" s="25">
        <v>33363</v>
      </c>
      <c r="AB2276" s="9"/>
      <c r="AC2276" s="25">
        <v>518978</v>
      </c>
      <c r="AD2276" s="9"/>
      <c r="AE2276" s="27">
        <v>16281</v>
      </c>
      <c r="AF2276" s="9"/>
      <c r="AG2276" s="26">
        <v>5075</v>
      </c>
      <c r="AI2276" s="26">
        <v>0</v>
      </c>
      <c r="AK2276" s="26">
        <v>146553</v>
      </c>
      <c r="AM2276" s="2" t="str">
        <f t="shared" si="35"/>
        <v>No</v>
      </c>
    </row>
    <row r="2277" spans="1:39">
      <c r="A2277" s="6" t="s">
        <v>6259</v>
      </c>
      <c r="B2277" s="6" t="s">
        <v>5792</v>
      </c>
      <c r="C2277" s="4" t="s">
        <v>74</v>
      </c>
      <c r="D2277" s="213" t="s">
        <v>5178</v>
      </c>
      <c r="E2277" s="210" t="s">
        <v>5179</v>
      </c>
      <c r="F2277" s="17" t="s">
        <v>272</v>
      </c>
      <c r="G2277" s="36" t="s">
        <v>400</v>
      </c>
      <c r="H2277" s="157">
        <v>0</v>
      </c>
      <c r="I2277" s="19">
        <v>12</v>
      </c>
      <c r="J2277" s="150" t="s">
        <v>14</v>
      </c>
      <c r="K2277" s="150" t="s">
        <v>12</v>
      </c>
      <c r="L2277" s="9">
        <v>4</v>
      </c>
      <c r="M2277" s="9"/>
      <c r="N2277" s="21">
        <v>0.33729999999999999</v>
      </c>
      <c r="O2277" s="10"/>
      <c r="P2277" s="39">
        <v>1.4500000000000001E-2</v>
      </c>
      <c r="Q2277" s="7"/>
      <c r="R2277" s="158">
        <v>32.084499999999998</v>
      </c>
      <c r="S2277" s="1"/>
      <c r="T2277" s="23">
        <v>1.3781000000000001</v>
      </c>
      <c r="V2277" s="20">
        <v>23.2819</v>
      </c>
      <c r="X2277" s="20">
        <v>0</v>
      </c>
      <c r="AA2277" s="25">
        <v>1710</v>
      </c>
      <c r="AB2277" s="9"/>
      <c r="AC2277" s="25">
        <v>118039</v>
      </c>
      <c r="AD2277" s="9"/>
      <c r="AE2277" s="27">
        <v>5070</v>
      </c>
      <c r="AF2277" s="9"/>
      <c r="AG2277" s="26">
        <v>3679</v>
      </c>
      <c r="AI2277" s="26">
        <v>0</v>
      </c>
      <c r="AK2277" s="26">
        <v>53654</v>
      </c>
      <c r="AM2277" s="2" t="str">
        <f t="shared" si="35"/>
        <v>No</v>
      </c>
    </row>
    <row r="2278" spans="1:39">
      <c r="A2278" s="6" t="s">
        <v>41</v>
      </c>
      <c r="B2278" s="6" t="s">
        <v>1425</v>
      </c>
      <c r="C2278" s="4" t="s">
        <v>39</v>
      </c>
      <c r="D2278" s="213">
        <v>4192</v>
      </c>
      <c r="E2278" s="210">
        <v>40192</v>
      </c>
      <c r="F2278" s="17" t="s">
        <v>272</v>
      </c>
      <c r="G2278" s="36" t="s">
        <v>218</v>
      </c>
      <c r="H2278" s="157">
        <v>376047</v>
      </c>
      <c r="I2278" s="19">
        <v>12</v>
      </c>
      <c r="J2278" s="150" t="s">
        <v>13</v>
      </c>
      <c r="K2278" s="150" t="s">
        <v>15</v>
      </c>
      <c r="L2278" s="9">
        <v>4</v>
      </c>
      <c r="M2278" s="9"/>
      <c r="N2278" s="21">
        <v>2.9701</v>
      </c>
      <c r="O2278" s="10"/>
      <c r="P2278" s="39">
        <v>5.3999999999999999E-2</v>
      </c>
      <c r="Q2278" s="7"/>
      <c r="R2278" s="158">
        <v>78.292199999999994</v>
      </c>
      <c r="S2278" s="1"/>
      <c r="T2278" s="23">
        <v>1.4246000000000001</v>
      </c>
      <c r="V2278" s="20">
        <v>54.9572</v>
      </c>
      <c r="X2278" s="20">
        <v>6.3814000000000002</v>
      </c>
      <c r="AA2278" s="25">
        <v>20259</v>
      </c>
      <c r="AB2278" s="9"/>
      <c r="AC2278" s="25">
        <v>374863</v>
      </c>
      <c r="AD2278" s="9"/>
      <c r="AE2278" s="27">
        <v>6821</v>
      </c>
      <c r="AF2278" s="9"/>
      <c r="AG2278" s="26">
        <v>4788</v>
      </c>
      <c r="AI2278" s="26">
        <v>58743</v>
      </c>
      <c r="AK2278" s="26">
        <v>73005</v>
      </c>
      <c r="AM2278" s="2" t="str">
        <f t="shared" si="35"/>
        <v>No</v>
      </c>
    </row>
    <row r="2279" spans="1:39">
      <c r="A2279" s="6" t="s">
        <v>5711</v>
      </c>
      <c r="B2279" s="6" t="s">
        <v>5712</v>
      </c>
      <c r="C2279" s="4" t="s">
        <v>57</v>
      </c>
      <c r="D2279" s="213"/>
      <c r="E2279" s="210" t="s">
        <v>5713</v>
      </c>
      <c r="F2279" s="17" t="s">
        <v>405</v>
      </c>
      <c r="G2279" s="36" t="s">
        <v>400</v>
      </c>
      <c r="H2279" s="157">
        <v>0</v>
      </c>
      <c r="I2279" s="19">
        <v>12</v>
      </c>
      <c r="J2279" s="150" t="s">
        <v>14</v>
      </c>
      <c r="K2279" s="150" t="s">
        <v>12</v>
      </c>
      <c r="L2279" s="9">
        <v>4</v>
      </c>
      <c r="M2279" s="9"/>
      <c r="N2279" s="21">
        <v>0.82869999999999999</v>
      </c>
      <c r="O2279" s="10"/>
      <c r="P2279" s="39">
        <v>2.92E-2</v>
      </c>
      <c r="Q2279" s="7"/>
      <c r="R2279" s="158">
        <v>31.949200000000001</v>
      </c>
      <c r="S2279" s="1"/>
      <c r="T2279" s="23">
        <v>1.1264000000000001</v>
      </c>
      <c r="V2279" s="20">
        <v>28.363299999999999</v>
      </c>
      <c r="X2279" s="20">
        <v>0</v>
      </c>
      <c r="AA2279" s="25">
        <v>2370</v>
      </c>
      <c r="AB2279" s="9"/>
      <c r="AC2279" s="25">
        <v>81119</v>
      </c>
      <c r="AD2279" s="9"/>
      <c r="AE2279" s="27">
        <v>2860</v>
      </c>
      <c r="AF2279" s="9"/>
      <c r="AG2279" s="26">
        <v>2539</v>
      </c>
      <c r="AI2279" s="26">
        <v>0</v>
      </c>
      <c r="AK2279" s="26">
        <v>40214</v>
      </c>
      <c r="AM2279" s="2" t="str">
        <f t="shared" si="35"/>
        <v>No</v>
      </c>
    </row>
    <row r="2280" spans="1:39">
      <c r="A2280" s="6" t="s">
        <v>6257</v>
      </c>
      <c r="B2280" s="6" t="s">
        <v>726</v>
      </c>
      <c r="C2280" s="4" t="s">
        <v>64</v>
      </c>
      <c r="D2280" s="213">
        <v>4167</v>
      </c>
      <c r="E2280" s="210">
        <v>40167</v>
      </c>
      <c r="F2280" s="17" t="s">
        <v>272</v>
      </c>
      <c r="G2280" s="36" t="s">
        <v>220</v>
      </c>
      <c r="H2280" s="157">
        <v>214881</v>
      </c>
      <c r="I2280" s="19">
        <v>12</v>
      </c>
      <c r="J2280" s="150" t="s">
        <v>13</v>
      </c>
      <c r="K2280" s="150" t="s">
        <v>15</v>
      </c>
      <c r="L2280" s="9">
        <v>4</v>
      </c>
      <c r="M2280" s="9"/>
      <c r="N2280" s="21">
        <v>1.9114</v>
      </c>
      <c r="O2280" s="10"/>
      <c r="P2280" s="39">
        <v>3.3599999999999998E-2</v>
      </c>
      <c r="Q2280" s="7"/>
      <c r="R2280" s="158">
        <v>82.064899999999994</v>
      </c>
      <c r="S2280" s="1"/>
      <c r="T2280" s="23">
        <v>1.4423999999999999</v>
      </c>
      <c r="V2280" s="20">
        <v>56.895499999999998</v>
      </c>
      <c r="X2280" s="20">
        <v>0</v>
      </c>
      <c r="AA2280" s="25">
        <v>20479</v>
      </c>
      <c r="AB2280" s="9"/>
      <c r="AC2280" s="25">
        <v>609578</v>
      </c>
      <c r="AD2280" s="9"/>
      <c r="AE2280" s="27">
        <v>10714</v>
      </c>
      <c r="AF2280" s="9"/>
      <c r="AG2280" s="26">
        <v>7428</v>
      </c>
      <c r="AI2280" s="26">
        <v>0</v>
      </c>
      <c r="AK2280" s="26">
        <v>84509</v>
      </c>
      <c r="AM2280" s="2" t="str">
        <f t="shared" si="35"/>
        <v>No</v>
      </c>
    </row>
    <row r="2281" spans="1:39">
      <c r="A2281" s="6" t="s">
        <v>569</v>
      </c>
      <c r="B2281" s="6" t="s">
        <v>570</v>
      </c>
      <c r="C2281" s="4" t="s">
        <v>109</v>
      </c>
      <c r="D2281" s="213" t="s">
        <v>571</v>
      </c>
      <c r="E2281" s="210" t="s">
        <v>572</v>
      </c>
      <c r="F2281" s="17" t="s">
        <v>275</v>
      </c>
      <c r="G2281" s="36" t="s">
        <v>400</v>
      </c>
      <c r="H2281" s="157">
        <v>0</v>
      </c>
      <c r="I2281" s="19">
        <v>12</v>
      </c>
      <c r="J2281" s="150" t="s">
        <v>13</v>
      </c>
      <c r="K2281" s="150" t="s">
        <v>12</v>
      </c>
      <c r="L2281" s="9">
        <v>3</v>
      </c>
      <c r="M2281" s="9"/>
      <c r="N2281" s="21">
        <v>0.83440000000000003</v>
      </c>
      <c r="O2281" s="10"/>
      <c r="P2281" s="39">
        <v>1.2699999999999999E-2</v>
      </c>
      <c r="Q2281" s="7"/>
      <c r="R2281" s="158">
        <v>139.95189999999999</v>
      </c>
      <c r="S2281" s="1"/>
      <c r="T2281" s="23">
        <v>2.1230000000000002</v>
      </c>
      <c r="V2281" s="20">
        <v>65.920699999999997</v>
      </c>
      <c r="X2281" s="20">
        <v>0</v>
      </c>
      <c r="AA2281" s="25">
        <v>10136</v>
      </c>
      <c r="AB2281" s="9"/>
      <c r="AC2281" s="25">
        <v>800805</v>
      </c>
      <c r="AD2281" s="9"/>
      <c r="AE2281" s="27">
        <v>12148</v>
      </c>
      <c r="AF2281" s="9"/>
      <c r="AG2281" s="26">
        <v>5722</v>
      </c>
      <c r="AI2281" s="26">
        <v>0</v>
      </c>
      <c r="AK2281" s="26">
        <v>53664</v>
      </c>
      <c r="AM2281" s="2" t="str">
        <f t="shared" si="35"/>
        <v>No</v>
      </c>
    </row>
    <row r="2282" spans="1:39">
      <c r="A2282" s="6" t="s">
        <v>5555</v>
      </c>
      <c r="B2282" s="6" t="s">
        <v>5556</v>
      </c>
      <c r="C2282" s="4" t="s">
        <v>22</v>
      </c>
      <c r="D2282" s="213"/>
      <c r="E2282" s="210">
        <v>90268</v>
      </c>
      <c r="F2282" s="17" t="s">
        <v>272</v>
      </c>
      <c r="G2282" s="36" t="s">
        <v>220</v>
      </c>
      <c r="H2282" s="157">
        <v>12150996</v>
      </c>
      <c r="I2282" s="19">
        <v>12</v>
      </c>
      <c r="J2282" s="150" t="s">
        <v>18</v>
      </c>
      <c r="K2282" s="150" t="s">
        <v>15</v>
      </c>
      <c r="L2282" s="9">
        <v>3</v>
      </c>
      <c r="M2282" s="9"/>
      <c r="N2282" s="21">
        <v>2.3677000000000001</v>
      </c>
      <c r="O2282" s="10"/>
      <c r="P2282" s="39">
        <v>0.25380000000000003</v>
      </c>
      <c r="Q2282" s="7"/>
      <c r="R2282" s="158">
        <v>45.201700000000002</v>
      </c>
      <c r="S2282" s="1"/>
      <c r="T2282" s="23">
        <v>4.8453999999999997</v>
      </c>
      <c r="V2282" s="20">
        <v>9.3289000000000009</v>
      </c>
      <c r="X2282" s="20">
        <v>0</v>
      </c>
      <c r="AA2282" s="25">
        <v>30195</v>
      </c>
      <c r="AB2282" s="9"/>
      <c r="AC2282" s="25">
        <v>118971</v>
      </c>
      <c r="AD2282" s="9"/>
      <c r="AE2282" s="27">
        <v>12753</v>
      </c>
      <c r="AF2282" s="9"/>
      <c r="AG2282" s="26">
        <v>2632</v>
      </c>
      <c r="AI2282" s="26">
        <v>0</v>
      </c>
      <c r="AK2282" s="26">
        <v>39226</v>
      </c>
      <c r="AM2282" s="2" t="str">
        <f t="shared" si="35"/>
        <v>No</v>
      </c>
    </row>
    <row r="2283" spans="1:39">
      <c r="A2283" s="6" t="s">
        <v>5573</v>
      </c>
      <c r="B2283" s="6" t="s">
        <v>442</v>
      </c>
      <c r="C2283" s="4" t="s">
        <v>86</v>
      </c>
      <c r="D2283" s="213" t="s">
        <v>443</v>
      </c>
      <c r="E2283" s="210" t="s">
        <v>444</v>
      </c>
      <c r="F2283" s="17" t="s">
        <v>275</v>
      </c>
      <c r="G2283" s="36" t="s">
        <v>400</v>
      </c>
      <c r="H2283" s="157">
        <v>0</v>
      </c>
      <c r="I2283" s="19">
        <v>12</v>
      </c>
      <c r="J2283" s="150" t="s">
        <v>14</v>
      </c>
      <c r="K2283" s="150" t="s">
        <v>12</v>
      </c>
      <c r="L2283" s="9">
        <v>3</v>
      </c>
      <c r="M2283" s="9"/>
      <c r="N2283" s="21">
        <v>0.99450000000000005</v>
      </c>
      <c r="O2283" s="10"/>
      <c r="P2283" s="39">
        <v>0.20810000000000001</v>
      </c>
      <c r="Q2283" s="7"/>
      <c r="R2283" s="158">
        <v>26.585000000000001</v>
      </c>
      <c r="S2283" s="1"/>
      <c r="T2283" s="23">
        <v>5.5637999999999996</v>
      </c>
      <c r="V2283" s="20">
        <v>4.7782</v>
      </c>
      <c r="X2283" s="20">
        <v>0</v>
      </c>
      <c r="AA2283" s="25">
        <v>27943</v>
      </c>
      <c r="AB2283" s="9"/>
      <c r="AC2283" s="25">
        <v>134254</v>
      </c>
      <c r="AD2283" s="9"/>
      <c r="AE2283" s="27">
        <v>28097</v>
      </c>
      <c r="AF2283" s="9"/>
      <c r="AG2283" s="26">
        <v>5050</v>
      </c>
      <c r="AI2283" s="26">
        <v>0</v>
      </c>
      <c r="AK2283" s="26">
        <v>69699</v>
      </c>
      <c r="AM2283" s="2" t="str">
        <f t="shared" si="35"/>
        <v>No</v>
      </c>
    </row>
    <row r="2284" spans="1:39">
      <c r="A2284" s="6" t="s">
        <v>468</v>
      </c>
      <c r="B2284" s="6" t="s">
        <v>469</v>
      </c>
      <c r="C2284" s="4" t="s">
        <v>86</v>
      </c>
      <c r="D2284" s="213" t="s">
        <v>470</v>
      </c>
      <c r="E2284" s="210" t="s">
        <v>471</v>
      </c>
      <c r="F2284" s="17" t="s">
        <v>275</v>
      </c>
      <c r="G2284" s="36" t="s">
        <v>400</v>
      </c>
      <c r="H2284" s="157">
        <v>0</v>
      </c>
      <c r="I2284" s="19">
        <v>12</v>
      </c>
      <c r="J2284" s="150" t="s">
        <v>24</v>
      </c>
      <c r="K2284" s="150" t="s">
        <v>12</v>
      </c>
      <c r="L2284" s="9">
        <v>2</v>
      </c>
      <c r="M2284" s="9"/>
      <c r="N2284" s="21">
        <v>1.0854999999999999</v>
      </c>
      <c r="O2284" s="10"/>
      <c r="P2284" s="39">
        <v>0.11650000000000001</v>
      </c>
      <c r="Q2284" s="7"/>
      <c r="R2284" s="158">
        <v>50.450400000000002</v>
      </c>
      <c r="S2284" s="1"/>
      <c r="T2284" s="23">
        <v>5.4158999999999997</v>
      </c>
      <c r="V2284" s="20">
        <v>9.3153000000000006</v>
      </c>
      <c r="X2284" s="20">
        <v>0</v>
      </c>
      <c r="AA2284" s="25">
        <v>17019</v>
      </c>
      <c r="AB2284" s="9"/>
      <c r="AC2284" s="25">
        <v>146054</v>
      </c>
      <c r="AD2284" s="9"/>
      <c r="AE2284" s="27">
        <v>15679</v>
      </c>
      <c r="AF2284" s="9"/>
      <c r="AG2284" s="26">
        <v>2895</v>
      </c>
      <c r="AI2284" s="26">
        <v>0</v>
      </c>
      <c r="AK2284" s="26">
        <v>97922</v>
      </c>
      <c r="AM2284" s="2" t="str">
        <f t="shared" si="35"/>
        <v>No</v>
      </c>
    </row>
    <row r="2285" spans="1:39">
      <c r="A2285" s="6" t="s">
        <v>6261</v>
      </c>
      <c r="B2285" s="6" t="s">
        <v>5814</v>
      </c>
      <c r="C2285" s="4" t="s">
        <v>103</v>
      </c>
      <c r="D2285" s="213" t="s">
        <v>3665</v>
      </c>
      <c r="E2285" s="210" t="s">
        <v>3666</v>
      </c>
      <c r="F2285" s="17" t="s">
        <v>272</v>
      </c>
      <c r="G2285" s="36" t="s">
        <v>400</v>
      </c>
      <c r="H2285" s="157">
        <v>0</v>
      </c>
      <c r="I2285" s="19">
        <v>12</v>
      </c>
      <c r="J2285" s="150" t="s">
        <v>13</v>
      </c>
      <c r="K2285" s="150" t="s">
        <v>12</v>
      </c>
      <c r="L2285" s="9">
        <v>2</v>
      </c>
      <c r="M2285" s="9"/>
      <c r="N2285" s="21">
        <v>0.76819999999999999</v>
      </c>
      <c r="O2285" s="10"/>
      <c r="P2285" s="39">
        <v>1.8800000000000001E-2</v>
      </c>
      <c r="Q2285" s="7"/>
      <c r="R2285" s="158">
        <v>39.307600000000001</v>
      </c>
      <c r="S2285" s="1"/>
      <c r="T2285" s="23">
        <v>0.96060000000000001</v>
      </c>
      <c r="V2285" s="20">
        <v>40.921100000000003</v>
      </c>
      <c r="X2285" s="20">
        <v>0</v>
      </c>
      <c r="AA2285" s="25">
        <v>1703</v>
      </c>
      <c r="AB2285" s="9"/>
      <c r="AC2285" s="25">
        <v>90722</v>
      </c>
      <c r="AD2285" s="9"/>
      <c r="AE2285" s="27">
        <v>2217</v>
      </c>
      <c r="AF2285" s="9"/>
      <c r="AG2285" s="26">
        <v>2308</v>
      </c>
      <c r="AI2285" s="26">
        <v>0</v>
      </c>
      <c r="AK2285" s="26">
        <v>22584</v>
      </c>
      <c r="AM2285" s="2" t="str">
        <f t="shared" si="35"/>
        <v>No</v>
      </c>
    </row>
    <row r="2286" spans="1:39">
      <c r="A2286" s="6" t="s">
        <v>41</v>
      </c>
      <c r="B2286" s="6" t="s">
        <v>1425</v>
      </c>
      <c r="C2286" s="4" t="s">
        <v>39</v>
      </c>
      <c r="D2286" s="213">
        <v>4192</v>
      </c>
      <c r="E2286" s="210">
        <v>40192</v>
      </c>
      <c r="F2286" s="17" t="s">
        <v>272</v>
      </c>
      <c r="G2286" s="36" t="s">
        <v>218</v>
      </c>
      <c r="H2286" s="157">
        <v>376047</v>
      </c>
      <c r="I2286" s="19">
        <v>12</v>
      </c>
      <c r="J2286" s="150" t="s">
        <v>24</v>
      </c>
      <c r="K2286" s="150" t="s">
        <v>15</v>
      </c>
      <c r="L2286" s="9">
        <v>2</v>
      </c>
      <c r="M2286" s="9"/>
      <c r="N2286" s="21">
        <v>1.7314000000000001</v>
      </c>
      <c r="O2286" s="10"/>
      <c r="P2286" s="39">
        <v>4.4499999999999998E-2</v>
      </c>
      <c r="Q2286" s="7"/>
      <c r="R2286" s="158">
        <v>60.557699999999997</v>
      </c>
      <c r="S2286" s="1"/>
      <c r="T2286" s="23">
        <v>1.556</v>
      </c>
      <c r="V2286" s="20">
        <v>38.918799999999997</v>
      </c>
      <c r="X2286" s="20">
        <v>1.8532</v>
      </c>
      <c r="AA2286" s="25">
        <v>12724</v>
      </c>
      <c r="AB2286" s="9"/>
      <c r="AC2286" s="25">
        <v>286014</v>
      </c>
      <c r="AD2286" s="9"/>
      <c r="AE2286" s="27">
        <v>7349</v>
      </c>
      <c r="AF2286" s="9"/>
      <c r="AG2286" s="26">
        <v>4723</v>
      </c>
      <c r="AI2286" s="26">
        <v>154335</v>
      </c>
      <c r="AK2286" s="26">
        <v>135567</v>
      </c>
      <c r="AM2286" s="2" t="str">
        <f t="shared" si="35"/>
        <v>No</v>
      </c>
    </row>
    <row r="2287" spans="1:39">
      <c r="A2287" s="6" t="s">
        <v>6262</v>
      </c>
      <c r="B2287" s="6" t="s">
        <v>4329</v>
      </c>
      <c r="C2287" s="4" t="s">
        <v>33</v>
      </c>
      <c r="D2287" s="213" t="s">
        <v>4462</v>
      </c>
      <c r="E2287" s="210" t="s">
        <v>4463</v>
      </c>
      <c r="F2287" s="17" t="s">
        <v>405</v>
      </c>
      <c r="G2287" s="36" t="s">
        <v>400</v>
      </c>
      <c r="H2287" s="157">
        <v>0</v>
      </c>
      <c r="I2287" s="19">
        <v>12</v>
      </c>
      <c r="J2287" s="150" t="s">
        <v>14</v>
      </c>
      <c r="K2287" s="150" t="s">
        <v>12</v>
      </c>
      <c r="L2287" s="9">
        <v>2</v>
      </c>
      <c r="M2287" s="9"/>
      <c r="N2287" s="21">
        <v>9.5418000000000003</v>
      </c>
      <c r="O2287" s="10"/>
      <c r="P2287" s="39">
        <v>0.1643</v>
      </c>
      <c r="Q2287" s="7"/>
      <c r="R2287" s="158">
        <v>49.035299999999999</v>
      </c>
      <c r="S2287" s="1"/>
      <c r="T2287" s="23">
        <v>0.84440000000000004</v>
      </c>
      <c r="V2287" s="20">
        <v>58.073900000000002</v>
      </c>
      <c r="X2287" s="20">
        <v>0</v>
      </c>
      <c r="AA2287" s="25">
        <v>34217</v>
      </c>
      <c r="AB2287" s="9"/>
      <c r="AC2287" s="25">
        <v>208253</v>
      </c>
      <c r="AD2287" s="9"/>
      <c r="AE2287" s="27">
        <v>3586</v>
      </c>
      <c r="AF2287" s="9"/>
      <c r="AG2287" s="26">
        <v>4247</v>
      </c>
      <c r="AI2287" s="26">
        <v>0</v>
      </c>
      <c r="AK2287" s="26">
        <v>148362</v>
      </c>
      <c r="AM2287" s="2" t="str">
        <f t="shared" si="35"/>
        <v>No</v>
      </c>
    </row>
    <row r="2288" spans="1:39">
      <c r="A2288" s="6" t="s">
        <v>569</v>
      </c>
      <c r="B2288" s="6" t="s">
        <v>570</v>
      </c>
      <c r="C2288" s="4" t="s">
        <v>109</v>
      </c>
      <c r="D2288" s="213" t="s">
        <v>571</v>
      </c>
      <c r="E2288" s="210" t="s">
        <v>572</v>
      </c>
      <c r="F2288" s="17" t="s">
        <v>275</v>
      </c>
      <c r="G2288" s="36" t="s">
        <v>400</v>
      </c>
      <c r="H2288" s="157">
        <v>0</v>
      </c>
      <c r="I2288" s="19">
        <v>12</v>
      </c>
      <c r="J2288" s="150" t="s">
        <v>16</v>
      </c>
      <c r="K2288" s="150" t="s">
        <v>12</v>
      </c>
      <c r="L2288" s="9">
        <v>2</v>
      </c>
      <c r="M2288" s="9"/>
      <c r="N2288" s="21">
        <v>3.7479</v>
      </c>
      <c r="O2288" s="10"/>
      <c r="P2288" s="39">
        <v>0.7873</v>
      </c>
      <c r="Q2288" s="7"/>
      <c r="R2288" s="158">
        <v>28.773499999999999</v>
      </c>
      <c r="S2288" s="1"/>
      <c r="T2288" s="23">
        <v>6.0445000000000002</v>
      </c>
      <c r="V2288" s="20">
        <v>4.7603</v>
      </c>
      <c r="X2288" s="20">
        <v>0</v>
      </c>
      <c r="AA2288" s="25">
        <v>22405</v>
      </c>
      <c r="AB2288" s="9"/>
      <c r="AC2288" s="25">
        <v>28457</v>
      </c>
      <c r="AD2288" s="9"/>
      <c r="AE2288" s="27">
        <v>5978</v>
      </c>
      <c r="AF2288" s="9"/>
      <c r="AG2288" s="26">
        <v>989</v>
      </c>
      <c r="AI2288" s="26">
        <v>0</v>
      </c>
      <c r="AK2288" s="26">
        <v>40016</v>
      </c>
      <c r="AM2288" s="2" t="str">
        <f t="shared" si="35"/>
        <v>No</v>
      </c>
    </row>
    <row r="2289" spans="1:39">
      <c r="A2289" s="6" t="s">
        <v>4433</v>
      </c>
      <c r="B2289" s="6" t="s">
        <v>4434</v>
      </c>
      <c r="C2289" s="4" t="s">
        <v>33</v>
      </c>
      <c r="D2289" s="213" t="s">
        <v>4435</v>
      </c>
      <c r="E2289" s="210" t="s">
        <v>4436</v>
      </c>
      <c r="F2289" s="17" t="s">
        <v>272</v>
      </c>
      <c r="G2289" s="36" t="s">
        <v>400</v>
      </c>
      <c r="H2289" s="157">
        <v>0</v>
      </c>
      <c r="I2289" s="19">
        <v>12</v>
      </c>
      <c r="J2289" s="150" t="s">
        <v>13</v>
      </c>
      <c r="K2289" s="150" t="s">
        <v>12</v>
      </c>
      <c r="L2289" s="9">
        <v>2</v>
      </c>
      <c r="M2289" s="9"/>
      <c r="N2289" s="21">
        <v>2.1133999999999999</v>
      </c>
      <c r="O2289" s="10"/>
      <c r="P2289" s="39">
        <v>2.8799999999999999E-2</v>
      </c>
      <c r="Q2289" s="7"/>
      <c r="R2289" s="158">
        <v>123.9579</v>
      </c>
      <c r="S2289" s="1"/>
      <c r="T2289" s="23">
        <v>1.6883999999999999</v>
      </c>
      <c r="V2289" s="20">
        <v>73.418099999999995</v>
      </c>
      <c r="X2289" s="20">
        <v>0</v>
      </c>
      <c r="AA2289" s="25">
        <v>12378</v>
      </c>
      <c r="AB2289" s="9"/>
      <c r="AC2289" s="25">
        <v>430010</v>
      </c>
      <c r="AD2289" s="9"/>
      <c r="AE2289" s="27">
        <v>5857</v>
      </c>
      <c r="AF2289" s="9"/>
      <c r="AG2289" s="26">
        <v>3469</v>
      </c>
      <c r="AI2289" s="26">
        <v>0</v>
      </c>
      <c r="AK2289" s="26">
        <v>38922</v>
      </c>
      <c r="AM2289" s="2" t="str">
        <f t="shared" si="35"/>
        <v>No</v>
      </c>
    </row>
    <row r="2290" spans="1:39">
      <c r="A2290" s="6" t="s">
        <v>2198</v>
      </c>
      <c r="B2290" s="6" t="s">
        <v>1162</v>
      </c>
      <c r="C2290" s="4" t="s">
        <v>64</v>
      </c>
      <c r="D2290" s="213" t="s">
        <v>2199</v>
      </c>
      <c r="E2290" s="210" t="s">
        <v>2200</v>
      </c>
      <c r="F2290" s="17" t="s">
        <v>272</v>
      </c>
      <c r="G2290" s="36" t="s">
        <v>400</v>
      </c>
      <c r="H2290" s="157">
        <v>0</v>
      </c>
      <c r="I2290" s="19">
        <v>12</v>
      </c>
      <c r="J2290" s="150" t="s">
        <v>14</v>
      </c>
      <c r="K2290" s="150" t="s">
        <v>12</v>
      </c>
      <c r="L2290" s="9">
        <v>2</v>
      </c>
      <c r="M2290" s="9"/>
      <c r="N2290" s="21">
        <v>1.1045</v>
      </c>
      <c r="O2290" s="10"/>
      <c r="P2290" s="39">
        <v>0.1071</v>
      </c>
      <c r="Q2290" s="7"/>
      <c r="R2290" s="158">
        <v>31.708400000000001</v>
      </c>
      <c r="S2290" s="1"/>
      <c r="T2290" s="23">
        <v>3.0760999999999998</v>
      </c>
      <c r="V2290" s="20">
        <v>10.308</v>
      </c>
      <c r="X2290" s="20">
        <v>0</v>
      </c>
      <c r="AA2290" s="25">
        <v>14959</v>
      </c>
      <c r="AB2290" s="9"/>
      <c r="AC2290" s="25">
        <v>139612</v>
      </c>
      <c r="AD2290" s="9"/>
      <c r="AE2290" s="27">
        <v>13544</v>
      </c>
      <c r="AF2290" s="9"/>
      <c r="AG2290" s="26">
        <v>4403</v>
      </c>
      <c r="AI2290" s="26">
        <v>0</v>
      </c>
      <c r="AK2290" s="26">
        <v>64792</v>
      </c>
      <c r="AM2290" s="2" t="str">
        <f t="shared" si="35"/>
        <v>No</v>
      </c>
    </row>
    <row r="2291" spans="1:39">
      <c r="A2291" s="6" t="s">
        <v>674</v>
      </c>
      <c r="B2291" s="6" t="s">
        <v>675</v>
      </c>
      <c r="C2291" s="4" t="s">
        <v>34</v>
      </c>
      <c r="D2291" s="213">
        <v>1042</v>
      </c>
      <c r="E2291" s="210">
        <v>10042</v>
      </c>
      <c r="F2291" s="17" t="s">
        <v>275</v>
      </c>
      <c r="G2291" s="36" t="s">
        <v>218</v>
      </c>
      <c r="H2291" s="157">
        <v>923311</v>
      </c>
      <c r="I2291" s="19">
        <v>12</v>
      </c>
      <c r="J2291" s="150" t="s">
        <v>13</v>
      </c>
      <c r="K2291" s="150" t="s">
        <v>12</v>
      </c>
      <c r="L2291" s="9">
        <v>12</v>
      </c>
      <c r="M2291" s="9"/>
      <c r="N2291" s="21">
        <v>6.5640000000000001</v>
      </c>
      <c r="O2291" s="10"/>
      <c r="P2291" s="39">
        <v>0.2412</v>
      </c>
      <c r="Q2291" s="7"/>
      <c r="R2291" s="158">
        <v>88.608599999999996</v>
      </c>
      <c r="S2291" s="1"/>
      <c r="T2291" s="23">
        <v>3.2557999999999998</v>
      </c>
      <c r="V2291" s="20">
        <v>27.215199999999999</v>
      </c>
      <c r="X2291" s="20">
        <v>3.8481999999999998</v>
      </c>
      <c r="AA2291" s="25">
        <v>368210</v>
      </c>
      <c r="AB2291" s="9"/>
      <c r="AC2291" s="25">
        <v>1526637</v>
      </c>
      <c r="AD2291" s="9"/>
      <c r="AE2291" s="27">
        <v>56095</v>
      </c>
      <c r="AF2291" s="9"/>
      <c r="AG2291" s="26">
        <v>17229</v>
      </c>
      <c r="AI2291" s="26">
        <v>396713</v>
      </c>
      <c r="AK2291" s="26">
        <v>253624</v>
      </c>
      <c r="AM2291" s="2" t="str">
        <f t="shared" si="35"/>
        <v>No</v>
      </c>
    </row>
    <row r="2292" spans="1:39">
      <c r="A2292" s="6" t="s">
        <v>6263</v>
      </c>
      <c r="B2292" s="6" t="s">
        <v>1320</v>
      </c>
      <c r="C2292" s="4" t="s">
        <v>64</v>
      </c>
      <c r="D2292" s="213">
        <v>4220</v>
      </c>
      <c r="E2292" s="210">
        <v>40220</v>
      </c>
      <c r="F2292" s="17" t="s">
        <v>272</v>
      </c>
      <c r="G2292" s="36" t="s">
        <v>220</v>
      </c>
      <c r="H2292" s="157">
        <v>117798</v>
      </c>
      <c r="I2292" s="19">
        <v>12</v>
      </c>
      <c r="J2292" s="150" t="s">
        <v>13</v>
      </c>
      <c r="K2292" s="150" t="s">
        <v>12</v>
      </c>
      <c r="L2292" s="9">
        <v>12</v>
      </c>
      <c r="M2292" s="9"/>
      <c r="N2292" s="21">
        <v>8.8613</v>
      </c>
      <c r="O2292" s="10"/>
      <c r="P2292" s="39">
        <v>0.45660000000000001</v>
      </c>
      <c r="Q2292" s="7"/>
      <c r="R2292" s="158">
        <v>36.171500000000002</v>
      </c>
      <c r="S2292" s="1"/>
      <c r="T2292" s="23">
        <v>1.8637999999999999</v>
      </c>
      <c r="V2292" s="20">
        <v>19.407599999999999</v>
      </c>
      <c r="X2292" s="20">
        <v>0</v>
      </c>
      <c r="AA2292" s="25">
        <v>410643</v>
      </c>
      <c r="AB2292" s="9"/>
      <c r="AC2292" s="25">
        <v>899369</v>
      </c>
      <c r="AD2292" s="9"/>
      <c r="AE2292" s="27">
        <v>46341</v>
      </c>
      <c r="AF2292" s="9"/>
      <c r="AG2292" s="26">
        <v>24864</v>
      </c>
      <c r="AI2292" s="26">
        <v>0</v>
      </c>
      <c r="AK2292" s="26">
        <v>426813</v>
      </c>
      <c r="AM2292" s="2" t="str">
        <f t="shared" si="35"/>
        <v>No</v>
      </c>
    </row>
    <row r="2293" spans="1:39">
      <c r="A2293" s="6" t="s">
        <v>3013</v>
      </c>
      <c r="B2293" s="6" t="s">
        <v>3014</v>
      </c>
      <c r="C2293" s="4" t="s">
        <v>82</v>
      </c>
      <c r="D2293" s="213" t="s">
        <v>3015</v>
      </c>
      <c r="E2293" s="210" t="s">
        <v>3016</v>
      </c>
      <c r="F2293" s="17" t="s">
        <v>272</v>
      </c>
      <c r="G2293" s="36" t="s">
        <v>400</v>
      </c>
      <c r="H2293" s="157">
        <v>0</v>
      </c>
      <c r="I2293" s="19">
        <v>12</v>
      </c>
      <c r="J2293" s="150" t="s">
        <v>13</v>
      </c>
      <c r="K2293" s="150" t="s">
        <v>12</v>
      </c>
      <c r="L2293" s="9">
        <v>12</v>
      </c>
      <c r="M2293" s="9"/>
      <c r="N2293" s="21">
        <v>0.19500000000000001</v>
      </c>
      <c r="O2293" s="10"/>
      <c r="P2293" s="39">
        <v>1.06E-2</v>
      </c>
      <c r="Q2293" s="7"/>
      <c r="R2293" s="158">
        <v>25.761600000000001</v>
      </c>
      <c r="S2293" s="1"/>
      <c r="T2293" s="23">
        <v>1.4043000000000001</v>
      </c>
      <c r="V2293" s="20">
        <v>18.345300000000002</v>
      </c>
      <c r="X2293" s="20">
        <v>0</v>
      </c>
      <c r="AA2293" s="25">
        <v>4216</v>
      </c>
      <c r="AB2293" s="9"/>
      <c r="AC2293" s="25">
        <v>396626</v>
      </c>
      <c r="AD2293" s="9"/>
      <c r="AE2293" s="27">
        <v>21620</v>
      </c>
      <c r="AF2293" s="9"/>
      <c r="AG2293" s="26">
        <v>15396</v>
      </c>
      <c r="AI2293" s="26">
        <v>0</v>
      </c>
      <c r="AK2293" s="26">
        <v>263191</v>
      </c>
      <c r="AM2293" s="2" t="str">
        <f t="shared" si="35"/>
        <v>No</v>
      </c>
    </row>
    <row r="2294" spans="1:39">
      <c r="A2294" s="6" t="s">
        <v>3404</v>
      </c>
      <c r="B2294" s="6" t="s">
        <v>3405</v>
      </c>
      <c r="C2294" s="4" t="s">
        <v>11</v>
      </c>
      <c r="D2294" s="213" t="s">
        <v>3406</v>
      </c>
      <c r="E2294" s="210" t="s">
        <v>3407</v>
      </c>
      <c r="F2294" s="17" t="s">
        <v>405</v>
      </c>
      <c r="G2294" s="36" t="s">
        <v>400</v>
      </c>
      <c r="H2294" s="157">
        <v>0</v>
      </c>
      <c r="I2294" s="19">
        <v>12</v>
      </c>
      <c r="J2294" s="150" t="s">
        <v>13</v>
      </c>
      <c r="K2294" s="150" t="s">
        <v>12</v>
      </c>
      <c r="L2294" s="9">
        <v>12</v>
      </c>
      <c r="M2294" s="9"/>
      <c r="N2294" s="21">
        <v>0.74050000000000005</v>
      </c>
      <c r="O2294" s="10"/>
      <c r="P2294" s="39">
        <v>3.85E-2</v>
      </c>
      <c r="Q2294" s="7"/>
      <c r="R2294" s="158">
        <v>93.219800000000006</v>
      </c>
      <c r="S2294" s="1"/>
      <c r="T2294" s="23">
        <v>4.8428000000000004</v>
      </c>
      <c r="V2294" s="20">
        <v>19.249099999999999</v>
      </c>
      <c r="X2294" s="20">
        <v>0</v>
      </c>
      <c r="AA2294" s="25">
        <v>16334</v>
      </c>
      <c r="AB2294" s="9"/>
      <c r="AC2294" s="25">
        <v>424616</v>
      </c>
      <c r="AD2294" s="9"/>
      <c r="AE2294" s="27">
        <v>22059</v>
      </c>
      <c r="AF2294" s="9"/>
      <c r="AG2294" s="26">
        <v>4555</v>
      </c>
      <c r="AI2294" s="26">
        <v>0</v>
      </c>
      <c r="AK2294" s="26">
        <v>56537</v>
      </c>
      <c r="AM2294" s="2" t="str">
        <f t="shared" si="35"/>
        <v>No</v>
      </c>
    </row>
    <row r="2295" spans="1:39">
      <c r="A2295" s="6" t="s">
        <v>2548</v>
      </c>
      <c r="B2295" s="6" t="s">
        <v>2549</v>
      </c>
      <c r="C2295" s="4" t="s">
        <v>45</v>
      </c>
      <c r="D2295" s="213" t="s">
        <v>2550</v>
      </c>
      <c r="E2295" s="210" t="s">
        <v>2551</v>
      </c>
      <c r="F2295" s="17" t="s">
        <v>272</v>
      </c>
      <c r="G2295" s="36" t="s">
        <v>400</v>
      </c>
      <c r="H2295" s="157">
        <v>0</v>
      </c>
      <c r="I2295" s="19">
        <v>12</v>
      </c>
      <c r="J2295" s="150" t="s">
        <v>13</v>
      </c>
      <c r="K2295" s="150" t="s">
        <v>12</v>
      </c>
      <c r="L2295" s="9">
        <v>12</v>
      </c>
      <c r="M2295" s="9"/>
      <c r="N2295" s="21">
        <v>1.1767000000000001</v>
      </c>
      <c r="O2295" s="10"/>
      <c r="P2295" s="39">
        <v>8.6300000000000002E-2</v>
      </c>
      <c r="Q2295" s="7"/>
      <c r="R2295" s="158">
        <v>35.079099999999997</v>
      </c>
      <c r="S2295" s="1"/>
      <c r="T2295" s="23">
        <v>2.5731999999999999</v>
      </c>
      <c r="V2295" s="20">
        <v>13.632199999999999</v>
      </c>
      <c r="X2295" s="20">
        <v>0</v>
      </c>
      <c r="AA2295" s="25">
        <v>116644</v>
      </c>
      <c r="AB2295" s="9"/>
      <c r="AC2295" s="25">
        <v>1351282</v>
      </c>
      <c r="AD2295" s="9"/>
      <c r="AE2295" s="27">
        <v>99124</v>
      </c>
      <c r="AF2295" s="9"/>
      <c r="AG2295" s="26">
        <v>38521</v>
      </c>
      <c r="AI2295" s="26">
        <v>0</v>
      </c>
      <c r="AK2295" s="26">
        <v>447582</v>
      </c>
      <c r="AM2295" s="2" t="str">
        <f t="shared" si="35"/>
        <v>No</v>
      </c>
    </row>
    <row r="2296" spans="1:39">
      <c r="A2296" s="6" t="s">
        <v>2406</v>
      </c>
      <c r="B2296" s="6" t="s">
        <v>903</v>
      </c>
      <c r="C2296" s="4" t="s">
        <v>45</v>
      </c>
      <c r="D2296" s="213">
        <v>5194</v>
      </c>
      <c r="E2296" s="210">
        <v>50194</v>
      </c>
      <c r="F2296" s="17" t="s">
        <v>405</v>
      </c>
      <c r="G2296" s="36" t="s">
        <v>220</v>
      </c>
      <c r="H2296" s="157">
        <v>296863</v>
      </c>
      <c r="I2296" s="19">
        <v>12</v>
      </c>
      <c r="J2296" s="150" t="s">
        <v>13</v>
      </c>
      <c r="K2296" s="150" t="s">
        <v>12</v>
      </c>
      <c r="L2296" s="9">
        <v>12</v>
      </c>
      <c r="M2296" s="9"/>
      <c r="N2296" s="21">
        <v>0.95530000000000004</v>
      </c>
      <c r="O2296" s="10"/>
      <c r="P2296" s="39">
        <v>5.21E-2</v>
      </c>
      <c r="Q2296" s="7"/>
      <c r="R2296" s="158">
        <v>44.390300000000003</v>
      </c>
      <c r="S2296" s="1"/>
      <c r="T2296" s="23">
        <v>2.4228000000000001</v>
      </c>
      <c r="V2296" s="20">
        <v>18.321999999999999</v>
      </c>
      <c r="X2296" s="20">
        <v>0</v>
      </c>
      <c r="AA2296" s="25">
        <v>27935</v>
      </c>
      <c r="AB2296" s="9"/>
      <c r="AC2296" s="25">
        <v>535791</v>
      </c>
      <c r="AD2296" s="9"/>
      <c r="AE2296" s="27">
        <v>29243</v>
      </c>
      <c r="AF2296" s="9"/>
      <c r="AG2296" s="26">
        <v>12070</v>
      </c>
      <c r="AI2296" s="26">
        <v>0</v>
      </c>
      <c r="AK2296" s="26">
        <v>189333</v>
      </c>
      <c r="AM2296" s="2" t="str">
        <f t="shared" si="35"/>
        <v>No</v>
      </c>
    </row>
    <row r="2297" spans="1:39">
      <c r="A2297" s="6" t="s">
        <v>6264</v>
      </c>
      <c r="B2297" s="6" t="s">
        <v>2418</v>
      </c>
      <c r="C2297" s="4" t="s">
        <v>57</v>
      </c>
      <c r="D2297" s="213">
        <v>5207</v>
      </c>
      <c r="E2297" s="210">
        <v>50207</v>
      </c>
      <c r="F2297" s="17" t="s">
        <v>272</v>
      </c>
      <c r="G2297" s="36" t="s">
        <v>220</v>
      </c>
      <c r="H2297" s="157">
        <v>59014</v>
      </c>
      <c r="I2297" s="19">
        <v>12</v>
      </c>
      <c r="J2297" s="150" t="s">
        <v>13</v>
      </c>
      <c r="K2297" s="150" t="s">
        <v>12</v>
      </c>
      <c r="L2297" s="9">
        <v>12</v>
      </c>
      <c r="M2297" s="9"/>
      <c r="N2297" s="21">
        <v>1.1147</v>
      </c>
      <c r="O2297" s="10"/>
      <c r="P2297" s="39">
        <v>5.8999999999999997E-2</v>
      </c>
      <c r="Q2297" s="7"/>
      <c r="R2297" s="158">
        <v>75.299099999999996</v>
      </c>
      <c r="S2297" s="1"/>
      <c r="T2297" s="23">
        <v>3.9830000000000001</v>
      </c>
      <c r="V2297" s="20">
        <v>18.9053</v>
      </c>
      <c r="X2297" s="20">
        <v>0</v>
      </c>
      <c r="AA2297" s="25">
        <v>123556</v>
      </c>
      <c r="AB2297" s="9"/>
      <c r="AC2297" s="25">
        <v>2095573</v>
      </c>
      <c r="AD2297" s="9"/>
      <c r="AE2297" s="27">
        <v>110846</v>
      </c>
      <c r="AF2297" s="9"/>
      <c r="AG2297" s="26">
        <v>27830</v>
      </c>
      <c r="AI2297" s="26">
        <v>0</v>
      </c>
      <c r="AK2297" s="26">
        <v>425036</v>
      </c>
      <c r="AM2297" s="2" t="str">
        <f t="shared" si="35"/>
        <v>No</v>
      </c>
    </row>
    <row r="2298" spans="1:39">
      <c r="A2298" s="6" t="s">
        <v>3447</v>
      </c>
      <c r="B2298" s="6" t="s">
        <v>3296</v>
      </c>
      <c r="C2298" s="4" t="s">
        <v>52</v>
      </c>
      <c r="D2298" s="213" t="s">
        <v>3448</v>
      </c>
      <c r="E2298" s="210" t="s">
        <v>3449</v>
      </c>
      <c r="F2298" s="17" t="s">
        <v>272</v>
      </c>
      <c r="G2298" s="36" t="s">
        <v>400</v>
      </c>
      <c r="H2298" s="157">
        <v>0</v>
      </c>
      <c r="I2298" s="19">
        <v>12</v>
      </c>
      <c r="J2298" s="150" t="s">
        <v>13</v>
      </c>
      <c r="K2298" s="150" t="s">
        <v>12</v>
      </c>
      <c r="L2298" s="9">
        <v>12</v>
      </c>
      <c r="M2298" s="9"/>
      <c r="N2298" s="21">
        <v>0.4042</v>
      </c>
      <c r="O2298" s="10"/>
      <c r="P2298" s="39">
        <v>2.1499999999999998E-2</v>
      </c>
      <c r="Q2298" s="7"/>
      <c r="R2298" s="158">
        <v>23.112400000000001</v>
      </c>
      <c r="S2298" s="1"/>
      <c r="T2298" s="23">
        <v>1.2291000000000001</v>
      </c>
      <c r="V2298" s="20">
        <v>18.804200000000002</v>
      </c>
      <c r="X2298" s="20">
        <v>0</v>
      </c>
      <c r="AA2298" s="25">
        <v>5725</v>
      </c>
      <c r="AB2298" s="9"/>
      <c r="AC2298" s="25">
        <v>266324</v>
      </c>
      <c r="AD2298" s="9"/>
      <c r="AE2298" s="27">
        <v>14163</v>
      </c>
      <c r="AF2298" s="9"/>
      <c r="AG2298" s="26">
        <v>11523</v>
      </c>
      <c r="AI2298" s="26">
        <v>0</v>
      </c>
      <c r="AK2298" s="26">
        <v>188001</v>
      </c>
      <c r="AM2298" s="2" t="str">
        <f t="shared" si="35"/>
        <v>No</v>
      </c>
    </row>
    <row r="2299" spans="1:39">
      <c r="A2299" s="6" t="s">
        <v>1847</v>
      </c>
      <c r="B2299" s="6" t="s">
        <v>1848</v>
      </c>
      <c r="C2299" s="4" t="s">
        <v>42</v>
      </c>
      <c r="D2299" s="213" t="s">
        <v>1849</v>
      </c>
      <c r="E2299" s="210" t="s">
        <v>1850</v>
      </c>
      <c r="F2299" s="17" t="s">
        <v>272</v>
      </c>
      <c r="G2299" s="36" t="s">
        <v>400</v>
      </c>
      <c r="H2299" s="157">
        <v>0</v>
      </c>
      <c r="I2299" s="19">
        <v>12</v>
      </c>
      <c r="J2299" s="150" t="s">
        <v>13</v>
      </c>
      <c r="K2299" s="150" t="s">
        <v>12</v>
      </c>
      <c r="L2299" s="9">
        <v>12</v>
      </c>
      <c r="M2299" s="9"/>
      <c r="N2299" s="21">
        <v>2.6402000000000001</v>
      </c>
      <c r="O2299" s="10"/>
      <c r="P2299" s="39">
        <v>9.3799999999999994E-2</v>
      </c>
      <c r="Q2299" s="7"/>
      <c r="R2299" s="158">
        <v>32.9373</v>
      </c>
      <c r="S2299" s="1"/>
      <c r="T2299" s="23">
        <v>1.1698</v>
      </c>
      <c r="V2299" s="20">
        <v>28.1554</v>
      </c>
      <c r="X2299" s="20">
        <v>0</v>
      </c>
      <c r="AA2299" s="25">
        <v>61504</v>
      </c>
      <c r="AB2299" s="9"/>
      <c r="AC2299" s="25">
        <v>655880</v>
      </c>
      <c r="AD2299" s="9"/>
      <c r="AE2299" s="27">
        <v>23295</v>
      </c>
      <c r="AF2299" s="9"/>
      <c r="AG2299" s="26">
        <v>19913</v>
      </c>
      <c r="AI2299" s="26">
        <v>0</v>
      </c>
      <c r="AK2299" s="26">
        <v>414695</v>
      </c>
      <c r="AM2299" s="2" t="str">
        <f t="shared" si="35"/>
        <v>No</v>
      </c>
    </row>
    <row r="2300" spans="1:39">
      <c r="A2300" s="6" t="s">
        <v>4850</v>
      </c>
      <c r="B2300" s="6" t="s">
        <v>4851</v>
      </c>
      <c r="C2300" s="4" t="s">
        <v>22</v>
      </c>
      <c r="D2300" s="213">
        <v>9156</v>
      </c>
      <c r="E2300" s="210">
        <v>90156</v>
      </c>
      <c r="F2300" s="17" t="s">
        <v>272</v>
      </c>
      <c r="G2300" s="36" t="s">
        <v>218</v>
      </c>
      <c r="H2300" s="157">
        <v>59219</v>
      </c>
      <c r="I2300" s="19">
        <v>12</v>
      </c>
      <c r="J2300" s="150" t="s">
        <v>14</v>
      </c>
      <c r="K2300" s="150" t="s">
        <v>15</v>
      </c>
      <c r="L2300" s="9">
        <v>12</v>
      </c>
      <c r="M2300" s="9"/>
      <c r="N2300" s="21">
        <v>0.8165</v>
      </c>
      <c r="O2300" s="10"/>
      <c r="P2300" s="39">
        <v>0.2185</v>
      </c>
      <c r="Q2300" s="7"/>
      <c r="R2300" s="158">
        <v>94.107100000000003</v>
      </c>
      <c r="S2300" s="1"/>
      <c r="T2300" s="23">
        <v>25.184200000000001</v>
      </c>
      <c r="V2300" s="20">
        <v>3.7368000000000001</v>
      </c>
      <c r="X2300" s="20">
        <v>1.2016</v>
      </c>
      <c r="AA2300" s="25">
        <v>771861</v>
      </c>
      <c r="AB2300" s="9"/>
      <c r="AC2300" s="25">
        <v>3532310</v>
      </c>
      <c r="AD2300" s="9"/>
      <c r="AE2300" s="27">
        <v>945288</v>
      </c>
      <c r="AF2300" s="9"/>
      <c r="AG2300" s="26">
        <v>37535</v>
      </c>
      <c r="AI2300" s="26">
        <v>2939693</v>
      </c>
      <c r="AK2300" s="26">
        <v>382799</v>
      </c>
      <c r="AM2300" s="2" t="str">
        <f t="shared" si="35"/>
        <v>No</v>
      </c>
    </row>
    <row r="2301" spans="1:39">
      <c r="A2301" s="6" t="s">
        <v>1960</v>
      </c>
      <c r="B2301" s="6" t="s">
        <v>1961</v>
      </c>
      <c r="C2301" s="4" t="s">
        <v>62</v>
      </c>
      <c r="D2301" s="213" t="s">
        <v>1962</v>
      </c>
      <c r="E2301" s="210" t="s">
        <v>1963</v>
      </c>
      <c r="F2301" s="17" t="s">
        <v>405</v>
      </c>
      <c r="G2301" s="36" t="s">
        <v>400</v>
      </c>
      <c r="H2301" s="157">
        <v>0</v>
      </c>
      <c r="I2301" s="19">
        <v>12</v>
      </c>
      <c r="J2301" s="150" t="s">
        <v>13</v>
      </c>
      <c r="K2301" s="150" t="s">
        <v>12</v>
      </c>
      <c r="L2301" s="9">
        <v>12</v>
      </c>
      <c r="M2301" s="9"/>
      <c r="N2301" s="21">
        <v>3.5700000000000003E-2</v>
      </c>
      <c r="O2301" s="10"/>
      <c r="P2301" s="39">
        <v>2.8999999999999998E-3</v>
      </c>
      <c r="Q2301" s="7"/>
      <c r="R2301" s="158">
        <v>36.502699999999997</v>
      </c>
      <c r="S2301" s="1"/>
      <c r="T2301" s="23">
        <v>2.9477000000000002</v>
      </c>
      <c r="V2301" s="20">
        <v>12.3834</v>
      </c>
      <c r="X2301" s="20">
        <v>0</v>
      </c>
      <c r="AA2301" s="25">
        <v>1508</v>
      </c>
      <c r="AB2301" s="9"/>
      <c r="AC2301" s="25">
        <v>522828</v>
      </c>
      <c r="AD2301" s="9"/>
      <c r="AE2301" s="27">
        <v>42220</v>
      </c>
      <c r="AF2301" s="9"/>
      <c r="AG2301" s="26">
        <v>14323</v>
      </c>
      <c r="AI2301" s="26">
        <v>0</v>
      </c>
      <c r="AK2301" s="26">
        <v>369709</v>
      </c>
      <c r="AM2301" s="2" t="str">
        <f t="shared" si="35"/>
        <v>No</v>
      </c>
    </row>
    <row r="2302" spans="1:39">
      <c r="A2302" s="6" t="s">
        <v>2706</v>
      </c>
      <c r="B2302" s="6" t="s">
        <v>2306</v>
      </c>
      <c r="C2302" s="4" t="s">
        <v>57</v>
      </c>
      <c r="D2302" s="213" t="s">
        <v>2707</v>
      </c>
      <c r="E2302" s="210" t="s">
        <v>2708</v>
      </c>
      <c r="F2302" s="17" t="s">
        <v>275</v>
      </c>
      <c r="G2302" s="36" t="s">
        <v>400</v>
      </c>
      <c r="H2302" s="157">
        <v>0</v>
      </c>
      <c r="I2302" s="19">
        <v>12</v>
      </c>
      <c r="J2302" s="150" t="s">
        <v>13</v>
      </c>
      <c r="K2302" s="150" t="s">
        <v>12</v>
      </c>
      <c r="L2302" s="9">
        <v>12</v>
      </c>
      <c r="M2302" s="9"/>
      <c r="N2302" s="21">
        <v>0.72050000000000003</v>
      </c>
      <c r="O2302" s="10"/>
      <c r="P2302" s="39">
        <v>5.5100000000000003E-2</v>
      </c>
      <c r="Q2302" s="7"/>
      <c r="R2302" s="158">
        <v>35.880000000000003</v>
      </c>
      <c r="S2302" s="1"/>
      <c r="T2302" s="23">
        <v>2.7462</v>
      </c>
      <c r="V2302" s="20">
        <v>13.0654</v>
      </c>
      <c r="X2302" s="20">
        <v>0</v>
      </c>
      <c r="AA2302" s="25">
        <v>27697</v>
      </c>
      <c r="AB2302" s="9"/>
      <c r="AC2302" s="25">
        <v>502248</v>
      </c>
      <c r="AD2302" s="9"/>
      <c r="AE2302" s="27">
        <v>38441</v>
      </c>
      <c r="AF2302" s="9"/>
      <c r="AG2302" s="26">
        <v>13998</v>
      </c>
      <c r="AI2302" s="26">
        <v>0</v>
      </c>
      <c r="AK2302" s="26">
        <v>320527</v>
      </c>
      <c r="AM2302" s="2" t="str">
        <f t="shared" si="35"/>
        <v>No</v>
      </c>
    </row>
    <row r="2303" spans="1:39">
      <c r="A2303" s="6" t="s">
        <v>1440</v>
      </c>
      <c r="B2303" s="6" t="s">
        <v>1441</v>
      </c>
      <c r="C2303" s="4" t="s">
        <v>64</v>
      </c>
      <c r="D2303" s="213">
        <v>4209</v>
      </c>
      <c r="E2303" s="210">
        <v>40209</v>
      </c>
      <c r="F2303" s="17" t="s">
        <v>272</v>
      </c>
      <c r="G2303" s="36" t="s">
        <v>220</v>
      </c>
      <c r="H2303" s="157">
        <v>310282</v>
      </c>
      <c r="I2303" s="19">
        <v>12</v>
      </c>
      <c r="J2303" s="150" t="s">
        <v>13</v>
      </c>
      <c r="K2303" s="150" t="s">
        <v>12</v>
      </c>
      <c r="L2303" s="9">
        <v>12</v>
      </c>
      <c r="M2303" s="9"/>
      <c r="N2303" s="21">
        <v>5.7130000000000001</v>
      </c>
      <c r="O2303" s="10"/>
      <c r="P2303" s="39">
        <v>0.34289999999999998</v>
      </c>
      <c r="Q2303" s="7"/>
      <c r="R2303" s="158">
        <v>40.4636</v>
      </c>
      <c r="S2303" s="1"/>
      <c r="T2303" s="23">
        <v>2.4283999999999999</v>
      </c>
      <c r="V2303" s="20">
        <v>16.663</v>
      </c>
      <c r="X2303" s="20">
        <v>0</v>
      </c>
      <c r="AA2303" s="25">
        <v>334107</v>
      </c>
      <c r="AB2303" s="9"/>
      <c r="AC2303" s="25">
        <v>974486</v>
      </c>
      <c r="AD2303" s="9"/>
      <c r="AE2303" s="27">
        <v>58482</v>
      </c>
      <c r="AF2303" s="9"/>
      <c r="AG2303" s="26">
        <v>24083</v>
      </c>
      <c r="AI2303" s="26">
        <v>0</v>
      </c>
      <c r="AK2303" s="26">
        <v>481386</v>
      </c>
      <c r="AM2303" s="2" t="str">
        <f t="shared" si="35"/>
        <v>No</v>
      </c>
    </row>
    <row r="2304" spans="1:39">
      <c r="A2304" s="6" t="s">
        <v>2151</v>
      </c>
      <c r="B2304" s="6" t="s">
        <v>2152</v>
      </c>
      <c r="C2304" s="4" t="s">
        <v>64</v>
      </c>
      <c r="D2304" s="213" t="s">
        <v>2153</v>
      </c>
      <c r="E2304" s="210" t="s">
        <v>2154</v>
      </c>
      <c r="F2304" s="17" t="s">
        <v>272</v>
      </c>
      <c r="G2304" s="36" t="s">
        <v>400</v>
      </c>
      <c r="H2304" s="157">
        <v>0</v>
      </c>
      <c r="I2304" s="19">
        <v>12</v>
      </c>
      <c r="J2304" s="150" t="s">
        <v>13</v>
      </c>
      <c r="K2304" s="150" t="s">
        <v>12</v>
      </c>
      <c r="L2304" s="9">
        <v>12</v>
      </c>
      <c r="M2304" s="9"/>
      <c r="N2304" s="21">
        <v>0.623</v>
      </c>
      <c r="O2304" s="10"/>
      <c r="P2304" s="39">
        <v>2.1000000000000001E-2</v>
      </c>
      <c r="Q2304" s="7"/>
      <c r="R2304" s="158">
        <v>38.314900000000002</v>
      </c>
      <c r="S2304" s="1"/>
      <c r="T2304" s="23">
        <v>1.2901</v>
      </c>
      <c r="V2304" s="20">
        <v>29.6996</v>
      </c>
      <c r="X2304" s="20">
        <v>0</v>
      </c>
      <c r="AA2304" s="25">
        <v>15796</v>
      </c>
      <c r="AB2304" s="9"/>
      <c r="AC2304" s="25">
        <v>753003</v>
      </c>
      <c r="AD2304" s="9"/>
      <c r="AE2304" s="27">
        <v>25354</v>
      </c>
      <c r="AF2304" s="9"/>
      <c r="AG2304" s="26">
        <v>19653</v>
      </c>
      <c r="AI2304" s="26">
        <v>0</v>
      </c>
      <c r="AK2304" s="26">
        <v>360482</v>
      </c>
      <c r="AM2304" s="2" t="str">
        <f t="shared" si="35"/>
        <v>No</v>
      </c>
    </row>
    <row r="2305" spans="1:39">
      <c r="A2305" s="6" t="s">
        <v>2998</v>
      </c>
      <c r="B2305" s="6" t="s">
        <v>1492</v>
      </c>
      <c r="C2305" s="4" t="s">
        <v>82</v>
      </c>
      <c r="D2305" s="213" t="s">
        <v>2999</v>
      </c>
      <c r="E2305" s="210" t="s">
        <v>3000</v>
      </c>
      <c r="F2305" s="17" t="s">
        <v>272</v>
      </c>
      <c r="G2305" s="36" t="s">
        <v>400</v>
      </c>
      <c r="H2305" s="157">
        <v>0</v>
      </c>
      <c r="I2305" s="19">
        <v>12</v>
      </c>
      <c r="J2305" s="150" t="s">
        <v>13</v>
      </c>
      <c r="K2305" s="150" t="s">
        <v>12</v>
      </c>
      <c r="L2305" s="9">
        <v>12</v>
      </c>
      <c r="M2305" s="9"/>
      <c r="N2305" s="21">
        <v>2.6293000000000002</v>
      </c>
      <c r="O2305" s="10"/>
      <c r="P2305" s="39">
        <v>8.7300000000000003E-2</v>
      </c>
      <c r="Q2305" s="7"/>
      <c r="R2305" s="158">
        <v>65.018799999999999</v>
      </c>
      <c r="S2305" s="1"/>
      <c r="T2305" s="23">
        <v>2.1597</v>
      </c>
      <c r="V2305" s="20">
        <v>30.104800000000001</v>
      </c>
      <c r="X2305" s="20">
        <v>0</v>
      </c>
      <c r="AA2305" s="25">
        <v>58262</v>
      </c>
      <c r="AB2305" s="9"/>
      <c r="AC2305" s="25">
        <v>667093</v>
      </c>
      <c r="AD2305" s="9"/>
      <c r="AE2305" s="27">
        <v>22159</v>
      </c>
      <c r="AF2305" s="9"/>
      <c r="AG2305" s="26">
        <v>10260</v>
      </c>
      <c r="AI2305" s="26">
        <v>0</v>
      </c>
      <c r="AK2305" s="26">
        <v>274095</v>
      </c>
      <c r="AM2305" s="2" t="str">
        <f t="shared" si="35"/>
        <v>No</v>
      </c>
    </row>
    <row r="2306" spans="1:39">
      <c r="A2306" s="6" t="s">
        <v>2133</v>
      </c>
      <c r="B2306" s="6" t="s">
        <v>2134</v>
      </c>
      <c r="C2306" s="4" t="s">
        <v>64</v>
      </c>
      <c r="D2306" s="213" t="s">
        <v>2135</v>
      </c>
      <c r="E2306" s="210" t="s">
        <v>2136</v>
      </c>
      <c r="F2306" s="17" t="s">
        <v>272</v>
      </c>
      <c r="G2306" s="36" t="s">
        <v>400</v>
      </c>
      <c r="H2306" s="157">
        <v>0</v>
      </c>
      <c r="I2306" s="19">
        <v>12</v>
      </c>
      <c r="J2306" s="150" t="s">
        <v>13</v>
      </c>
      <c r="K2306" s="150" t="s">
        <v>12</v>
      </c>
      <c r="L2306" s="9">
        <v>12</v>
      </c>
      <c r="M2306" s="9"/>
      <c r="N2306" s="21">
        <v>0.34920000000000001</v>
      </c>
      <c r="O2306" s="10"/>
      <c r="P2306" s="39">
        <v>1.1299999999999999E-2</v>
      </c>
      <c r="Q2306" s="7"/>
      <c r="R2306" s="158">
        <v>48.615000000000002</v>
      </c>
      <c r="S2306" s="1"/>
      <c r="T2306" s="23">
        <v>1.5794999999999999</v>
      </c>
      <c r="V2306" s="20">
        <v>30.779299999999999</v>
      </c>
      <c r="X2306" s="20">
        <v>0</v>
      </c>
      <c r="AA2306" s="25">
        <v>10098</v>
      </c>
      <c r="AB2306" s="9"/>
      <c r="AC2306" s="25">
        <v>890044</v>
      </c>
      <c r="AD2306" s="9"/>
      <c r="AE2306" s="27">
        <v>28917</v>
      </c>
      <c r="AF2306" s="9"/>
      <c r="AG2306" s="26">
        <v>18308</v>
      </c>
      <c r="AI2306" s="26">
        <v>0</v>
      </c>
      <c r="AK2306" s="26">
        <v>358629</v>
      </c>
      <c r="AM2306" s="2" t="str">
        <f t="shared" ref="AM2306:AM2369" si="36">IF(AL2306&amp;AJ2306&amp;AH2306&amp;AF2306&amp;AD2306&amp;AB2306&amp;Y2306&amp;W2306&amp;U2306&amp;S2306&amp;S2306&amp;Q2306&amp;O2306&lt;&gt;"","Yes","No")</f>
        <v>No</v>
      </c>
    </row>
    <row r="2307" spans="1:39">
      <c r="A2307" s="6" t="s">
        <v>5582</v>
      </c>
      <c r="B2307" s="6" t="s">
        <v>5583</v>
      </c>
      <c r="C2307" s="4" t="s">
        <v>22</v>
      </c>
      <c r="D2307" s="213"/>
      <c r="E2307" s="210">
        <v>90295</v>
      </c>
      <c r="F2307" s="17" t="s">
        <v>272</v>
      </c>
      <c r="G2307" s="36" t="s">
        <v>220</v>
      </c>
      <c r="H2307" s="157">
        <v>12150996</v>
      </c>
      <c r="I2307" s="19">
        <v>12</v>
      </c>
      <c r="J2307" s="150" t="s">
        <v>13</v>
      </c>
      <c r="K2307" s="150" t="s">
        <v>15</v>
      </c>
      <c r="L2307" s="9">
        <v>12</v>
      </c>
      <c r="M2307" s="9"/>
      <c r="N2307" s="21">
        <v>0.40989999999999999</v>
      </c>
      <c r="O2307" s="10"/>
      <c r="P2307" s="39">
        <v>2.18E-2</v>
      </c>
      <c r="Q2307" s="7"/>
      <c r="R2307" s="158">
        <v>56.969900000000003</v>
      </c>
      <c r="S2307" s="1"/>
      <c r="T2307" s="23">
        <v>3.028</v>
      </c>
      <c r="V2307" s="20">
        <v>18.8141</v>
      </c>
      <c r="X2307" s="20">
        <v>0</v>
      </c>
      <c r="AA2307" s="25">
        <v>27225</v>
      </c>
      <c r="AB2307" s="9"/>
      <c r="AC2307" s="25">
        <v>1249634</v>
      </c>
      <c r="AD2307" s="9"/>
      <c r="AE2307" s="27">
        <v>66420</v>
      </c>
      <c r="AF2307" s="9"/>
      <c r="AG2307" s="26">
        <v>21935</v>
      </c>
      <c r="AI2307" s="26">
        <v>0</v>
      </c>
      <c r="AK2307" s="26">
        <v>186061</v>
      </c>
      <c r="AM2307" s="2" t="str">
        <f t="shared" si="36"/>
        <v>No</v>
      </c>
    </row>
    <row r="2308" spans="1:39">
      <c r="A2308" s="6" t="s">
        <v>1447</v>
      </c>
      <c r="B2308" s="6" t="s">
        <v>1272</v>
      </c>
      <c r="C2308" s="4" t="s">
        <v>64</v>
      </c>
      <c r="D2308" s="213">
        <v>4223</v>
      </c>
      <c r="E2308" s="210">
        <v>40223</v>
      </c>
      <c r="F2308" s="17" t="s">
        <v>272</v>
      </c>
      <c r="G2308" s="36" t="s">
        <v>220</v>
      </c>
      <c r="H2308" s="157">
        <v>310282</v>
      </c>
      <c r="I2308" s="19">
        <v>12</v>
      </c>
      <c r="J2308" s="150" t="s">
        <v>13</v>
      </c>
      <c r="K2308" s="150" t="s">
        <v>15</v>
      </c>
      <c r="L2308" s="9">
        <v>12</v>
      </c>
      <c r="M2308" s="9"/>
      <c r="N2308" s="21">
        <v>1.0397000000000001</v>
      </c>
      <c r="O2308" s="10"/>
      <c r="P2308" s="39">
        <v>4.2700000000000002E-2</v>
      </c>
      <c r="Q2308" s="7"/>
      <c r="R2308" s="158">
        <v>65.711600000000004</v>
      </c>
      <c r="S2308" s="1"/>
      <c r="T2308" s="23">
        <v>2.6989000000000001</v>
      </c>
      <c r="V2308" s="20">
        <v>24.3475</v>
      </c>
      <c r="X2308" s="20">
        <v>0</v>
      </c>
      <c r="AA2308" s="25">
        <v>35543</v>
      </c>
      <c r="AB2308" s="9"/>
      <c r="AC2308" s="25">
        <v>832369</v>
      </c>
      <c r="AD2308" s="9"/>
      <c r="AE2308" s="27">
        <v>34187</v>
      </c>
      <c r="AF2308" s="9"/>
      <c r="AG2308" s="26">
        <v>12667</v>
      </c>
      <c r="AI2308" s="26">
        <v>0</v>
      </c>
      <c r="AK2308" s="26">
        <v>299970</v>
      </c>
      <c r="AM2308" s="2" t="str">
        <f t="shared" si="36"/>
        <v>No</v>
      </c>
    </row>
    <row r="2309" spans="1:39">
      <c r="A2309" s="6" t="s">
        <v>6265</v>
      </c>
      <c r="B2309" s="6" t="s">
        <v>409</v>
      </c>
      <c r="C2309" s="4" t="s">
        <v>82</v>
      </c>
      <c r="D2309" s="213"/>
      <c r="E2309" s="210" t="s">
        <v>6266</v>
      </c>
      <c r="F2309" s="17" t="s">
        <v>405</v>
      </c>
      <c r="G2309" s="36" t="s">
        <v>400</v>
      </c>
      <c r="H2309" s="157">
        <v>0</v>
      </c>
      <c r="I2309" s="19">
        <v>12</v>
      </c>
      <c r="J2309" s="150" t="s">
        <v>13</v>
      </c>
      <c r="K2309" s="150" t="s">
        <v>12</v>
      </c>
      <c r="L2309" s="9">
        <v>12</v>
      </c>
      <c r="M2309" s="9"/>
      <c r="N2309" s="21">
        <v>1.8482000000000001</v>
      </c>
      <c r="O2309" s="10"/>
      <c r="P2309" s="39">
        <v>7.8399999999999997E-2</v>
      </c>
      <c r="Q2309" s="7"/>
      <c r="R2309" s="158">
        <v>31.898199999999999</v>
      </c>
      <c r="S2309" s="1"/>
      <c r="T2309" s="23">
        <v>1.3533999999999999</v>
      </c>
      <c r="V2309" s="20">
        <v>23.569700000000001</v>
      </c>
      <c r="X2309" s="20">
        <v>0</v>
      </c>
      <c r="AA2309" s="25">
        <v>105104</v>
      </c>
      <c r="AB2309" s="9"/>
      <c r="AC2309" s="25">
        <v>1340361</v>
      </c>
      <c r="AD2309" s="9"/>
      <c r="AE2309" s="27">
        <v>56868</v>
      </c>
      <c r="AF2309" s="9"/>
      <c r="AG2309" s="26">
        <v>42020</v>
      </c>
      <c r="AI2309" s="26">
        <v>0</v>
      </c>
      <c r="AK2309" s="26">
        <v>803081</v>
      </c>
      <c r="AM2309" s="2" t="str">
        <f t="shared" si="36"/>
        <v>No</v>
      </c>
    </row>
    <row r="2310" spans="1:39">
      <c r="A2310" s="6" t="s">
        <v>4222</v>
      </c>
      <c r="B2310" s="6" t="s">
        <v>4223</v>
      </c>
      <c r="C2310" s="4" t="s">
        <v>66</v>
      </c>
      <c r="D2310" s="213" t="s">
        <v>4224</v>
      </c>
      <c r="E2310" s="210" t="s">
        <v>4225</v>
      </c>
      <c r="F2310" s="17" t="s">
        <v>272</v>
      </c>
      <c r="G2310" s="36" t="s">
        <v>400</v>
      </c>
      <c r="H2310" s="157">
        <v>0</v>
      </c>
      <c r="I2310" s="19">
        <v>12</v>
      </c>
      <c r="J2310" s="150" t="s">
        <v>13</v>
      </c>
      <c r="K2310" s="150" t="s">
        <v>12</v>
      </c>
      <c r="L2310" s="9">
        <v>12</v>
      </c>
      <c r="M2310" s="9"/>
      <c r="N2310" s="21">
        <v>1.6525000000000001</v>
      </c>
      <c r="O2310" s="10"/>
      <c r="P2310" s="39">
        <v>0.1731</v>
      </c>
      <c r="Q2310" s="7"/>
      <c r="R2310" s="158">
        <v>48.525199999999998</v>
      </c>
      <c r="S2310" s="1"/>
      <c r="T2310" s="23">
        <v>5.0834000000000001</v>
      </c>
      <c r="V2310" s="20">
        <v>9.5458999999999996</v>
      </c>
      <c r="X2310" s="20">
        <v>0</v>
      </c>
      <c r="AA2310" s="25">
        <v>119219</v>
      </c>
      <c r="AB2310" s="9"/>
      <c r="AC2310" s="25">
        <v>688670</v>
      </c>
      <c r="AD2310" s="9"/>
      <c r="AE2310" s="27">
        <v>72143</v>
      </c>
      <c r="AF2310" s="9"/>
      <c r="AG2310" s="26">
        <v>14192</v>
      </c>
      <c r="AI2310" s="26">
        <v>0</v>
      </c>
      <c r="AK2310" s="26">
        <v>163125</v>
      </c>
      <c r="AM2310" s="2" t="str">
        <f t="shared" si="36"/>
        <v>No</v>
      </c>
    </row>
    <row r="2311" spans="1:39">
      <c r="A2311" s="6" t="s">
        <v>2507</v>
      </c>
      <c r="B2311" s="6" t="s">
        <v>2340</v>
      </c>
      <c r="C2311" s="4" t="s">
        <v>45</v>
      </c>
      <c r="D2311" s="213" t="s">
        <v>2508</v>
      </c>
      <c r="E2311" s="210" t="s">
        <v>2509</v>
      </c>
      <c r="F2311" s="17" t="s">
        <v>272</v>
      </c>
      <c r="G2311" s="36" t="s">
        <v>400</v>
      </c>
      <c r="H2311" s="157">
        <v>0</v>
      </c>
      <c r="I2311" s="19">
        <v>12</v>
      </c>
      <c r="J2311" s="150" t="s">
        <v>13</v>
      </c>
      <c r="K2311" s="150" t="s">
        <v>15</v>
      </c>
      <c r="L2311" s="9">
        <v>12</v>
      </c>
      <c r="M2311" s="9"/>
      <c r="N2311" s="21">
        <v>3.1928999999999998</v>
      </c>
      <c r="O2311" s="10"/>
      <c r="P2311" s="39">
        <v>9.4200000000000006E-2</v>
      </c>
      <c r="Q2311" s="7"/>
      <c r="R2311" s="158">
        <v>49.442</v>
      </c>
      <c r="S2311" s="1"/>
      <c r="T2311" s="23">
        <v>1.4589000000000001</v>
      </c>
      <c r="V2311" s="20">
        <v>33.889800000000001</v>
      </c>
      <c r="X2311" s="20">
        <v>0</v>
      </c>
      <c r="AA2311" s="25">
        <v>89214</v>
      </c>
      <c r="AB2311" s="9"/>
      <c r="AC2311" s="25">
        <v>946914</v>
      </c>
      <c r="AD2311" s="9"/>
      <c r="AE2311" s="27">
        <v>27941</v>
      </c>
      <c r="AF2311" s="9"/>
      <c r="AG2311" s="26">
        <v>19152</v>
      </c>
      <c r="AI2311" s="26">
        <v>0</v>
      </c>
      <c r="AK2311" s="26">
        <v>472485</v>
      </c>
      <c r="AM2311" s="2" t="str">
        <f t="shared" si="36"/>
        <v>No</v>
      </c>
    </row>
    <row r="2312" spans="1:39">
      <c r="A2312" s="6" t="s">
        <v>1658</v>
      </c>
      <c r="B2312" s="6" t="s">
        <v>1659</v>
      </c>
      <c r="C2312" s="4" t="s">
        <v>42</v>
      </c>
      <c r="D2312" s="213" t="s">
        <v>1660</v>
      </c>
      <c r="E2312" s="210" t="s">
        <v>1661</v>
      </c>
      <c r="F2312" s="17" t="s">
        <v>272</v>
      </c>
      <c r="G2312" s="36" t="s">
        <v>400</v>
      </c>
      <c r="H2312" s="157">
        <v>0</v>
      </c>
      <c r="I2312" s="19">
        <v>12</v>
      </c>
      <c r="J2312" s="150" t="s">
        <v>13</v>
      </c>
      <c r="K2312" s="150" t="s">
        <v>12</v>
      </c>
      <c r="L2312" s="9">
        <v>12</v>
      </c>
      <c r="M2312" s="9"/>
      <c r="N2312" s="21">
        <v>1.1598999999999999</v>
      </c>
      <c r="O2312" s="10"/>
      <c r="P2312" s="39">
        <v>7.3200000000000001E-2</v>
      </c>
      <c r="Q2312" s="7"/>
      <c r="R2312" s="158">
        <v>31.578800000000001</v>
      </c>
      <c r="S2312" s="1"/>
      <c r="T2312" s="23">
        <v>1.9931000000000001</v>
      </c>
      <c r="V2312" s="20">
        <v>15.8443</v>
      </c>
      <c r="X2312" s="20">
        <v>0</v>
      </c>
      <c r="AA2312" s="25">
        <v>21011</v>
      </c>
      <c r="AB2312" s="9"/>
      <c r="AC2312" s="25">
        <v>287020</v>
      </c>
      <c r="AD2312" s="9"/>
      <c r="AE2312" s="27">
        <v>18115</v>
      </c>
      <c r="AF2312" s="9"/>
      <c r="AG2312" s="26">
        <v>9089</v>
      </c>
      <c r="AI2312" s="26">
        <v>0</v>
      </c>
      <c r="AK2312" s="26">
        <v>168523</v>
      </c>
      <c r="AM2312" s="2" t="str">
        <f t="shared" si="36"/>
        <v>No</v>
      </c>
    </row>
    <row r="2313" spans="1:39">
      <c r="A2313" s="6" t="s">
        <v>78</v>
      </c>
      <c r="B2313" s="6" t="s">
        <v>852</v>
      </c>
      <c r="C2313" s="4" t="s">
        <v>75</v>
      </c>
      <c r="D2313" s="213">
        <v>2137</v>
      </c>
      <c r="E2313" s="210">
        <v>20137</v>
      </c>
      <c r="F2313" s="17" t="s">
        <v>715</v>
      </c>
      <c r="G2313" s="36" t="s">
        <v>218</v>
      </c>
      <c r="H2313" s="157">
        <v>423566</v>
      </c>
      <c r="I2313" s="19">
        <v>12</v>
      </c>
      <c r="J2313" s="150" t="s">
        <v>24</v>
      </c>
      <c r="K2313" s="150" t="s">
        <v>12</v>
      </c>
      <c r="L2313" s="9">
        <v>12</v>
      </c>
      <c r="M2313" s="9"/>
      <c r="N2313" s="21">
        <v>8.0326000000000004</v>
      </c>
      <c r="O2313" s="10"/>
      <c r="P2313" s="39">
        <v>0.73699999999999999</v>
      </c>
      <c r="Q2313" s="7"/>
      <c r="R2313" s="158">
        <v>183.86920000000001</v>
      </c>
      <c r="S2313" s="1"/>
      <c r="T2313" s="23">
        <v>16.869700000000002</v>
      </c>
      <c r="V2313" s="20">
        <v>10.8994</v>
      </c>
      <c r="X2313" s="20">
        <v>0.188</v>
      </c>
      <c r="AA2313" s="25">
        <v>2477091</v>
      </c>
      <c r="AB2313" s="9"/>
      <c r="AC2313" s="25">
        <v>3361129</v>
      </c>
      <c r="AD2313" s="9"/>
      <c r="AE2313" s="27">
        <v>308378</v>
      </c>
      <c r="AF2313" s="9"/>
      <c r="AG2313" s="26">
        <v>18280</v>
      </c>
      <c r="AI2313" s="26">
        <v>17875468</v>
      </c>
      <c r="AK2313" s="26">
        <v>670872</v>
      </c>
      <c r="AM2313" s="2" t="str">
        <f t="shared" si="36"/>
        <v>No</v>
      </c>
    </row>
    <row r="2314" spans="1:39">
      <c r="A2314" s="6" t="s">
        <v>6267</v>
      </c>
      <c r="B2314" s="6" t="s">
        <v>319</v>
      </c>
      <c r="C2314" s="4" t="s">
        <v>1</v>
      </c>
      <c r="D2314" s="213" t="s">
        <v>320</v>
      </c>
      <c r="E2314" s="210">
        <v>31</v>
      </c>
      <c r="F2314" s="17" t="s">
        <v>132</v>
      </c>
      <c r="G2314" s="36" t="s">
        <v>220</v>
      </c>
      <c r="H2314" s="157">
        <v>0</v>
      </c>
      <c r="I2314" s="19">
        <v>12</v>
      </c>
      <c r="J2314" s="150" t="s">
        <v>14</v>
      </c>
      <c r="K2314" s="150" t="s">
        <v>12</v>
      </c>
      <c r="L2314" s="9">
        <v>12</v>
      </c>
      <c r="M2314" s="9"/>
      <c r="N2314" s="21">
        <v>0.7379</v>
      </c>
      <c r="O2314" s="10"/>
      <c r="P2314" s="39">
        <v>6.0999999999999999E-2</v>
      </c>
      <c r="Q2314" s="7"/>
      <c r="R2314" s="158">
        <v>26.583600000000001</v>
      </c>
      <c r="S2314" s="1"/>
      <c r="T2314" s="23">
        <v>2.1989000000000001</v>
      </c>
      <c r="V2314" s="20">
        <v>12.0893</v>
      </c>
      <c r="X2314" s="20">
        <v>0</v>
      </c>
      <c r="AA2314" s="25">
        <v>19991</v>
      </c>
      <c r="AB2314" s="9"/>
      <c r="AC2314" s="25">
        <v>327510</v>
      </c>
      <c r="AD2314" s="9"/>
      <c r="AE2314" s="27">
        <v>27091</v>
      </c>
      <c r="AF2314" s="9"/>
      <c r="AG2314" s="26">
        <v>12320</v>
      </c>
      <c r="AI2314" s="26">
        <v>0</v>
      </c>
      <c r="AK2314" s="26">
        <v>145845</v>
      </c>
      <c r="AM2314" s="2" t="str">
        <f t="shared" si="36"/>
        <v>No</v>
      </c>
    </row>
    <row r="2315" spans="1:39">
      <c r="A2315" s="6" t="s">
        <v>3067</v>
      </c>
      <c r="B2315" s="6" t="s">
        <v>3068</v>
      </c>
      <c r="C2315" s="4" t="s">
        <v>82</v>
      </c>
      <c r="D2315" s="213" t="s">
        <v>3069</v>
      </c>
      <c r="E2315" s="210" t="s">
        <v>3070</v>
      </c>
      <c r="F2315" s="17" t="s">
        <v>405</v>
      </c>
      <c r="G2315" s="36" t="s">
        <v>400</v>
      </c>
      <c r="H2315" s="157">
        <v>0</v>
      </c>
      <c r="I2315" s="19">
        <v>12</v>
      </c>
      <c r="J2315" s="150" t="s">
        <v>13</v>
      </c>
      <c r="K2315" s="150" t="s">
        <v>12</v>
      </c>
      <c r="L2315" s="9">
        <v>12</v>
      </c>
      <c r="M2315" s="9"/>
      <c r="N2315" s="21">
        <v>1.2569999999999999</v>
      </c>
      <c r="O2315" s="10"/>
      <c r="P2315" s="39">
        <v>4.3799999999999999E-2</v>
      </c>
      <c r="Q2315" s="7"/>
      <c r="R2315" s="158">
        <v>61.756900000000002</v>
      </c>
      <c r="S2315" s="1"/>
      <c r="T2315" s="23">
        <v>2.1511</v>
      </c>
      <c r="V2315" s="20">
        <v>28.709599999999998</v>
      </c>
      <c r="X2315" s="20">
        <v>0</v>
      </c>
      <c r="AA2315" s="25">
        <v>29277</v>
      </c>
      <c r="AB2315" s="9"/>
      <c r="AC2315" s="25">
        <v>668704</v>
      </c>
      <c r="AD2315" s="9"/>
      <c r="AE2315" s="27">
        <v>23292</v>
      </c>
      <c r="AF2315" s="9"/>
      <c r="AG2315" s="26">
        <v>10828</v>
      </c>
      <c r="AI2315" s="26">
        <v>0</v>
      </c>
      <c r="AK2315" s="26">
        <v>295741</v>
      </c>
      <c r="AM2315" s="2" t="str">
        <f t="shared" si="36"/>
        <v>No</v>
      </c>
    </row>
    <row r="2316" spans="1:39">
      <c r="A2316" s="6" t="s">
        <v>2879</v>
      </c>
      <c r="B2316" s="6" t="s">
        <v>1820</v>
      </c>
      <c r="C2316" s="4" t="s">
        <v>57</v>
      </c>
      <c r="D2316" s="213" t="s">
        <v>2880</v>
      </c>
      <c r="E2316" s="210" t="s">
        <v>2881</v>
      </c>
      <c r="F2316" s="17" t="s">
        <v>272</v>
      </c>
      <c r="G2316" s="36" t="s">
        <v>400</v>
      </c>
      <c r="H2316" s="157">
        <v>0</v>
      </c>
      <c r="I2316" s="19">
        <v>12</v>
      </c>
      <c r="J2316" s="150" t="s">
        <v>13</v>
      </c>
      <c r="K2316" s="150" t="s">
        <v>12</v>
      </c>
      <c r="L2316" s="9">
        <v>12</v>
      </c>
      <c r="M2316" s="9"/>
      <c r="N2316" s="21">
        <v>1.8957999999999999</v>
      </c>
      <c r="O2316" s="10"/>
      <c r="P2316" s="39">
        <v>0.14530000000000001</v>
      </c>
      <c r="Q2316" s="7"/>
      <c r="R2316" s="158">
        <v>48.652099999999997</v>
      </c>
      <c r="S2316" s="1"/>
      <c r="T2316" s="23">
        <v>3.7284000000000002</v>
      </c>
      <c r="V2316" s="20">
        <v>13.048999999999999</v>
      </c>
      <c r="X2316" s="20">
        <v>0</v>
      </c>
      <c r="AA2316" s="25">
        <v>109644</v>
      </c>
      <c r="AB2316" s="9"/>
      <c r="AC2316" s="25">
        <v>754691</v>
      </c>
      <c r="AD2316" s="9"/>
      <c r="AE2316" s="27">
        <v>57835</v>
      </c>
      <c r="AF2316" s="9"/>
      <c r="AG2316" s="26">
        <v>15512</v>
      </c>
      <c r="AI2316" s="26">
        <v>0</v>
      </c>
      <c r="AK2316" s="26">
        <v>181682</v>
      </c>
      <c r="AM2316" s="2" t="str">
        <f t="shared" si="36"/>
        <v>No</v>
      </c>
    </row>
    <row r="2317" spans="1:39">
      <c r="A2317" s="6" t="s">
        <v>2098</v>
      </c>
      <c r="B2317" s="6" t="s">
        <v>2099</v>
      </c>
      <c r="C2317" s="4" t="s">
        <v>64</v>
      </c>
      <c r="D2317" s="213" t="s">
        <v>2100</v>
      </c>
      <c r="E2317" s="210" t="s">
        <v>2101</v>
      </c>
      <c r="F2317" s="17" t="s">
        <v>272</v>
      </c>
      <c r="G2317" s="36" t="s">
        <v>400</v>
      </c>
      <c r="H2317" s="157">
        <v>0</v>
      </c>
      <c r="I2317" s="19">
        <v>12</v>
      </c>
      <c r="J2317" s="150" t="s">
        <v>13</v>
      </c>
      <c r="K2317" s="150" t="s">
        <v>12</v>
      </c>
      <c r="L2317" s="9">
        <v>12</v>
      </c>
      <c r="M2317" s="9"/>
      <c r="N2317" s="21">
        <v>0.79269999999999996</v>
      </c>
      <c r="O2317" s="10"/>
      <c r="P2317" s="39">
        <v>6.8000000000000005E-2</v>
      </c>
      <c r="Q2317" s="7"/>
      <c r="R2317" s="158">
        <v>33.318300000000001</v>
      </c>
      <c r="S2317" s="1"/>
      <c r="T2317" s="23">
        <v>2.8599000000000001</v>
      </c>
      <c r="V2317" s="20">
        <v>11.6501</v>
      </c>
      <c r="X2317" s="20">
        <v>0</v>
      </c>
      <c r="AA2317" s="25">
        <v>40703</v>
      </c>
      <c r="AB2317" s="9"/>
      <c r="AC2317" s="25">
        <v>598197</v>
      </c>
      <c r="AD2317" s="9"/>
      <c r="AE2317" s="27">
        <v>51347</v>
      </c>
      <c r="AF2317" s="9"/>
      <c r="AG2317" s="26">
        <v>17954</v>
      </c>
      <c r="AI2317" s="26">
        <v>0</v>
      </c>
      <c r="AK2317" s="26">
        <v>359404</v>
      </c>
      <c r="AM2317" s="2" t="str">
        <f t="shared" si="36"/>
        <v>No</v>
      </c>
    </row>
    <row r="2318" spans="1:39">
      <c r="A2318" s="6" t="s">
        <v>5434</v>
      </c>
      <c r="B2318" s="6" t="s">
        <v>2662</v>
      </c>
      <c r="C2318" s="4" t="s">
        <v>46</v>
      </c>
      <c r="D2318" s="213" t="s">
        <v>2663</v>
      </c>
      <c r="E2318" s="210" t="s">
        <v>2664</v>
      </c>
      <c r="F2318" s="17" t="s">
        <v>405</v>
      </c>
      <c r="G2318" s="36" t="s">
        <v>400</v>
      </c>
      <c r="H2318" s="157">
        <v>0</v>
      </c>
      <c r="I2318" s="19">
        <v>12</v>
      </c>
      <c r="J2318" s="150" t="s">
        <v>13</v>
      </c>
      <c r="K2318" s="150" t="s">
        <v>12</v>
      </c>
      <c r="L2318" s="9">
        <v>12</v>
      </c>
      <c r="M2318" s="9"/>
      <c r="N2318" s="21">
        <v>1.6071</v>
      </c>
      <c r="O2318" s="10"/>
      <c r="P2318" s="39">
        <v>6.5500000000000003E-2</v>
      </c>
      <c r="Q2318" s="7"/>
      <c r="R2318" s="158">
        <v>27.5716</v>
      </c>
      <c r="S2318" s="1"/>
      <c r="T2318" s="23">
        <v>1.1229</v>
      </c>
      <c r="V2318" s="20">
        <v>24.553999999999998</v>
      </c>
      <c r="X2318" s="20">
        <v>0</v>
      </c>
      <c r="AA2318" s="25">
        <v>47679</v>
      </c>
      <c r="AB2318" s="9"/>
      <c r="AC2318" s="25">
        <v>728468</v>
      </c>
      <c r="AD2318" s="9"/>
      <c r="AE2318" s="27">
        <v>29668</v>
      </c>
      <c r="AF2318" s="9"/>
      <c r="AG2318" s="26">
        <v>26421</v>
      </c>
      <c r="AI2318" s="26">
        <v>0</v>
      </c>
      <c r="AK2318" s="26">
        <v>461413</v>
      </c>
      <c r="AM2318" s="2" t="str">
        <f t="shared" si="36"/>
        <v>No</v>
      </c>
    </row>
    <row r="2319" spans="1:39">
      <c r="A2319" s="6" t="s">
        <v>3436</v>
      </c>
      <c r="B2319" s="6" t="s">
        <v>3437</v>
      </c>
      <c r="C2319" s="4" t="s">
        <v>52</v>
      </c>
      <c r="D2319" s="213" t="s">
        <v>3438</v>
      </c>
      <c r="E2319" s="210" t="s">
        <v>3439</v>
      </c>
      <c r="F2319" s="17" t="s">
        <v>272</v>
      </c>
      <c r="G2319" s="36" t="s">
        <v>400</v>
      </c>
      <c r="H2319" s="157">
        <v>0</v>
      </c>
      <c r="I2319" s="19">
        <v>12</v>
      </c>
      <c r="J2319" s="150" t="s">
        <v>13</v>
      </c>
      <c r="K2319" s="150" t="s">
        <v>12</v>
      </c>
      <c r="L2319" s="9">
        <v>12</v>
      </c>
      <c r="M2319" s="9"/>
      <c r="N2319" s="21">
        <v>1.4915</v>
      </c>
      <c r="O2319" s="10"/>
      <c r="P2319" s="39">
        <v>6.1699999999999998E-2</v>
      </c>
      <c r="Q2319" s="7"/>
      <c r="R2319" s="158">
        <v>48.414499999999997</v>
      </c>
      <c r="S2319" s="1"/>
      <c r="T2319" s="23">
        <v>2.0022000000000002</v>
      </c>
      <c r="V2319" s="20">
        <v>24.180099999999999</v>
      </c>
      <c r="X2319" s="20">
        <v>0</v>
      </c>
      <c r="AA2319" s="25">
        <v>43920</v>
      </c>
      <c r="AB2319" s="9"/>
      <c r="AC2319" s="25">
        <v>712032</v>
      </c>
      <c r="AD2319" s="9"/>
      <c r="AE2319" s="27">
        <v>29447</v>
      </c>
      <c r="AF2319" s="9"/>
      <c r="AG2319" s="26">
        <v>14707</v>
      </c>
      <c r="AI2319" s="26">
        <v>0</v>
      </c>
      <c r="AK2319" s="26">
        <v>258163</v>
      </c>
      <c r="AM2319" s="2" t="str">
        <f t="shared" si="36"/>
        <v>No</v>
      </c>
    </row>
    <row r="2320" spans="1:39">
      <c r="A2320" s="6" t="s">
        <v>2773</v>
      </c>
      <c r="B2320" s="6" t="s">
        <v>2774</v>
      </c>
      <c r="C2320" s="4" t="s">
        <v>57</v>
      </c>
      <c r="D2320" s="213" t="s">
        <v>2775</v>
      </c>
      <c r="E2320" s="210" t="s">
        <v>2776</v>
      </c>
      <c r="F2320" s="17" t="s">
        <v>272</v>
      </c>
      <c r="G2320" s="36" t="s">
        <v>400</v>
      </c>
      <c r="H2320" s="157">
        <v>0</v>
      </c>
      <c r="I2320" s="19">
        <v>12</v>
      </c>
      <c r="J2320" s="150" t="s">
        <v>13</v>
      </c>
      <c r="K2320" s="150" t="s">
        <v>12</v>
      </c>
      <c r="L2320" s="9">
        <v>12</v>
      </c>
      <c r="M2320" s="9"/>
      <c r="N2320" s="21">
        <v>1.4003000000000001</v>
      </c>
      <c r="O2320" s="10"/>
      <c r="P2320" s="39">
        <v>9.1200000000000003E-2</v>
      </c>
      <c r="Q2320" s="7"/>
      <c r="R2320" s="158">
        <v>47.061300000000003</v>
      </c>
      <c r="S2320" s="1"/>
      <c r="T2320" s="23">
        <v>3.0642</v>
      </c>
      <c r="V2320" s="20">
        <v>15.3584</v>
      </c>
      <c r="X2320" s="20">
        <v>0</v>
      </c>
      <c r="AA2320" s="25">
        <v>76921</v>
      </c>
      <c r="AB2320" s="9"/>
      <c r="AC2320" s="25">
        <v>843668</v>
      </c>
      <c r="AD2320" s="9"/>
      <c r="AE2320" s="27">
        <v>54932</v>
      </c>
      <c r="AF2320" s="9"/>
      <c r="AG2320" s="26">
        <v>17927</v>
      </c>
      <c r="AI2320" s="26">
        <v>0</v>
      </c>
      <c r="AK2320" s="26">
        <v>293126</v>
      </c>
      <c r="AM2320" s="2" t="str">
        <f t="shared" si="36"/>
        <v>No</v>
      </c>
    </row>
    <row r="2321" spans="1:39">
      <c r="A2321" s="6" t="s">
        <v>3227</v>
      </c>
      <c r="B2321" s="6" t="s">
        <v>3228</v>
      </c>
      <c r="C2321" s="4" t="s">
        <v>113</v>
      </c>
      <c r="D2321" s="213" t="s">
        <v>3229</v>
      </c>
      <c r="E2321" s="210" t="s">
        <v>3230</v>
      </c>
      <c r="F2321" s="17" t="s">
        <v>272</v>
      </c>
      <c r="G2321" s="36" t="s">
        <v>400</v>
      </c>
      <c r="H2321" s="157">
        <v>0</v>
      </c>
      <c r="I2321" s="19">
        <v>12</v>
      </c>
      <c r="J2321" s="150" t="s">
        <v>13</v>
      </c>
      <c r="K2321" s="150" t="s">
        <v>15</v>
      </c>
      <c r="L2321" s="9">
        <v>12</v>
      </c>
      <c r="M2321" s="9"/>
      <c r="N2321" s="21">
        <v>2.972</v>
      </c>
      <c r="O2321" s="10"/>
      <c r="P2321" s="39">
        <v>0.3901</v>
      </c>
      <c r="Q2321" s="7"/>
      <c r="R2321" s="158">
        <v>25.53</v>
      </c>
      <c r="S2321" s="1"/>
      <c r="T2321" s="23">
        <v>3.3509000000000002</v>
      </c>
      <c r="V2321" s="20">
        <v>7.6188000000000002</v>
      </c>
      <c r="X2321" s="20">
        <v>0</v>
      </c>
      <c r="AA2321" s="25">
        <v>368973</v>
      </c>
      <c r="AB2321" s="9"/>
      <c r="AC2321" s="25">
        <v>945860</v>
      </c>
      <c r="AD2321" s="9"/>
      <c r="AE2321" s="27">
        <v>124148</v>
      </c>
      <c r="AF2321" s="9"/>
      <c r="AG2321" s="26">
        <v>37049</v>
      </c>
      <c r="AI2321" s="26">
        <v>0</v>
      </c>
      <c r="AK2321" s="26">
        <v>400876</v>
      </c>
      <c r="AM2321" s="2" t="str">
        <f t="shared" si="36"/>
        <v>No</v>
      </c>
    </row>
    <row r="2322" spans="1:39">
      <c r="A2322" s="6" t="s">
        <v>2186</v>
      </c>
      <c r="B2322" s="6" t="s">
        <v>2187</v>
      </c>
      <c r="C2322" s="4" t="s">
        <v>64</v>
      </c>
      <c r="D2322" s="213" t="s">
        <v>2188</v>
      </c>
      <c r="E2322" s="210" t="s">
        <v>2189</v>
      </c>
      <c r="F2322" s="17" t="s">
        <v>272</v>
      </c>
      <c r="G2322" s="36" t="s">
        <v>400</v>
      </c>
      <c r="H2322" s="157">
        <v>0</v>
      </c>
      <c r="I2322" s="19">
        <v>12</v>
      </c>
      <c r="J2322" s="150" t="s">
        <v>13</v>
      </c>
      <c r="K2322" s="150" t="s">
        <v>15</v>
      </c>
      <c r="L2322" s="9">
        <v>12</v>
      </c>
      <c r="M2322" s="9"/>
      <c r="N2322" s="21">
        <v>0.44059999999999999</v>
      </c>
      <c r="O2322" s="10"/>
      <c r="P2322" s="39">
        <v>1.6899999999999998E-2</v>
      </c>
      <c r="Q2322" s="7"/>
      <c r="R2322" s="158">
        <v>41.968899999999998</v>
      </c>
      <c r="S2322" s="1"/>
      <c r="T2322" s="23">
        <v>1.6084000000000001</v>
      </c>
      <c r="V2322" s="20">
        <v>26.093599999999999</v>
      </c>
      <c r="X2322" s="20">
        <v>0</v>
      </c>
      <c r="AA2322" s="25">
        <v>15035</v>
      </c>
      <c r="AB2322" s="9"/>
      <c r="AC2322" s="25">
        <v>890497</v>
      </c>
      <c r="AD2322" s="9"/>
      <c r="AE2322" s="27">
        <v>34127</v>
      </c>
      <c r="AF2322" s="9"/>
      <c r="AG2322" s="26">
        <v>21218</v>
      </c>
      <c r="AI2322" s="26">
        <v>0</v>
      </c>
      <c r="AK2322" s="26">
        <v>566878</v>
      </c>
      <c r="AM2322" s="2" t="str">
        <f t="shared" si="36"/>
        <v>No</v>
      </c>
    </row>
    <row r="2323" spans="1:39">
      <c r="A2323" s="6" t="s">
        <v>6268</v>
      </c>
      <c r="B2323" s="6" t="s">
        <v>2414</v>
      </c>
      <c r="C2323" s="4" t="s">
        <v>46</v>
      </c>
      <c r="D2323" s="213">
        <v>5201</v>
      </c>
      <c r="E2323" s="210">
        <v>50201</v>
      </c>
      <c r="F2323" s="17" t="s">
        <v>405</v>
      </c>
      <c r="G2323" s="36" t="s">
        <v>220</v>
      </c>
      <c r="H2323" s="157">
        <v>1487483</v>
      </c>
      <c r="I2323" s="19">
        <v>12</v>
      </c>
      <c r="J2323" s="150" t="s">
        <v>13</v>
      </c>
      <c r="K2323" s="150" t="s">
        <v>12</v>
      </c>
      <c r="L2323" s="9">
        <v>12</v>
      </c>
      <c r="M2323" s="9"/>
      <c r="N2323" s="21">
        <v>2.4186999999999999</v>
      </c>
      <c r="O2323" s="10"/>
      <c r="P2323" s="39">
        <v>0.10440000000000001</v>
      </c>
      <c r="Q2323" s="7"/>
      <c r="R2323" s="158">
        <v>30.3475</v>
      </c>
      <c r="S2323" s="1"/>
      <c r="T2323" s="23">
        <v>1.3101</v>
      </c>
      <c r="V2323" s="20">
        <v>23.165099999999999</v>
      </c>
      <c r="X2323" s="20">
        <v>0</v>
      </c>
      <c r="AA2323" s="25">
        <v>55441</v>
      </c>
      <c r="AB2323" s="9"/>
      <c r="AC2323" s="25">
        <v>530991</v>
      </c>
      <c r="AD2323" s="9"/>
      <c r="AE2323" s="27">
        <v>22922</v>
      </c>
      <c r="AF2323" s="9"/>
      <c r="AG2323" s="26">
        <v>17497</v>
      </c>
      <c r="AI2323" s="26">
        <v>0</v>
      </c>
      <c r="AK2323" s="26">
        <v>184516</v>
      </c>
      <c r="AM2323" s="2" t="str">
        <f t="shared" si="36"/>
        <v>No</v>
      </c>
    </row>
    <row r="2324" spans="1:39">
      <c r="A2324" s="6" t="s">
        <v>1507</v>
      </c>
      <c r="B2324" s="6" t="s">
        <v>1508</v>
      </c>
      <c r="C2324" s="4" t="s">
        <v>17</v>
      </c>
      <c r="D2324" s="213" t="s">
        <v>1509</v>
      </c>
      <c r="E2324" s="210" t="s">
        <v>1510</v>
      </c>
      <c r="F2324" s="17" t="s">
        <v>272</v>
      </c>
      <c r="G2324" s="36" t="s">
        <v>400</v>
      </c>
      <c r="H2324" s="157">
        <v>0</v>
      </c>
      <c r="I2324" s="19">
        <v>12</v>
      </c>
      <c r="J2324" s="150" t="s">
        <v>13</v>
      </c>
      <c r="K2324" s="150" t="s">
        <v>12</v>
      </c>
      <c r="L2324" s="9">
        <v>12</v>
      </c>
      <c r="M2324" s="9"/>
      <c r="N2324" s="21">
        <v>2.1272000000000002</v>
      </c>
      <c r="O2324" s="10"/>
      <c r="P2324" s="39">
        <v>0.1239</v>
      </c>
      <c r="Q2324" s="7"/>
      <c r="R2324" s="158">
        <v>65.908900000000003</v>
      </c>
      <c r="S2324" s="1"/>
      <c r="T2324" s="23">
        <v>3.839</v>
      </c>
      <c r="V2324" s="20">
        <v>17.168299999999999</v>
      </c>
      <c r="X2324" s="20">
        <v>0</v>
      </c>
      <c r="AA2324" s="25">
        <v>86988</v>
      </c>
      <c r="AB2324" s="9"/>
      <c r="AC2324" s="25">
        <v>702062</v>
      </c>
      <c r="AD2324" s="9"/>
      <c r="AE2324" s="27">
        <v>40893</v>
      </c>
      <c r="AF2324" s="9"/>
      <c r="AG2324" s="26">
        <v>10652</v>
      </c>
      <c r="AI2324" s="26">
        <v>0</v>
      </c>
      <c r="AK2324" s="26">
        <v>238773</v>
      </c>
      <c r="AM2324" s="2" t="str">
        <f t="shared" si="36"/>
        <v>No</v>
      </c>
    </row>
    <row r="2325" spans="1:39">
      <c r="A2325" s="6" t="s">
        <v>6269</v>
      </c>
      <c r="B2325" s="6" t="s">
        <v>4580</v>
      </c>
      <c r="C2325" s="4" t="s">
        <v>65</v>
      </c>
      <c r="D2325" s="213" t="s">
        <v>4581</v>
      </c>
      <c r="E2325" s="210" t="s">
        <v>4582</v>
      </c>
      <c r="F2325" s="17" t="s">
        <v>405</v>
      </c>
      <c r="G2325" s="36" t="s">
        <v>400</v>
      </c>
      <c r="H2325" s="157">
        <v>0</v>
      </c>
      <c r="I2325" s="19">
        <v>12</v>
      </c>
      <c r="J2325" s="150" t="s">
        <v>13</v>
      </c>
      <c r="K2325" s="150" t="s">
        <v>12</v>
      </c>
      <c r="L2325" s="9">
        <v>12</v>
      </c>
      <c r="M2325" s="9"/>
      <c r="N2325" s="21">
        <v>4.6882999999999999</v>
      </c>
      <c r="O2325" s="10"/>
      <c r="P2325" s="39">
        <v>0.1845</v>
      </c>
      <c r="Q2325" s="7"/>
      <c r="R2325" s="158">
        <v>58.461799999999997</v>
      </c>
      <c r="S2325" s="1"/>
      <c r="T2325" s="23">
        <v>2.3008999999999999</v>
      </c>
      <c r="V2325" s="20">
        <v>25.408000000000001</v>
      </c>
      <c r="X2325" s="20">
        <v>0</v>
      </c>
      <c r="AA2325" s="25">
        <v>168271</v>
      </c>
      <c r="AB2325" s="9"/>
      <c r="AC2325" s="25">
        <v>911945</v>
      </c>
      <c r="AD2325" s="9"/>
      <c r="AE2325" s="27">
        <v>35892</v>
      </c>
      <c r="AF2325" s="9"/>
      <c r="AG2325" s="26">
        <v>15599</v>
      </c>
      <c r="AI2325" s="26">
        <v>0</v>
      </c>
      <c r="AK2325" s="26">
        <v>158868</v>
      </c>
      <c r="AM2325" s="2" t="str">
        <f t="shared" si="36"/>
        <v>No</v>
      </c>
    </row>
    <row r="2326" spans="1:39">
      <c r="A2326" s="6" t="s">
        <v>4653</v>
      </c>
      <c r="B2326" s="6" t="s">
        <v>612</v>
      </c>
      <c r="C2326" s="4" t="s">
        <v>101</v>
      </c>
      <c r="D2326" s="213" t="s">
        <v>4654</v>
      </c>
      <c r="E2326" s="210" t="s">
        <v>4655</v>
      </c>
      <c r="F2326" s="17" t="s">
        <v>272</v>
      </c>
      <c r="G2326" s="36" t="s">
        <v>400</v>
      </c>
      <c r="H2326" s="157">
        <v>0</v>
      </c>
      <c r="I2326" s="19">
        <v>12</v>
      </c>
      <c r="J2326" s="150" t="s">
        <v>13</v>
      </c>
      <c r="K2326" s="150" t="s">
        <v>12</v>
      </c>
      <c r="L2326" s="9">
        <v>12</v>
      </c>
      <c r="M2326" s="9"/>
      <c r="N2326" s="21">
        <v>0.84389999999999998</v>
      </c>
      <c r="O2326" s="10"/>
      <c r="P2326" s="39">
        <v>0.11509999999999999</v>
      </c>
      <c r="Q2326" s="7"/>
      <c r="R2326" s="158">
        <v>38.473500000000001</v>
      </c>
      <c r="S2326" s="1"/>
      <c r="T2326" s="23">
        <v>5.2453000000000003</v>
      </c>
      <c r="V2326" s="20">
        <v>7.3349000000000002</v>
      </c>
      <c r="X2326" s="20">
        <v>0</v>
      </c>
      <c r="AA2326" s="25">
        <v>63156</v>
      </c>
      <c r="AB2326" s="9"/>
      <c r="AC2326" s="25">
        <v>548901</v>
      </c>
      <c r="AD2326" s="9"/>
      <c r="AE2326" s="27">
        <v>74834</v>
      </c>
      <c r="AF2326" s="9"/>
      <c r="AG2326" s="26">
        <v>14267</v>
      </c>
      <c r="AI2326" s="26">
        <v>0</v>
      </c>
      <c r="AK2326" s="26">
        <v>193388</v>
      </c>
      <c r="AM2326" s="2" t="str">
        <f t="shared" si="36"/>
        <v>No</v>
      </c>
    </row>
    <row r="2327" spans="1:39">
      <c r="A2327" s="6" t="s">
        <v>2044</v>
      </c>
      <c r="B2327" s="6" t="s">
        <v>2045</v>
      </c>
      <c r="C2327" s="4" t="s">
        <v>64</v>
      </c>
      <c r="D2327" s="213" t="s">
        <v>2046</v>
      </c>
      <c r="E2327" s="210" t="s">
        <v>2047</v>
      </c>
      <c r="F2327" s="17" t="s">
        <v>272</v>
      </c>
      <c r="G2327" s="36" t="s">
        <v>400</v>
      </c>
      <c r="H2327" s="157">
        <v>0</v>
      </c>
      <c r="I2327" s="19">
        <v>12</v>
      </c>
      <c r="J2327" s="150" t="s">
        <v>13</v>
      </c>
      <c r="K2327" s="150" t="s">
        <v>12</v>
      </c>
      <c r="L2327" s="9">
        <v>11</v>
      </c>
      <c r="M2327" s="9"/>
      <c r="N2327" s="21">
        <v>0.98470000000000002</v>
      </c>
      <c r="O2327" s="10"/>
      <c r="P2327" s="39">
        <v>5.9499999999999997E-2</v>
      </c>
      <c r="Q2327" s="7"/>
      <c r="R2327" s="158">
        <v>38.760300000000001</v>
      </c>
      <c r="S2327" s="1"/>
      <c r="T2327" s="23">
        <v>2.3424</v>
      </c>
      <c r="V2327" s="20">
        <v>16.5472</v>
      </c>
      <c r="X2327" s="20">
        <v>0</v>
      </c>
      <c r="AA2327" s="25">
        <v>56154</v>
      </c>
      <c r="AB2327" s="9"/>
      <c r="AC2327" s="25">
        <v>943620</v>
      </c>
      <c r="AD2327" s="9"/>
      <c r="AE2327" s="27">
        <v>57026</v>
      </c>
      <c r="AF2327" s="9"/>
      <c r="AG2327" s="26">
        <v>24345</v>
      </c>
      <c r="AI2327" s="26">
        <v>0</v>
      </c>
      <c r="AK2327" s="26">
        <v>463292</v>
      </c>
      <c r="AM2327" s="2" t="str">
        <f t="shared" si="36"/>
        <v>No</v>
      </c>
    </row>
    <row r="2328" spans="1:39">
      <c r="A2328" s="6" t="s">
        <v>2030</v>
      </c>
      <c r="B2328" s="6" t="s">
        <v>1289</v>
      </c>
      <c r="C2328" s="4" t="s">
        <v>64</v>
      </c>
      <c r="D2328" s="213" t="s">
        <v>2031</v>
      </c>
      <c r="E2328" s="210" t="s">
        <v>2032</v>
      </c>
      <c r="F2328" s="17" t="s">
        <v>272</v>
      </c>
      <c r="G2328" s="36" t="s">
        <v>400</v>
      </c>
      <c r="H2328" s="157">
        <v>0</v>
      </c>
      <c r="I2328" s="19">
        <v>12</v>
      </c>
      <c r="J2328" s="150" t="s">
        <v>13</v>
      </c>
      <c r="K2328" s="150" t="s">
        <v>12</v>
      </c>
      <c r="L2328" s="9">
        <v>11</v>
      </c>
      <c r="M2328" s="9"/>
      <c r="N2328" s="21">
        <v>0.8851</v>
      </c>
      <c r="O2328" s="10"/>
      <c r="P2328" s="39">
        <v>5.2200000000000003E-2</v>
      </c>
      <c r="Q2328" s="7"/>
      <c r="R2328" s="158">
        <v>30.837499999999999</v>
      </c>
      <c r="S2328" s="1"/>
      <c r="T2328" s="23">
        <v>1.8179000000000001</v>
      </c>
      <c r="V2328" s="20">
        <v>16.963200000000001</v>
      </c>
      <c r="X2328" s="20">
        <v>0</v>
      </c>
      <c r="AA2328" s="25">
        <v>34523</v>
      </c>
      <c r="AB2328" s="9"/>
      <c r="AC2328" s="25">
        <v>661649</v>
      </c>
      <c r="AD2328" s="9"/>
      <c r="AE2328" s="27">
        <v>39005</v>
      </c>
      <c r="AF2328" s="9"/>
      <c r="AG2328" s="26">
        <v>21456</v>
      </c>
      <c r="AI2328" s="26">
        <v>0</v>
      </c>
      <c r="AK2328" s="26">
        <v>391193</v>
      </c>
      <c r="AM2328" s="2" t="str">
        <f t="shared" si="36"/>
        <v>No</v>
      </c>
    </row>
    <row r="2329" spans="1:39">
      <c r="A2329" s="6" t="s">
        <v>4433</v>
      </c>
      <c r="B2329" s="6" t="s">
        <v>4434</v>
      </c>
      <c r="C2329" s="4" t="s">
        <v>33</v>
      </c>
      <c r="D2329" s="213" t="s">
        <v>4435</v>
      </c>
      <c r="E2329" s="210" t="s">
        <v>4436</v>
      </c>
      <c r="F2329" s="17" t="s">
        <v>272</v>
      </c>
      <c r="G2329" s="36" t="s">
        <v>400</v>
      </c>
      <c r="H2329" s="157">
        <v>0</v>
      </c>
      <c r="I2329" s="19">
        <v>12</v>
      </c>
      <c r="J2329" s="150" t="s">
        <v>14</v>
      </c>
      <c r="K2329" s="150" t="s">
        <v>12</v>
      </c>
      <c r="L2329" s="9">
        <v>10</v>
      </c>
      <c r="M2329" s="9"/>
      <c r="N2329" s="21">
        <v>0.76619999999999999</v>
      </c>
      <c r="O2329" s="10"/>
      <c r="P2329" s="39">
        <v>0.1585</v>
      </c>
      <c r="Q2329" s="7"/>
      <c r="R2329" s="158">
        <v>75.028999999999996</v>
      </c>
      <c r="S2329" s="1"/>
      <c r="T2329" s="23">
        <v>15.5181</v>
      </c>
      <c r="V2329" s="20">
        <v>4.8349000000000002</v>
      </c>
      <c r="X2329" s="20">
        <v>0</v>
      </c>
      <c r="AA2329" s="25">
        <v>272578</v>
      </c>
      <c r="AB2329" s="9"/>
      <c r="AC2329" s="25">
        <v>1720039</v>
      </c>
      <c r="AD2329" s="9"/>
      <c r="AE2329" s="27">
        <v>355753</v>
      </c>
      <c r="AF2329" s="9"/>
      <c r="AG2329" s="26">
        <v>22925</v>
      </c>
      <c r="AI2329" s="26">
        <v>0</v>
      </c>
      <c r="AK2329" s="26">
        <v>318979</v>
      </c>
      <c r="AM2329" s="2" t="str">
        <f t="shared" si="36"/>
        <v>No</v>
      </c>
    </row>
    <row r="2330" spans="1:39">
      <c r="A2330" s="6" t="s">
        <v>6262</v>
      </c>
      <c r="B2330" s="6" t="s">
        <v>4329</v>
      </c>
      <c r="C2330" s="4" t="s">
        <v>33</v>
      </c>
      <c r="D2330" s="213" t="s">
        <v>4462</v>
      </c>
      <c r="E2330" s="210" t="s">
        <v>4463</v>
      </c>
      <c r="F2330" s="17" t="s">
        <v>405</v>
      </c>
      <c r="G2330" s="36" t="s">
        <v>400</v>
      </c>
      <c r="H2330" s="157">
        <v>0</v>
      </c>
      <c r="I2330" s="19">
        <v>12</v>
      </c>
      <c r="J2330" s="150" t="s">
        <v>13</v>
      </c>
      <c r="K2330" s="150" t="s">
        <v>12</v>
      </c>
      <c r="L2330" s="9">
        <v>10</v>
      </c>
      <c r="M2330" s="9"/>
      <c r="N2330" s="21">
        <v>0.56130000000000002</v>
      </c>
      <c r="O2330" s="10"/>
      <c r="P2330" s="39">
        <v>1.4500000000000001E-2</v>
      </c>
      <c r="Q2330" s="7"/>
      <c r="R2330" s="158">
        <v>56.213700000000003</v>
      </c>
      <c r="S2330" s="1"/>
      <c r="T2330" s="23">
        <v>1.456</v>
      </c>
      <c r="V2330" s="20">
        <v>38.607599999999998</v>
      </c>
      <c r="X2330" s="20">
        <v>0</v>
      </c>
      <c r="AA2330" s="25">
        <v>10686</v>
      </c>
      <c r="AB2330" s="9"/>
      <c r="AC2330" s="25">
        <v>735050</v>
      </c>
      <c r="AD2330" s="9"/>
      <c r="AE2330" s="27">
        <v>19039</v>
      </c>
      <c r="AF2330" s="9"/>
      <c r="AG2330" s="26">
        <v>13076</v>
      </c>
      <c r="AI2330" s="26">
        <v>0</v>
      </c>
      <c r="AK2330" s="26">
        <v>225580</v>
      </c>
      <c r="AM2330" s="2" t="str">
        <f t="shared" si="36"/>
        <v>No</v>
      </c>
    </row>
    <row r="2331" spans="1:39">
      <c r="A2331" s="6" t="s">
        <v>6261</v>
      </c>
      <c r="B2331" s="6" t="s">
        <v>5814</v>
      </c>
      <c r="C2331" s="4" t="s">
        <v>103</v>
      </c>
      <c r="D2331" s="213" t="s">
        <v>3665</v>
      </c>
      <c r="E2331" s="210" t="s">
        <v>3666</v>
      </c>
      <c r="F2331" s="17" t="s">
        <v>272</v>
      </c>
      <c r="G2331" s="36" t="s">
        <v>400</v>
      </c>
      <c r="H2331" s="157">
        <v>0</v>
      </c>
      <c r="I2331" s="19">
        <v>12</v>
      </c>
      <c r="J2331" s="150" t="s">
        <v>14</v>
      </c>
      <c r="K2331" s="150" t="s">
        <v>12</v>
      </c>
      <c r="L2331" s="9">
        <v>10</v>
      </c>
      <c r="M2331" s="9"/>
      <c r="N2331" s="21">
        <v>1.3456999999999999</v>
      </c>
      <c r="O2331" s="10"/>
      <c r="P2331" s="39">
        <v>0.12520000000000001</v>
      </c>
      <c r="Q2331" s="7"/>
      <c r="R2331" s="158">
        <v>58.280799999999999</v>
      </c>
      <c r="S2331" s="1"/>
      <c r="T2331" s="23">
        <v>5.4217000000000004</v>
      </c>
      <c r="V2331" s="20">
        <v>10.749499999999999</v>
      </c>
      <c r="X2331" s="20">
        <v>0</v>
      </c>
      <c r="AA2331" s="25">
        <v>91333</v>
      </c>
      <c r="AB2331" s="9"/>
      <c r="AC2331" s="25">
        <v>729559</v>
      </c>
      <c r="AD2331" s="9"/>
      <c r="AE2331" s="27">
        <v>67869</v>
      </c>
      <c r="AF2331" s="9"/>
      <c r="AG2331" s="26">
        <v>12518</v>
      </c>
      <c r="AI2331" s="26">
        <v>0</v>
      </c>
      <c r="AK2331" s="26">
        <v>195886</v>
      </c>
      <c r="AM2331" s="2" t="str">
        <f t="shared" si="36"/>
        <v>No</v>
      </c>
    </row>
    <row r="2332" spans="1:39">
      <c r="A2332" s="6" t="s">
        <v>2198</v>
      </c>
      <c r="B2332" s="6" t="s">
        <v>1162</v>
      </c>
      <c r="C2332" s="4" t="s">
        <v>64</v>
      </c>
      <c r="D2332" s="213" t="s">
        <v>2199</v>
      </c>
      <c r="E2332" s="210" t="s">
        <v>2200</v>
      </c>
      <c r="F2332" s="17" t="s">
        <v>272</v>
      </c>
      <c r="G2332" s="36" t="s">
        <v>400</v>
      </c>
      <c r="H2332" s="157">
        <v>0</v>
      </c>
      <c r="I2332" s="19">
        <v>12</v>
      </c>
      <c r="J2332" s="150" t="s">
        <v>13</v>
      </c>
      <c r="K2332" s="150" t="s">
        <v>12</v>
      </c>
      <c r="L2332" s="9">
        <v>10</v>
      </c>
      <c r="M2332" s="9"/>
      <c r="N2332" s="21">
        <v>1.7507999999999999</v>
      </c>
      <c r="O2332" s="10"/>
      <c r="P2332" s="39">
        <v>9.5799999999999996E-2</v>
      </c>
      <c r="Q2332" s="7"/>
      <c r="R2332" s="158">
        <v>35.479700000000001</v>
      </c>
      <c r="S2332" s="1"/>
      <c r="T2332" s="23">
        <v>1.9404999999999999</v>
      </c>
      <c r="V2332" s="20">
        <v>18.2834</v>
      </c>
      <c r="X2332" s="20">
        <v>0</v>
      </c>
      <c r="AA2332" s="25">
        <v>58626</v>
      </c>
      <c r="AB2332" s="9"/>
      <c r="AC2332" s="25">
        <v>612237</v>
      </c>
      <c r="AD2332" s="9"/>
      <c r="AE2332" s="27">
        <v>33486</v>
      </c>
      <c r="AF2332" s="9"/>
      <c r="AG2332" s="26">
        <v>17256</v>
      </c>
      <c r="AI2332" s="26">
        <v>0</v>
      </c>
      <c r="AK2332" s="26">
        <v>312316</v>
      </c>
      <c r="AM2332" s="2" t="str">
        <f t="shared" si="36"/>
        <v>No</v>
      </c>
    </row>
    <row r="2333" spans="1:39">
      <c r="A2333" s="6" t="s">
        <v>5555</v>
      </c>
      <c r="B2333" s="6" t="s">
        <v>5556</v>
      </c>
      <c r="C2333" s="4" t="s">
        <v>22</v>
      </c>
      <c r="D2333" s="213"/>
      <c r="E2333" s="210">
        <v>90268</v>
      </c>
      <c r="F2333" s="17" t="s">
        <v>272</v>
      </c>
      <c r="G2333" s="36" t="s">
        <v>220</v>
      </c>
      <c r="H2333" s="157">
        <v>12150996</v>
      </c>
      <c r="I2333" s="19">
        <v>12</v>
      </c>
      <c r="J2333" s="150" t="s">
        <v>14</v>
      </c>
      <c r="K2333" s="150" t="s">
        <v>12</v>
      </c>
      <c r="L2333" s="9">
        <v>1</v>
      </c>
      <c r="M2333" s="9"/>
      <c r="N2333" s="21">
        <v>0</v>
      </c>
      <c r="O2333" s="10"/>
      <c r="P2333" s="39">
        <v>0</v>
      </c>
      <c r="Q2333" s="7"/>
      <c r="R2333" s="158">
        <v>57.8934</v>
      </c>
      <c r="S2333" s="1"/>
      <c r="T2333" s="23">
        <v>6.2836999999999996</v>
      </c>
      <c r="V2333" s="20">
        <v>9.2133000000000003</v>
      </c>
      <c r="X2333" s="20">
        <v>0</v>
      </c>
      <c r="AA2333" s="25">
        <v>0</v>
      </c>
      <c r="AB2333" s="9"/>
      <c r="AC2333" s="25">
        <v>80414</v>
      </c>
      <c r="AD2333" s="9"/>
      <c r="AE2333" s="27">
        <v>8728</v>
      </c>
      <c r="AF2333" s="9"/>
      <c r="AG2333" s="26">
        <v>1389</v>
      </c>
      <c r="AI2333" s="26">
        <v>0</v>
      </c>
      <c r="AK2333" s="26">
        <v>12105</v>
      </c>
      <c r="AM2333" s="2" t="str">
        <f t="shared" si="36"/>
        <v>No</v>
      </c>
    </row>
    <row r="2334" spans="1:39">
      <c r="A2334" s="6" t="s">
        <v>2030</v>
      </c>
      <c r="B2334" s="6" t="s">
        <v>1289</v>
      </c>
      <c r="C2334" s="4" t="s">
        <v>64</v>
      </c>
      <c r="D2334" s="213" t="s">
        <v>2031</v>
      </c>
      <c r="E2334" s="210" t="s">
        <v>2032</v>
      </c>
      <c r="F2334" s="17" t="s">
        <v>272</v>
      </c>
      <c r="G2334" s="36" t="s">
        <v>400</v>
      </c>
      <c r="H2334" s="157">
        <v>0</v>
      </c>
      <c r="I2334" s="19">
        <v>12</v>
      </c>
      <c r="J2334" s="150" t="s">
        <v>14</v>
      </c>
      <c r="K2334" s="150" t="s">
        <v>12</v>
      </c>
      <c r="L2334" s="9">
        <v>1</v>
      </c>
      <c r="M2334" s="9"/>
      <c r="N2334" s="21">
        <v>0.7661</v>
      </c>
      <c r="O2334" s="10"/>
      <c r="P2334" s="39">
        <v>2.9499999999999998E-2</v>
      </c>
      <c r="Q2334" s="7"/>
      <c r="R2334" s="158">
        <v>26.6038</v>
      </c>
      <c r="S2334" s="1"/>
      <c r="T2334" s="23">
        <v>1.0245</v>
      </c>
      <c r="V2334" s="20">
        <v>25.966899999999999</v>
      </c>
      <c r="X2334" s="20">
        <v>0</v>
      </c>
      <c r="AA2334" s="25">
        <v>416</v>
      </c>
      <c r="AB2334" s="9"/>
      <c r="AC2334" s="25">
        <v>14100</v>
      </c>
      <c r="AD2334" s="9"/>
      <c r="AE2334" s="27">
        <v>543</v>
      </c>
      <c r="AF2334" s="9"/>
      <c r="AG2334" s="26">
        <v>530</v>
      </c>
      <c r="AI2334" s="26">
        <v>0</v>
      </c>
      <c r="AK2334" s="26">
        <v>9094</v>
      </c>
      <c r="AM2334" s="2" t="str">
        <f t="shared" si="36"/>
        <v>No</v>
      </c>
    </row>
    <row r="2335" spans="1:39">
      <c r="A2335" s="6" t="s">
        <v>2044</v>
      </c>
      <c r="B2335" s="6" t="s">
        <v>2045</v>
      </c>
      <c r="C2335" s="4" t="s">
        <v>64</v>
      </c>
      <c r="D2335" s="213" t="s">
        <v>2046</v>
      </c>
      <c r="E2335" s="210" t="s">
        <v>2047</v>
      </c>
      <c r="F2335" s="17" t="s">
        <v>272</v>
      </c>
      <c r="G2335" s="36" t="s">
        <v>400</v>
      </c>
      <c r="H2335" s="157">
        <v>0</v>
      </c>
      <c r="I2335" s="19">
        <v>12</v>
      </c>
      <c r="J2335" s="150" t="s">
        <v>14</v>
      </c>
      <c r="K2335" s="150" t="s">
        <v>12</v>
      </c>
      <c r="L2335" s="9">
        <v>1</v>
      </c>
      <c r="M2335" s="9"/>
      <c r="N2335" s="21">
        <v>2</v>
      </c>
      <c r="O2335" s="10"/>
      <c r="P2335" s="39">
        <v>0.16980000000000001</v>
      </c>
      <c r="Q2335" s="7"/>
      <c r="R2335" s="158">
        <v>44.754399999999997</v>
      </c>
      <c r="S2335" s="1"/>
      <c r="T2335" s="23">
        <v>3.8003</v>
      </c>
      <c r="V2335" s="20">
        <v>11.7765</v>
      </c>
      <c r="X2335" s="20">
        <v>0</v>
      </c>
      <c r="AA2335" s="25">
        <v>19716</v>
      </c>
      <c r="AB2335" s="9"/>
      <c r="AC2335" s="25">
        <v>116093</v>
      </c>
      <c r="AD2335" s="9"/>
      <c r="AE2335" s="27">
        <v>9858</v>
      </c>
      <c r="AF2335" s="9"/>
      <c r="AG2335" s="26">
        <v>2594</v>
      </c>
      <c r="AI2335" s="26">
        <v>0</v>
      </c>
      <c r="AK2335" s="26">
        <v>54118</v>
      </c>
      <c r="AM2335" s="2" t="str">
        <f t="shared" si="36"/>
        <v>No</v>
      </c>
    </row>
    <row r="2336" spans="1:39">
      <c r="A2336" s="6" t="s">
        <v>1117</v>
      </c>
      <c r="B2336" s="6" t="s">
        <v>1118</v>
      </c>
      <c r="C2336" s="4" t="s">
        <v>105</v>
      </c>
      <c r="D2336" s="213">
        <v>3113</v>
      </c>
      <c r="E2336" s="210">
        <v>30989</v>
      </c>
      <c r="F2336" s="17" t="s">
        <v>344</v>
      </c>
      <c r="G2336" s="36" t="s">
        <v>220</v>
      </c>
      <c r="H2336" s="157">
        <v>56611</v>
      </c>
      <c r="I2336" s="19">
        <v>11</v>
      </c>
      <c r="J2336" s="150" t="s">
        <v>14</v>
      </c>
      <c r="K2336" s="150" t="s">
        <v>15</v>
      </c>
      <c r="L2336" s="9">
        <v>9</v>
      </c>
      <c r="M2336" s="9"/>
      <c r="N2336" s="21">
        <v>0.2999</v>
      </c>
      <c r="O2336" s="10"/>
      <c r="P2336" s="39">
        <v>6.7199999999999996E-2</v>
      </c>
      <c r="Q2336" s="7"/>
      <c r="R2336" s="158">
        <v>42.731099999999998</v>
      </c>
      <c r="S2336" s="1"/>
      <c r="T2336" s="23">
        <v>9.5771999999999995</v>
      </c>
      <c r="V2336" s="20">
        <v>4.4617000000000004</v>
      </c>
      <c r="X2336" s="20">
        <v>0</v>
      </c>
      <c r="AA2336" s="25">
        <v>77757</v>
      </c>
      <c r="AB2336" s="9"/>
      <c r="AC2336" s="25">
        <v>1156645</v>
      </c>
      <c r="AD2336" s="9"/>
      <c r="AE2336" s="27">
        <v>259236</v>
      </c>
      <c r="AF2336" s="9"/>
      <c r="AG2336" s="26">
        <v>27068</v>
      </c>
      <c r="AI2336" s="26">
        <v>0</v>
      </c>
      <c r="AK2336" s="26">
        <v>513676</v>
      </c>
      <c r="AM2336" s="2" t="str">
        <f t="shared" si="36"/>
        <v>No</v>
      </c>
    </row>
    <row r="2337" spans="1:39">
      <c r="A2337" s="6" t="s">
        <v>1379</v>
      </c>
      <c r="B2337" s="6" t="s">
        <v>1380</v>
      </c>
      <c r="C2337" s="4" t="s">
        <v>90</v>
      </c>
      <c r="D2337" s="213">
        <v>4137</v>
      </c>
      <c r="E2337" s="210">
        <v>40137</v>
      </c>
      <c r="F2337" s="17" t="s">
        <v>272</v>
      </c>
      <c r="G2337" s="36" t="s">
        <v>220</v>
      </c>
      <c r="H2337" s="157">
        <v>2148346</v>
      </c>
      <c r="I2337" s="19">
        <v>11</v>
      </c>
      <c r="J2337" s="150" t="s">
        <v>14</v>
      </c>
      <c r="K2337" s="150" t="s">
        <v>12</v>
      </c>
      <c r="L2337" s="9">
        <v>9</v>
      </c>
      <c r="M2337" s="9"/>
      <c r="N2337" s="21">
        <v>0</v>
      </c>
      <c r="O2337" s="10"/>
      <c r="P2337" s="39">
        <v>0</v>
      </c>
      <c r="Q2337" s="7"/>
      <c r="R2337" s="158">
        <v>17.128599999999999</v>
      </c>
      <c r="S2337" s="1"/>
      <c r="T2337" s="23">
        <v>13.883699999999999</v>
      </c>
      <c r="V2337" s="20">
        <v>1.2337</v>
      </c>
      <c r="X2337" s="20">
        <v>0</v>
      </c>
      <c r="AA2337" s="25">
        <v>0</v>
      </c>
      <c r="AB2337" s="9"/>
      <c r="AC2337" s="25">
        <v>304033</v>
      </c>
      <c r="AD2337" s="9"/>
      <c r="AE2337" s="27">
        <v>246436</v>
      </c>
      <c r="AF2337" s="9"/>
      <c r="AG2337" s="26">
        <v>17750</v>
      </c>
      <c r="AI2337" s="26">
        <v>0</v>
      </c>
      <c r="AK2337" s="26">
        <v>81397</v>
      </c>
      <c r="AM2337" s="2" t="str">
        <f t="shared" si="36"/>
        <v>No</v>
      </c>
    </row>
    <row r="2338" spans="1:39">
      <c r="A2338" s="6" t="s">
        <v>1403</v>
      </c>
      <c r="B2338" s="6" t="s">
        <v>1307</v>
      </c>
      <c r="C2338" s="4" t="s">
        <v>64</v>
      </c>
      <c r="D2338" s="213">
        <v>4166</v>
      </c>
      <c r="E2338" s="210">
        <v>40166</v>
      </c>
      <c r="F2338" s="17" t="s">
        <v>272</v>
      </c>
      <c r="G2338" s="36" t="s">
        <v>220</v>
      </c>
      <c r="H2338" s="157">
        <v>105419</v>
      </c>
      <c r="I2338" s="19">
        <v>11</v>
      </c>
      <c r="J2338" s="150" t="s">
        <v>14</v>
      </c>
      <c r="K2338" s="150" t="s">
        <v>15</v>
      </c>
      <c r="L2338" s="9">
        <v>9</v>
      </c>
      <c r="M2338" s="9"/>
      <c r="N2338" s="21">
        <v>1.1115999999999999</v>
      </c>
      <c r="O2338" s="10"/>
      <c r="P2338" s="39">
        <v>0.15590000000000001</v>
      </c>
      <c r="Q2338" s="7"/>
      <c r="R2338" s="158">
        <v>34.578400000000002</v>
      </c>
      <c r="S2338" s="1"/>
      <c r="T2338" s="23">
        <v>4.8512000000000004</v>
      </c>
      <c r="V2338" s="20">
        <v>7.1277999999999997</v>
      </c>
      <c r="X2338" s="20">
        <v>0</v>
      </c>
      <c r="AA2338" s="25">
        <v>150580</v>
      </c>
      <c r="AB2338" s="9"/>
      <c r="AC2338" s="25">
        <v>965566</v>
      </c>
      <c r="AD2338" s="9"/>
      <c r="AE2338" s="27">
        <v>135465</v>
      </c>
      <c r="AF2338" s="9"/>
      <c r="AG2338" s="26">
        <v>27924</v>
      </c>
      <c r="AI2338" s="26">
        <v>0</v>
      </c>
      <c r="AK2338" s="26">
        <v>405564</v>
      </c>
      <c r="AM2338" s="2" t="str">
        <f t="shared" si="36"/>
        <v>No</v>
      </c>
    </row>
    <row r="2339" spans="1:39">
      <c r="A2339" s="6" t="s">
        <v>6270</v>
      </c>
      <c r="B2339" s="6" t="s">
        <v>2336</v>
      </c>
      <c r="C2339" s="4" t="s">
        <v>46</v>
      </c>
      <c r="D2339" s="213">
        <v>5053</v>
      </c>
      <c r="E2339" s="210">
        <v>50053</v>
      </c>
      <c r="F2339" s="17" t="s">
        <v>272</v>
      </c>
      <c r="G2339" s="36" t="s">
        <v>218</v>
      </c>
      <c r="H2339" s="157">
        <v>92742</v>
      </c>
      <c r="I2339" s="19">
        <v>11</v>
      </c>
      <c r="J2339" s="150" t="s">
        <v>14</v>
      </c>
      <c r="K2339" s="150" t="s">
        <v>12</v>
      </c>
      <c r="L2339" s="9">
        <v>8</v>
      </c>
      <c r="M2339" s="9"/>
      <c r="N2339" s="21">
        <v>0.52370000000000005</v>
      </c>
      <c r="O2339" s="10"/>
      <c r="P2339" s="39">
        <v>5.3199999999999997E-2</v>
      </c>
      <c r="Q2339" s="7"/>
      <c r="R2339" s="158">
        <v>74.043999999999997</v>
      </c>
      <c r="S2339" s="1"/>
      <c r="T2339" s="23">
        <v>7.5279999999999996</v>
      </c>
      <c r="V2339" s="20">
        <v>9.8358000000000008</v>
      </c>
      <c r="X2339" s="20">
        <v>5.5534999999999997</v>
      </c>
      <c r="AA2339" s="25">
        <v>126354</v>
      </c>
      <c r="AB2339" s="9"/>
      <c r="AC2339" s="25">
        <v>2372888</v>
      </c>
      <c r="AD2339" s="9"/>
      <c r="AE2339" s="27">
        <v>241250</v>
      </c>
      <c r="AF2339" s="9"/>
      <c r="AG2339" s="26">
        <v>32047</v>
      </c>
      <c r="AI2339" s="26">
        <v>427275</v>
      </c>
      <c r="AK2339" s="26">
        <v>426235</v>
      </c>
      <c r="AM2339" s="2" t="str">
        <f t="shared" si="36"/>
        <v>No</v>
      </c>
    </row>
    <row r="2340" spans="1:39">
      <c r="A2340" s="6" t="s">
        <v>2911</v>
      </c>
      <c r="B2340" s="6" t="s">
        <v>1134</v>
      </c>
      <c r="C2340" s="4" t="s">
        <v>58</v>
      </c>
      <c r="D2340" s="213" t="s">
        <v>2912</v>
      </c>
      <c r="E2340" s="210" t="s">
        <v>2913</v>
      </c>
      <c r="F2340" s="17" t="s">
        <v>275</v>
      </c>
      <c r="G2340" s="36" t="s">
        <v>400</v>
      </c>
      <c r="H2340" s="157">
        <v>0</v>
      </c>
      <c r="I2340" s="19">
        <v>11</v>
      </c>
      <c r="J2340" s="150" t="s">
        <v>14</v>
      </c>
      <c r="K2340" s="150" t="s">
        <v>12</v>
      </c>
      <c r="L2340" s="9">
        <v>8</v>
      </c>
      <c r="M2340" s="9"/>
      <c r="N2340" s="21">
        <v>1.0023</v>
      </c>
      <c r="O2340" s="10"/>
      <c r="P2340" s="39">
        <v>3.8699999999999998E-2</v>
      </c>
      <c r="Q2340" s="7"/>
      <c r="R2340" s="158">
        <v>78.864199999999997</v>
      </c>
      <c r="S2340" s="1"/>
      <c r="T2340" s="23">
        <v>3.0465</v>
      </c>
      <c r="V2340" s="20">
        <v>25.886600000000001</v>
      </c>
      <c r="X2340" s="20">
        <v>0</v>
      </c>
      <c r="AA2340" s="25">
        <v>51973</v>
      </c>
      <c r="AB2340" s="9"/>
      <c r="AC2340" s="25">
        <v>1342348</v>
      </c>
      <c r="AD2340" s="9"/>
      <c r="AE2340" s="27">
        <v>51855</v>
      </c>
      <c r="AF2340" s="9"/>
      <c r="AG2340" s="26">
        <v>17021</v>
      </c>
      <c r="AI2340" s="26">
        <v>0</v>
      </c>
      <c r="AK2340" s="26">
        <v>376453</v>
      </c>
      <c r="AM2340" s="2" t="str">
        <f t="shared" si="36"/>
        <v>No</v>
      </c>
    </row>
    <row r="2341" spans="1:39">
      <c r="A2341" s="6" t="s">
        <v>6271</v>
      </c>
      <c r="B2341" s="6" t="s">
        <v>3340</v>
      </c>
      <c r="C2341" s="4" t="s">
        <v>11</v>
      </c>
      <c r="D2341" s="213">
        <v>6104</v>
      </c>
      <c r="E2341" s="210">
        <v>60104</v>
      </c>
      <c r="F2341" s="17" t="s">
        <v>272</v>
      </c>
      <c r="G2341" s="36" t="s">
        <v>220</v>
      </c>
      <c r="H2341" s="157">
        <v>65419</v>
      </c>
      <c r="I2341" s="19">
        <v>11</v>
      </c>
      <c r="J2341" s="150" t="s">
        <v>14</v>
      </c>
      <c r="K2341" s="150" t="s">
        <v>12</v>
      </c>
      <c r="L2341" s="9">
        <v>8</v>
      </c>
      <c r="M2341" s="9"/>
      <c r="N2341" s="21">
        <v>0.47810000000000002</v>
      </c>
      <c r="O2341" s="10"/>
      <c r="P2341" s="39">
        <v>6.93E-2</v>
      </c>
      <c r="Q2341" s="7"/>
      <c r="R2341" s="158">
        <v>50.177700000000002</v>
      </c>
      <c r="S2341" s="1"/>
      <c r="T2341" s="23">
        <v>7.2752999999999997</v>
      </c>
      <c r="V2341" s="20">
        <v>6.8970000000000002</v>
      </c>
      <c r="X2341" s="20">
        <v>0</v>
      </c>
      <c r="AA2341" s="25">
        <v>59368</v>
      </c>
      <c r="AB2341" s="9"/>
      <c r="AC2341" s="25">
        <v>856484</v>
      </c>
      <c r="AD2341" s="9"/>
      <c r="AE2341" s="27">
        <v>124182</v>
      </c>
      <c r="AF2341" s="9"/>
      <c r="AG2341" s="26">
        <v>17069</v>
      </c>
      <c r="AI2341" s="26">
        <v>0</v>
      </c>
      <c r="AK2341" s="26">
        <v>312196</v>
      </c>
      <c r="AM2341" s="2" t="str">
        <f t="shared" si="36"/>
        <v>No</v>
      </c>
    </row>
    <row r="2342" spans="1:39">
      <c r="A2342" s="6" t="s">
        <v>6272</v>
      </c>
      <c r="B2342" s="6" t="s">
        <v>3317</v>
      </c>
      <c r="C2342" s="4" t="s">
        <v>52</v>
      </c>
      <c r="D2342" s="213">
        <v>6080</v>
      </c>
      <c r="E2342" s="210">
        <v>60080</v>
      </c>
      <c r="F2342" s="17" t="s">
        <v>272</v>
      </c>
      <c r="G2342" s="36" t="s">
        <v>220</v>
      </c>
      <c r="H2342" s="157">
        <v>144875</v>
      </c>
      <c r="I2342" s="19">
        <v>11</v>
      </c>
      <c r="J2342" s="150" t="s">
        <v>14</v>
      </c>
      <c r="K2342" s="150" t="s">
        <v>12</v>
      </c>
      <c r="L2342" s="9">
        <v>8</v>
      </c>
      <c r="M2342" s="9"/>
      <c r="N2342" s="21">
        <v>0.79959999999999998</v>
      </c>
      <c r="O2342" s="10"/>
      <c r="P2342" s="39">
        <v>6.7500000000000004E-2</v>
      </c>
      <c r="Q2342" s="7"/>
      <c r="R2342" s="158">
        <v>93.073800000000006</v>
      </c>
      <c r="S2342" s="1"/>
      <c r="T2342" s="23">
        <v>7.8571</v>
      </c>
      <c r="V2342" s="20">
        <v>11.845800000000001</v>
      </c>
      <c r="X2342" s="20">
        <v>0</v>
      </c>
      <c r="AA2342" s="25">
        <v>124810</v>
      </c>
      <c r="AB2342" s="9"/>
      <c r="AC2342" s="25">
        <v>1849004</v>
      </c>
      <c r="AD2342" s="9"/>
      <c r="AE2342" s="27">
        <v>156089</v>
      </c>
      <c r="AF2342" s="9"/>
      <c r="AG2342" s="26">
        <v>19866</v>
      </c>
      <c r="AI2342" s="26">
        <v>0</v>
      </c>
      <c r="AK2342" s="26">
        <v>361699</v>
      </c>
      <c r="AM2342" s="2" t="str">
        <f t="shared" si="36"/>
        <v>No</v>
      </c>
    </row>
    <row r="2343" spans="1:39">
      <c r="A2343" s="6" t="s">
        <v>492</v>
      </c>
      <c r="B2343" s="6" t="s">
        <v>493</v>
      </c>
      <c r="C2343" s="4" t="s">
        <v>86</v>
      </c>
      <c r="D2343" s="213" t="s">
        <v>494</v>
      </c>
      <c r="E2343" s="210" t="s">
        <v>495</v>
      </c>
      <c r="F2343" s="17" t="s">
        <v>272</v>
      </c>
      <c r="G2343" s="36" t="s">
        <v>400</v>
      </c>
      <c r="H2343" s="157">
        <v>0</v>
      </c>
      <c r="I2343" s="19">
        <v>11</v>
      </c>
      <c r="J2343" s="150" t="s">
        <v>13</v>
      </c>
      <c r="K2343" s="150" t="s">
        <v>12</v>
      </c>
      <c r="L2343" s="9">
        <v>8</v>
      </c>
      <c r="M2343" s="9"/>
      <c r="N2343" s="21">
        <v>0.88480000000000003</v>
      </c>
      <c r="O2343" s="10"/>
      <c r="P2343" s="39">
        <v>5.45E-2</v>
      </c>
      <c r="Q2343" s="7"/>
      <c r="R2343" s="158">
        <v>42.738900000000001</v>
      </c>
      <c r="S2343" s="1"/>
      <c r="T2343" s="23">
        <v>2.6305000000000001</v>
      </c>
      <c r="V2343" s="20">
        <v>16.247800000000002</v>
      </c>
      <c r="X2343" s="20">
        <v>0</v>
      </c>
      <c r="AA2343" s="25">
        <v>13131</v>
      </c>
      <c r="AB2343" s="9"/>
      <c r="AC2343" s="25">
        <v>241133</v>
      </c>
      <c r="AD2343" s="9"/>
      <c r="AE2343" s="27">
        <v>14841</v>
      </c>
      <c r="AF2343" s="9"/>
      <c r="AG2343" s="26">
        <v>5642</v>
      </c>
      <c r="AI2343" s="26">
        <v>0</v>
      </c>
      <c r="AK2343" s="26">
        <v>75490</v>
      </c>
      <c r="AM2343" s="2" t="str">
        <f t="shared" si="36"/>
        <v>No</v>
      </c>
    </row>
    <row r="2344" spans="1:39">
      <c r="A2344" s="6" t="s">
        <v>4993</v>
      </c>
      <c r="B2344" s="6" t="s">
        <v>426</v>
      </c>
      <c r="C2344" s="4" t="s">
        <v>22</v>
      </c>
      <c r="D2344" s="213" t="s">
        <v>4994</v>
      </c>
      <c r="E2344" s="210" t="s">
        <v>4995</v>
      </c>
      <c r="F2344" s="17" t="s">
        <v>275</v>
      </c>
      <c r="G2344" s="36" t="s">
        <v>400</v>
      </c>
      <c r="H2344" s="157">
        <v>0</v>
      </c>
      <c r="I2344" s="19">
        <v>11</v>
      </c>
      <c r="J2344" s="150" t="s">
        <v>14</v>
      </c>
      <c r="K2344" s="150" t="s">
        <v>12</v>
      </c>
      <c r="L2344" s="9">
        <v>8</v>
      </c>
      <c r="M2344" s="9"/>
      <c r="N2344" s="21">
        <v>1.6819</v>
      </c>
      <c r="O2344" s="10"/>
      <c r="P2344" s="39">
        <v>6.2600000000000003E-2</v>
      </c>
      <c r="Q2344" s="7"/>
      <c r="R2344" s="158">
        <v>114.8844</v>
      </c>
      <c r="S2344" s="1"/>
      <c r="T2344" s="23">
        <v>4.2750000000000004</v>
      </c>
      <c r="V2344" s="20">
        <v>26.8734</v>
      </c>
      <c r="X2344" s="20">
        <v>0</v>
      </c>
      <c r="AA2344" s="25">
        <v>67977</v>
      </c>
      <c r="AB2344" s="9"/>
      <c r="AC2344" s="25">
        <v>1086117</v>
      </c>
      <c r="AD2344" s="9"/>
      <c r="AE2344" s="27">
        <v>40416</v>
      </c>
      <c r="AF2344" s="9"/>
      <c r="AG2344" s="26">
        <v>9454</v>
      </c>
      <c r="AI2344" s="26">
        <v>0</v>
      </c>
      <c r="AK2344" s="26">
        <v>193882</v>
      </c>
      <c r="AM2344" s="2" t="str">
        <f t="shared" si="36"/>
        <v>No</v>
      </c>
    </row>
    <row r="2345" spans="1:39">
      <c r="A2345" s="6" t="s">
        <v>301</v>
      </c>
      <c r="B2345" s="6" t="s">
        <v>302</v>
      </c>
      <c r="C2345" s="4" t="s">
        <v>109</v>
      </c>
      <c r="D2345" s="213" t="s">
        <v>303</v>
      </c>
      <c r="E2345" s="210">
        <v>17</v>
      </c>
      <c r="F2345" s="17" t="s">
        <v>132</v>
      </c>
      <c r="G2345" s="36" t="s">
        <v>220</v>
      </c>
      <c r="H2345" s="157">
        <v>0</v>
      </c>
      <c r="I2345" s="19">
        <v>11</v>
      </c>
      <c r="J2345" s="150" t="s">
        <v>13</v>
      </c>
      <c r="K2345" s="150" t="s">
        <v>12</v>
      </c>
      <c r="L2345" s="9">
        <v>8</v>
      </c>
      <c r="M2345" s="9"/>
      <c r="N2345" s="21">
        <v>0</v>
      </c>
      <c r="O2345" s="10"/>
      <c r="P2345" s="39">
        <v>0</v>
      </c>
      <c r="Q2345" s="7"/>
      <c r="R2345" s="158">
        <v>191.80289999999999</v>
      </c>
      <c r="S2345" s="1"/>
      <c r="T2345" s="23">
        <v>5.7976000000000001</v>
      </c>
      <c r="V2345" s="20">
        <v>33.083399999999997</v>
      </c>
      <c r="X2345" s="20">
        <v>0</v>
      </c>
      <c r="AA2345" s="25">
        <v>0</v>
      </c>
      <c r="AB2345" s="9"/>
      <c r="AC2345" s="25">
        <v>470876</v>
      </c>
      <c r="AD2345" s="9"/>
      <c r="AE2345" s="27">
        <v>14233</v>
      </c>
      <c r="AF2345" s="9"/>
      <c r="AG2345" s="26">
        <v>2455</v>
      </c>
      <c r="AI2345" s="26">
        <v>0</v>
      </c>
      <c r="AK2345" s="26">
        <v>68417</v>
      </c>
      <c r="AM2345" s="2" t="str">
        <f t="shared" si="36"/>
        <v>No</v>
      </c>
    </row>
    <row r="2346" spans="1:39">
      <c r="A2346" s="6" t="s">
        <v>6273</v>
      </c>
      <c r="B2346" s="6" t="s">
        <v>1148</v>
      </c>
      <c r="C2346" s="4" t="s">
        <v>88</v>
      </c>
      <c r="D2346" s="213" t="s">
        <v>1149</v>
      </c>
      <c r="E2346" s="210" t="s">
        <v>1150</v>
      </c>
      <c r="F2346" s="17" t="s">
        <v>275</v>
      </c>
      <c r="G2346" s="36" t="s">
        <v>400</v>
      </c>
      <c r="H2346" s="157">
        <v>0</v>
      </c>
      <c r="I2346" s="19">
        <v>11</v>
      </c>
      <c r="J2346" s="150" t="s">
        <v>13</v>
      </c>
      <c r="K2346" s="150" t="s">
        <v>12</v>
      </c>
      <c r="L2346" s="9">
        <v>8</v>
      </c>
      <c r="M2346" s="9"/>
      <c r="N2346" s="21">
        <v>1.0295000000000001</v>
      </c>
      <c r="O2346" s="10"/>
      <c r="P2346" s="39">
        <v>5.04E-2</v>
      </c>
      <c r="Q2346" s="7"/>
      <c r="R2346" s="158">
        <v>84.359099999999998</v>
      </c>
      <c r="S2346" s="1"/>
      <c r="T2346" s="23">
        <v>4.1283000000000003</v>
      </c>
      <c r="V2346" s="20">
        <v>20.4344</v>
      </c>
      <c r="X2346" s="20">
        <v>0</v>
      </c>
      <c r="AA2346" s="25">
        <v>37470</v>
      </c>
      <c r="AB2346" s="9"/>
      <c r="AC2346" s="25">
        <v>743710</v>
      </c>
      <c r="AD2346" s="9"/>
      <c r="AE2346" s="27">
        <v>36395</v>
      </c>
      <c r="AF2346" s="9"/>
      <c r="AG2346" s="26">
        <v>8816</v>
      </c>
      <c r="AI2346" s="26">
        <v>0</v>
      </c>
      <c r="AK2346" s="26">
        <v>169114</v>
      </c>
      <c r="AM2346" s="2" t="str">
        <f t="shared" si="36"/>
        <v>No</v>
      </c>
    </row>
    <row r="2347" spans="1:39">
      <c r="A2347" s="6" t="s">
        <v>5587</v>
      </c>
      <c r="B2347" s="6" t="s">
        <v>5588</v>
      </c>
      <c r="C2347" s="4" t="s">
        <v>39</v>
      </c>
      <c r="D2347" s="213"/>
      <c r="E2347" s="210">
        <v>40256</v>
      </c>
      <c r="F2347" s="17" t="s">
        <v>272</v>
      </c>
      <c r="G2347" s="36" t="s">
        <v>220</v>
      </c>
      <c r="H2347" s="157">
        <v>5502379</v>
      </c>
      <c r="I2347" s="19">
        <v>11</v>
      </c>
      <c r="J2347" s="150" t="s">
        <v>13</v>
      </c>
      <c r="K2347" s="150" t="s">
        <v>12</v>
      </c>
      <c r="L2347" s="9">
        <v>8</v>
      </c>
      <c r="M2347" s="9"/>
      <c r="N2347" s="21">
        <v>0</v>
      </c>
      <c r="O2347" s="10"/>
      <c r="P2347" s="39">
        <v>0</v>
      </c>
      <c r="Q2347" s="7"/>
      <c r="R2347" s="158">
        <v>128.69880000000001</v>
      </c>
      <c r="S2347" s="1"/>
      <c r="T2347" s="23">
        <v>4.5365000000000002</v>
      </c>
      <c r="V2347" s="20">
        <v>28.369599999999998</v>
      </c>
      <c r="X2347" s="20">
        <v>0</v>
      </c>
      <c r="AA2347" s="25">
        <v>0</v>
      </c>
      <c r="AB2347" s="9"/>
      <c r="AC2347" s="25">
        <v>475928</v>
      </c>
      <c r="AD2347" s="9"/>
      <c r="AE2347" s="27">
        <v>16776</v>
      </c>
      <c r="AF2347" s="9"/>
      <c r="AG2347" s="26">
        <v>3698</v>
      </c>
      <c r="AI2347" s="26">
        <v>0</v>
      </c>
      <c r="AK2347" s="26">
        <v>41425</v>
      </c>
      <c r="AM2347" s="2" t="str">
        <f t="shared" si="36"/>
        <v>No</v>
      </c>
    </row>
    <row r="2348" spans="1:39">
      <c r="A2348" s="6" t="s">
        <v>6274</v>
      </c>
      <c r="B2348" s="6" t="s">
        <v>2302</v>
      </c>
      <c r="C2348" s="4" t="s">
        <v>58</v>
      </c>
      <c r="D2348" s="213">
        <v>5026</v>
      </c>
      <c r="E2348" s="210">
        <v>50026</v>
      </c>
      <c r="F2348" s="17" t="s">
        <v>272</v>
      </c>
      <c r="G2348" s="36" t="s">
        <v>218</v>
      </c>
      <c r="H2348" s="157">
        <v>176676</v>
      </c>
      <c r="I2348" s="19">
        <v>11</v>
      </c>
      <c r="J2348" s="150" t="s">
        <v>14</v>
      </c>
      <c r="K2348" s="150" t="s">
        <v>15</v>
      </c>
      <c r="L2348" s="9">
        <v>8</v>
      </c>
      <c r="M2348" s="9"/>
      <c r="N2348" s="21">
        <v>0.66510000000000002</v>
      </c>
      <c r="O2348" s="10"/>
      <c r="P2348" s="39">
        <v>0.14910000000000001</v>
      </c>
      <c r="Q2348" s="7"/>
      <c r="R2348" s="158">
        <v>65.981899999999996</v>
      </c>
      <c r="S2348" s="1"/>
      <c r="T2348" s="23">
        <v>14.789099999999999</v>
      </c>
      <c r="V2348" s="20">
        <v>4.4615</v>
      </c>
      <c r="X2348" s="20">
        <v>1.1524000000000001</v>
      </c>
      <c r="AA2348" s="25">
        <v>347079</v>
      </c>
      <c r="AB2348" s="9"/>
      <c r="AC2348" s="25">
        <v>2328370</v>
      </c>
      <c r="AD2348" s="9"/>
      <c r="AE2348" s="27">
        <v>521876</v>
      </c>
      <c r="AF2348" s="9"/>
      <c r="AG2348" s="26">
        <v>35288</v>
      </c>
      <c r="AI2348" s="26">
        <v>2020486</v>
      </c>
      <c r="AK2348" s="26">
        <v>481671</v>
      </c>
      <c r="AM2348" s="2" t="str">
        <f t="shared" si="36"/>
        <v>No</v>
      </c>
    </row>
    <row r="2349" spans="1:39">
      <c r="A2349" s="6" t="s">
        <v>6275</v>
      </c>
      <c r="B2349" s="6" t="s">
        <v>1103</v>
      </c>
      <c r="C2349" s="4" t="s">
        <v>88</v>
      </c>
      <c r="D2349" s="213">
        <v>3093</v>
      </c>
      <c r="E2349" s="210">
        <v>30093</v>
      </c>
      <c r="F2349" s="17" t="s">
        <v>272</v>
      </c>
      <c r="G2349" s="36" t="s">
        <v>220</v>
      </c>
      <c r="H2349" s="157">
        <v>56827</v>
      </c>
      <c r="I2349" s="19">
        <v>11</v>
      </c>
      <c r="J2349" s="150" t="s">
        <v>14</v>
      </c>
      <c r="K2349" s="150" t="s">
        <v>15</v>
      </c>
      <c r="L2349" s="9">
        <v>8</v>
      </c>
      <c r="M2349" s="9"/>
      <c r="N2349" s="21">
        <v>0.93489999999999995</v>
      </c>
      <c r="O2349" s="10"/>
      <c r="P2349" s="39">
        <v>8.8599999999999998E-2</v>
      </c>
      <c r="Q2349" s="7"/>
      <c r="R2349" s="158">
        <v>78.216300000000004</v>
      </c>
      <c r="S2349" s="1"/>
      <c r="T2349" s="23">
        <v>7.4089999999999998</v>
      </c>
      <c r="V2349" s="20">
        <v>10.557</v>
      </c>
      <c r="X2349" s="20">
        <v>0</v>
      </c>
      <c r="AA2349" s="25">
        <v>184763</v>
      </c>
      <c r="AB2349" s="9"/>
      <c r="AC2349" s="25">
        <v>2086341</v>
      </c>
      <c r="AD2349" s="9"/>
      <c r="AE2349" s="27">
        <v>197627</v>
      </c>
      <c r="AF2349" s="9"/>
      <c r="AG2349" s="26">
        <v>26674</v>
      </c>
      <c r="AI2349" s="26">
        <v>0</v>
      </c>
      <c r="AK2349" s="26">
        <v>379590</v>
      </c>
      <c r="AM2349" s="2" t="str">
        <f t="shared" si="36"/>
        <v>No</v>
      </c>
    </row>
    <row r="2350" spans="1:39">
      <c r="A2350" s="6" t="s">
        <v>6276</v>
      </c>
      <c r="B2350" s="6" t="s">
        <v>3334</v>
      </c>
      <c r="C2350" s="4" t="s">
        <v>73</v>
      </c>
      <c r="D2350" s="213">
        <v>6100</v>
      </c>
      <c r="E2350" s="210">
        <v>60100</v>
      </c>
      <c r="F2350" s="17" t="s">
        <v>272</v>
      </c>
      <c r="G2350" s="36" t="s">
        <v>220</v>
      </c>
      <c r="H2350" s="157">
        <v>53049</v>
      </c>
      <c r="I2350" s="19">
        <v>11</v>
      </c>
      <c r="J2350" s="150" t="s">
        <v>14</v>
      </c>
      <c r="K2350" s="150" t="s">
        <v>15</v>
      </c>
      <c r="L2350" s="9">
        <v>8</v>
      </c>
      <c r="M2350" s="9"/>
      <c r="N2350" s="21">
        <v>0.77800000000000002</v>
      </c>
      <c r="O2350" s="10"/>
      <c r="P2350" s="39">
        <v>6.7400000000000002E-2</v>
      </c>
      <c r="Q2350" s="7"/>
      <c r="R2350" s="158">
        <v>74.078000000000003</v>
      </c>
      <c r="S2350" s="1"/>
      <c r="T2350" s="23">
        <v>6.4158999999999997</v>
      </c>
      <c r="V2350" s="20">
        <v>11.5459</v>
      </c>
      <c r="X2350" s="20">
        <v>0</v>
      </c>
      <c r="AA2350" s="25">
        <v>87775</v>
      </c>
      <c r="AB2350" s="9"/>
      <c r="AC2350" s="25">
        <v>1302587</v>
      </c>
      <c r="AD2350" s="9"/>
      <c r="AE2350" s="27">
        <v>112818</v>
      </c>
      <c r="AF2350" s="9"/>
      <c r="AG2350" s="26">
        <v>17584</v>
      </c>
      <c r="AI2350" s="26">
        <v>0</v>
      </c>
      <c r="AK2350" s="26">
        <v>275124</v>
      </c>
      <c r="AM2350" s="2" t="str">
        <f t="shared" si="36"/>
        <v>No</v>
      </c>
    </row>
    <row r="2351" spans="1:39">
      <c r="A2351" s="6" t="s">
        <v>581</v>
      </c>
      <c r="B2351" s="6" t="s">
        <v>582</v>
      </c>
      <c r="C2351" s="4" t="s">
        <v>109</v>
      </c>
      <c r="D2351" s="213" t="s">
        <v>583</v>
      </c>
      <c r="E2351" s="210" t="s">
        <v>584</v>
      </c>
      <c r="F2351" s="17" t="s">
        <v>405</v>
      </c>
      <c r="G2351" s="36" t="s">
        <v>400</v>
      </c>
      <c r="H2351" s="157">
        <v>0</v>
      </c>
      <c r="I2351" s="19">
        <v>11</v>
      </c>
      <c r="J2351" s="150" t="s">
        <v>13</v>
      </c>
      <c r="K2351" s="150" t="s">
        <v>12</v>
      </c>
      <c r="L2351" s="9">
        <v>8</v>
      </c>
      <c r="M2351" s="9"/>
      <c r="N2351" s="21">
        <v>0.9415</v>
      </c>
      <c r="O2351" s="10"/>
      <c r="P2351" s="39">
        <v>3.6799999999999999E-2</v>
      </c>
      <c r="Q2351" s="7"/>
      <c r="R2351" s="158">
        <v>63.740900000000003</v>
      </c>
      <c r="S2351" s="1"/>
      <c r="T2351" s="23">
        <v>2.4902000000000002</v>
      </c>
      <c r="V2351" s="20">
        <v>25.596699999999998</v>
      </c>
      <c r="X2351" s="20">
        <v>0</v>
      </c>
      <c r="AA2351" s="25">
        <v>25718</v>
      </c>
      <c r="AB2351" s="9"/>
      <c r="AC2351" s="25">
        <v>699174</v>
      </c>
      <c r="AD2351" s="9"/>
      <c r="AE2351" s="27">
        <v>27315</v>
      </c>
      <c r="AF2351" s="9"/>
      <c r="AG2351" s="26">
        <v>10969</v>
      </c>
      <c r="AI2351" s="26">
        <v>0</v>
      </c>
      <c r="AK2351" s="26">
        <v>121233</v>
      </c>
      <c r="AM2351" s="2" t="str">
        <f t="shared" si="36"/>
        <v>No</v>
      </c>
    </row>
    <row r="2352" spans="1:39">
      <c r="A2352" s="6" t="s">
        <v>6277</v>
      </c>
      <c r="B2352" s="6" t="s">
        <v>4246</v>
      </c>
      <c r="C2352" s="4" t="s">
        <v>66</v>
      </c>
      <c r="D2352" s="213" t="s">
        <v>4247</v>
      </c>
      <c r="E2352" s="210" t="s">
        <v>4248</v>
      </c>
      <c r="F2352" s="17" t="s">
        <v>272</v>
      </c>
      <c r="G2352" s="36" t="s">
        <v>400</v>
      </c>
      <c r="H2352" s="157">
        <v>0</v>
      </c>
      <c r="I2352" s="19">
        <v>11</v>
      </c>
      <c r="J2352" s="150" t="s">
        <v>13</v>
      </c>
      <c r="K2352" s="150" t="s">
        <v>12</v>
      </c>
      <c r="L2352" s="9">
        <v>7</v>
      </c>
      <c r="M2352" s="9"/>
      <c r="N2352" s="21">
        <v>1.6240000000000001</v>
      </c>
      <c r="O2352" s="10"/>
      <c r="P2352" s="39">
        <v>8.9899999999999994E-2</v>
      </c>
      <c r="Q2352" s="7"/>
      <c r="R2352" s="158">
        <v>60.507800000000003</v>
      </c>
      <c r="S2352" s="1"/>
      <c r="T2352" s="23">
        <v>3.3489</v>
      </c>
      <c r="V2352" s="20">
        <v>18.068100000000001</v>
      </c>
      <c r="X2352" s="20">
        <v>0</v>
      </c>
      <c r="AA2352" s="25">
        <v>29977</v>
      </c>
      <c r="AB2352" s="9"/>
      <c r="AC2352" s="25">
        <v>333519</v>
      </c>
      <c r="AD2352" s="9"/>
      <c r="AE2352" s="27">
        <v>18459</v>
      </c>
      <c r="AF2352" s="9"/>
      <c r="AG2352" s="26">
        <v>5512</v>
      </c>
      <c r="AI2352" s="26">
        <v>0</v>
      </c>
      <c r="AK2352" s="26">
        <v>74680</v>
      </c>
      <c r="AM2352" s="2" t="str">
        <f t="shared" si="36"/>
        <v>No</v>
      </c>
    </row>
    <row r="2353" spans="1:39">
      <c r="A2353" s="6" t="s">
        <v>691</v>
      </c>
      <c r="B2353" s="6" t="s">
        <v>692</v>
      </c>
      <c r="C2353" s="4" t="s">
        <v>34</v>
      </c>
      <c r="D2353" s="213">
        <v>1063</v>
      </c>
      <c r="E2353" s="210">
        <v>10063</v>
      </c>
      <c r="F2353" s="17" t="s">
        <v>275</v>
      </c>
      <c r="G2353" s="36" t="s">
        <v>220</v>
      </c>
      <c r="H2353" s="157">
        <v>924859</v>
      </c>
      <c r="I2353" s="19">
        <v>11</v>
      </c>
      <c r="J2353" s="150" t="s">
        <v>14</v>
      </c>
      <c r="K2353" s="150" t="s">
        <v>12</v>
      </c>
      <c r="L2353" s="9">
        <v>7</v>
      </c>
      <c r="M2353" s="9"/>
      <c r="N2353" s="21">
        <v>0.99339999999999995</v>
      </c>
      <c r="O2353" s="10"/>
      <c r="P2353" s="39">
        <v>0.1676</v>
      </c>
      <c r="Q2353" s="7"/>
      <c r="R2353" s="158">
        <v>73.767099999999999</v>
      </c>
      <c r="S2353" s="1"/>
      <c r="T2353" s="23">
        <v>12.448499999999999</v>
      </c>
      <c r="V2353" s="20">
        <v>5.9257999999999997</v>
      </c>
      <c r="X2353" s="20">
        <v>0</v>
      </c>
      <c r="AA2353" s="25">
        <v>283343</v>
      </c>
      <c r="AB2353" s="9"/>
      <c r="AC2353" s="25">
        <v>1690151</v>
      </c>
      <c r="AD2353" s="9"/>
      <c r="AE2353" s="27">
        <v>285219</v>
      </c>
      <c r="AF2353" s="9"/>
      <c r="AG2353" s="26">
        <v>22912</v>
      </c>
      <c r="AI2353" s="26">
        <v>0</v>
      </c>
      <c r="AK2353" s="26">
        <v>380199</v>
      </c>
      <c r="AM2353" s="2" t="str">
        <f t="shared" si="36"/>
        <v>No</v>
      </c>
    </row>
    <row r="2354" spans="1:39">
      <c r="A2354" s="6" t="s">
        <v>577</v>
      </c>
      <c r="B2354" s="6" t="s">
        <v>578</v>
      </c>
      <c r="C2354" s="4" t="s">
        <v>109</v>
      </c>
      <c r="D2354" s="213" t="s">
        <v>579</v>
      </c>
      <c r="E2354" s="210" t="s">
        <v>580</v>
      </c>
      <c r="F2354" s="17" t="s">
        <v>275</v>
      </c>
      <c r="G2354" s="36" t="s">
        <v>400</v>
      </c>
      <c r="H2354" s="157">
        <v>0</v>
      </c>
      <c r="I2354" s="19">
        <v>11</v>
      </c>
      <c r="J2354" s="150" t="s">
        <v>14</v>
      </c>
      <c r="K2354" s="150" t="s">
        <v>12</v>
      </c>
      <c r="L2354" s="9">
        <v>7</v>
      </c>
      <c r="M2354" s="9"/>
      <c r="N2354" s="21">
        <v>0.28120000000000001</v>
      </c>
      <c r="O2354" s="10"/>
      <c r="P2354" s="39">
        <v>2.9899999999999999E-2</v>
      </c>
      <c r="Q2354" s="7"/>
      <c r="R2354" s="158">
        <v>82.815100000000001</v>
      </c>
      <c r="S2354" s="1"/>
      <c r="T2354" s="23">
        <v>8.8051999999999992</v>
      </c>
      <c r="V2354" s="20">
        <v>9.4052000000000007</v>
      </c>
      <c r="X2354" s="20">
        <v>0</v>
      </c>
      <c r="AA2354" s="25">
        <v>28058</v>
      </c>
      <c r="AB2354" s="9"/>
      <c r="AC2354" s="25">
        <v>938378</v>
      </c>
      <c r="AD2354" s="9"/>
      <c r="AE2354" s="27">
        <v>99772</v>
      </c>
      <c r="AF2354" s="9"/>
      <c r="AG2354" s="26">
        <v>11331</v>
      </c>
      <c r="AI2354" s="26">
        <v>0</v>
      </c>
      <c r="AK2354" s="26">
        <v>325033</v>
      </c>
      <c r="AM2354" s="2" t="str">
        <f t="shared" si="36"/>
        <v>No</v>
      </c>
    </row>
    <row r="2355" spans="1:39">
      <c r="A2355" s="6" t="s">
        <v>1389</v>
      </c>
      <c r="B2355" s="6" t="s">
        <v>1390</v>
      </c>
      <c r="C2355" s="4" t="s">
        <v>39</v>
      </c>
      <c r="D2355" s="213">
        <v>4146</v>
      </c>
      <c r="E2355" s="210">
        <v>40146</v>
      </c>
      <c r="F2355" s="17" t="s">
        <v>272</v>
      </c>
      <c r="G2355" s="36" t="s">
        <v>220</v>
      </c>
      <c r="H2355" s="157">
        <v>148220</v>
      </c>
      <c r="I2355" s="19">
        <v>11</v>
      </c>
      <c r="J2355" s="150" t="s">
        <v>14</v>
      </c>
      <c r="K2355" s="150" t="s">
        <v>15</v>
      </c>
      <c r="L2355" s="9">
        <v>7</v>
      </c>
      <c r="M2355" s="9"/>
      <c r="N2355" s="21">
        <v>0.76400000000000001</v>
      </c>
      <c r="O2355" s="10"/>
      <c r="P2355" s="39">
        <v>6.9400000000000003E-2</v>
      </c>
      <c r="Q2355" s="7"/>
      <c r="R2355" s="158">
        <v>64.706800000000001</v>
      </c>
      <c r="S2355" s="1"/>
      <c r="T2355" s="23">
        <v>5.8794000000000004</v>
      </c>
      <c r="V2355" s="20">
        <v>11.005599999999999</v>
      </c>
      <c r="X2355" s="20">
        <v>0</v>
      </c>
      <c r="AA2355" s="25">
        <v>97083</v>
      </c>
      <c r="AB2355" s="9"/>
      <c r="AC2355" s="25">
        <v>1398508</v>
      </c>
      <c r="AD2355" s="9"/>
      <c r="AE2355" s="27">
        <v>127072</v>
      </c>
      <c r="AF2355" s="9"/>
      <c r="AG2355" s="26">
        <v>21613</v>
      </c>
      <c r="AI2355" s="26">
        <v>0</v>
      </c>
      <c r="AK2355" s="26">
        <v>409107</v>
      </c>
      <c r="AM2355" s="2" t="str">
        <f t="shared" si="36"/>
        <v>No</v>
      </c>
    </row>
    <row r="2356" spans="1:39">
      <c r="A2356" s="6" t="s">
        <v>3721</v>
      </c>
      <c r="B2356" s="6" t="s">
        <v>3722</v>
      </c>
      <c r="C2356" s="4" t="s">
        <v>61</v>
      </c>
      <c r="D2356" s="213">
        <v>7046</v>
      </c>
      <c r="E2356" s="210">
        <v>70046</v>
      </c>
      <c r="F2356" s="17" t="s">
        <v>272</v>
      </c>
      <c r="G2356" s="36" t="s">
        <v>220</v>
      </c>
      <c r="H2356" s="157">
        <v>1519417</v>
      </c>
      <c r="I2356" s="19">
        <v>11</v>
      </c>
      <c r="J2356" s="150" t="s">
        <v>13</v>
      </c>
      <c r="K2356" s="150" t="s">
        <v>15</v>
      </c>
      <c r="L2356" s="9">
        <v>6</v>
      </c>
      <c r="M2356" s="9"/>
      <c r="N2356" s="21">
        <v>1.7821</v>
      </c>
      <c r="O2356" s="10"/>
      <c r="P2356" s="39">
        <v>5.7599999999999998E-2</v>
      </c>
      <c r="Q2356" s="7"/>
      <c r="R2356" s="158">
        <v>62.357399999999998</v>
      </c>
      <c r="S2356" s="1"/>
      <c r="T2356" s="23">
        <v>2.0150999999999999</v>
      </c>
      <c r="V2356" s="20">
        <v>30.944400000000002</v>
      </c>
      <c r="X2356" s="20">
        <v>0</v>
      </c>
      <c r="AA2356" s="25">
        <v>38652</v>
      </c>
      <c r="AB2356" s="9"/>
      <c r="AC2356" s="25">
        <v>671153</v>
      </c>
      <c r="AD2356" s="9"/>
      <c r="AE2356" s="27">
        <v>21689</v>
      </c>
      <c r="AF2356" s="9"/>
      <c r="AG2356" s="26">
        <v>10763</v>
      </c>
      <c r="AI2356" s="26">
        <v>0</v>
      </c>
      <c r="AK2356" s="26">
        <v>142193</v>
      </c>
      <c r="AM2356" s="2" t="str">
        <f t="shared" si="36"/>
        <v>No</v>
      </c>
    </row>
    <row r="2357" spans="1:39">
      <c r="A2357" s="6" t="s">
        <v>6278</v>
      </c>
      <c r="B2357" s="6" t="s">
        <v>6279</v>
      </c>
      <c r="C2357" s="4" t="s">
        <v>34</v>
      </c>
      <c r="D2357" s="213" t="s">
        <v>733</v>
      </c>
      <c r="E2357" s="210">
        <v>10140</v>
      </c>
      <c r="F2357" s="17" t="s">
        <v>275</v>
      </c>
      <c r="G2357" s="36" t="s">
        <v>220</v>
      </c>
      <c r="H2357" s="157">
        <v>562839</v>
      </c>
      <c r="I2357" s="19">
        <v>11</v>
      </c>
      <c r="J2357" s="150" t="s">
        <v>14</v>
      </c>
      <c r="K2357" s="150" t="s">
        <v>12</v>
      </c>
      <c r="L2357" s="9">
        <v>6</v>
      </c>
      <c r="M2357" s="9"/>
      <c r="N2357" s="21">
        <v>1.6627000000000001</v>
      </c>
      <c r="O2357" s="10"/>
      <c r="P2357" s="39">
        <v>0.10150000000000001</v>
      </c>
      <c r="Q2357" s="7"/>
      <c r="R2357" s="158">
        <v>59.345399999999998</v>
      </c>
      <c r="S2357" s="1"/>
      <c r="T2357" s="23">
        <v>3.6231</v>
      </c>
      <c r="V2357" s="20">
        <v>16.379799999999999</v>
      </c>
      <c r="X2357" s="20">
        <v>0</v>
      </c>
      <c r="AA2357" s="25">
        <v>127311</v>
      </c>
      <c r="AB2357" s="9"/>
      <c r="AC2357" s="25">
        <v>1254205</v>
      </c>
      <c r="AD2357" s="9"/>
      <c r="AE2357" s="27">
        <v>76570</v>
      </c>
      <c r="AF2357" s="9"/>
      <c r="AG2357" s="26">
        <v>21134</v>
      </c>
      <c r="AI2357" s="26">
        <v>0</v>
      </c>
      <c r="AK2357" s="26">
        <v>385166</v>
      </c>
      <c r="AM2357" s="2" t="str">
        <f t="shared" si="36"/>
        <v>No</v>
      </c>
    </row>
    <row r="2358" spans="1:39">
      <c r="A2358" s="6" t="s">
        <v>6280</v>
      </c>
      <c r="B2358" s="6" t="s">
        <v>1277</v>
      </c>
      <c r="C2358" s="4" t="s">
        <v>51</v>
      </c>
      <c r="D2358" s="213">
        <v>4016</v>
      </c>
      <c r="E2358" s="210">
        <v>40016</v>
      </c>
      <c r="F2358" s="17" t="s">
        <v>272</v>
      </c>
      <c r="G2358" s="36" t="s">
        <v>220</v>
      </c>
      <c r="H2358" s="157">
        <v>202637</v>
      </c>
      <c r="I2358" s="19">
        <v>11</v>
      </c>
      <c r="J2358" s="150" t="s">
        <v>14</v>
      </c>
      <c r="K2358" s="150" t="s">
        <v>12</v>
      </c>
      <c r="L2358" s="9">
        <v>6</v>
      </c>
      <c r="M2358" s="9"/>
      <c r="N2358" s="21">
        <v>0.34310000000000002</v>
      </c>
      <c r="O2358" s="10"/>
      <c r="P2358" s="39">
        <v>5.2600000000000001E-2</v>
      </c>
      <c r="Q2358" s="7"/>
      <c r="R2358" s="158">
        <v>68.348299999999995</v>
      </c>
      <c r="S2358" s="1"/>
      <c r="T2358" s="23">
        <v>10.485900000000001</v>
      </c>
      <c r="V2358" s="20">
        <v>6.5180999999999996</v>
      </c>
      <c r="X2358" s="20">
        <v>0</v>
      </c>
      <c r="AA2358" s="25">
        <v>38547</v>
      </c>
      <c r="AB2358" s="9"/>
      <c r="AC2358" s="25">
        <v>732352</v>
      </c>
      <c r="AD2358" s="9"/>
      <c r="AE2358" s="27">
        <v>112356</v>
      </c>
      <c r="AF2358" s="9"/>
      <c r="AG2358" s="26">
        <v>10715</v>
      </c>
      <c r="AI2358" s="26">
        <v>0</v>
      </c>
      <c r="AK2358" s="26">
        <v>135942</v>
      </c>
      <c r="AM2358" s="2" t="str">
        <f t="shared" si="36"/>
        <v>No</v>
      </c>
    </row>
    <row r="2359" spans="1:39">
      <c r="A2359" s="6" t="s">
        <v>6281</v>
      </c>
      <c r="B2359" s="6" t="s">
        <v>1320</v>
      </c>
      <c r="C2359" s="4" t="s">
        <v>64</v>
      </c>
      <c r="D2359" s="213">
        <v>4095</v>
      </c>
      <c r="E2359" s="210">
        <v>40095</v>
      </c>
      <c r="F2359" s="17" t="s">
        <v>272</v>
      </c>
      <c r="G2359" s="36" t="s">
        <v>220</v>
      </c>
      <c r="H2359" s="157">
        <v>117798</v>
      </c>
      <c r="I2359" s="19">
        <v>11</v>
      </c>
      <c r="J2359" s="150" t="s">
        <v>14</v>
      </c>
      <c r="K2359" s="150" t="s">
        <v>12</v>
      </c>
      <c r="L2359" s="9">
        <v>6</v>
      </c>
      <c r="M2359" s="9"/>
      <c r="N2359" s="21">
        <v>0.58230000000000004</v>
      </c>
      <c r="O2359" s="10"/>
      <c r="P2359" s="39">
        <v>0.12039999999999999</v>
      </c>
      <c r="Q2359" s="7"/>
      <c r="R2359" s="158">
        <v>91.572199999999995</v>
      </c>
      <c r="S2359" s="1"/>
      <c r="T2359" s="23">
        <v>18.938199999999998</v>
      </c>
      <c r="V2359" s="20">
        <v>4.8353000000000002</v>
      </c>
      <c r="X2359" s="20">
        <v>0</v>
      </c>
      <c r="AA2359" s="25">
        <v>232527</v>
      </c>
      <c r="AB2359" s="9"/>
      <c r="AC2359" s="25">
        <v>1930984</v>
      </c>
      <c r="AD2359" s="9"/>
      <c r="AE2359" s="27">
        <v>399350</v>
      </c>
      <c r="AF2359" s="9"/>
      <c r="AG2359" s="26">
        <v>21087</v>
      </c>
      <c r="AI2359" s="26">
        <v>0</v>
      </c>
      <c r="AK2359" s="26">
        <v>304714</v>
      </c>
      <c r="AM2359" s="2" t="str">
        <f t="shared" si="36"/>
        <v>No</v>
      </c>
    </row>
    <row r="2360" spans="1:39">
      <c r="A2360" s="6" t="s">
        <v>3943</v>
      </c>
      <c r="B2360" s="6" t="s">
        <v>3944</v>
      </c>
      <c r="C2360" s="4" t="s">
        <v>48</v>
      </c>
      <c r="D2360" s="213" t="s">
        <v>3945</v>
      </c>
      <c r="E2360" s="210" t="s">
        <v>3946</v>
      </c>
      <c r="F2360" s="17" t="s">
        <v>272</v>
      </c>
      <c r="G2360" s="36" t="s">
        <v>400</v>
      </c>
      <c r="H2360" s="157">
        <v>0</v>
      </c>
      <c r="I2360" s="19">
        <v>11</v>
      </c>
      <c r="J2360" s="150" t="s">
        <v>13</v>
      </c>
      <c r="K2360" s="150" t="s">
        <v>12</v>
      </c>
      <c r="L2360" s="9">
        <v>6</v>
      </c>
      <c r="M2360" s="9"/>
      <c r="N2360" s="21">
        <v>0.66410000000000002</v>
      </c>
      <c r="O2360" s="10"/>
      <c r="P2360" s="39">
        <v>2.1399999999999999E-2</v>
      </c>
      <c r="Q2360" s="7"/>
      <c r="R2360" s="158">
        <v>93.030299999999997</v>
      </c>
      <c r="S2360" s="1"/>
      <c r="T2360" s="23">
        <v>3.0021</v>
      </c>
      <c r="V2360" s="20">
        <v>30.988800000000001</v>
      </c>
      <c r="X2360" s="20">
        <v>0</v>
      </c>
      <c r="AA2360" s="25">
        <v>14518</v>
      </c>
      <c r="AB2360" s="9"/>
      <c r="AC2360" s="25">
        <v>677447</v>
      </c>
      <c r="AD2360" s="9"/>
      <c r="AE2360" s="27">
        <v>21861</v>
      </c>
      <c r="AF2360" s="9"/>
      <c r="AG2360" s="26">
        <v>7282</v>
      </c>
      <c r="AI2360" s="26">
        <v>0</v>
      </c>
      <c r="AK2360" s="26">
        <v>110249</v>
      </c>
      <c r="AM2360" s="2" t="str">
        <f t="shared" si="36"/>
        <v>No</v>
      </c>
    </row>
    <row r="2361" spans="1:39">
      <c r="A2361" s="6" t="s">
        <v>287</v>
      </c>
      <c r="B2361" s="6" t="s">
        <v>288</v>
      </c>
      <c r="C2361" s="4" t="s">
        <v>109</v>
      </c>
      <c r="D2361" s="213" t="s">
        <v>289</v>
      </c>
      <c r="E2361" s="210">
        <v>9</v>
      </c>
      <c r="F2361" s="17" t="s">
        <v>132</v>
      </c>
      <c r="G2361" s="36" t="s">
        <v>220</v>
      </c>
      <c r="H2361" s="157">
        <v>0</v>
      </c>
      <c r="I2361" s="19">
        <v>11</v>
      </c>
      <c r="J2361" s="150" t="s">
        <v>14</v>
      </c>
      <c r="K2361" s="150" t="s">
        <v>12</v>
      </c>
      <c r="L2361" s="9">
        <v>6</v>
      </c>
      <c r="M2361" s="9"/>
      <c r="N2361" s="21">
        <v>0</v>
      </c>
      <c r="O2361" s="10"/>
      <c r="P2361" s="39">
        <v>0</v>
      </c>
      <c r="Q2361" s="7"/>
      <c r="R2361" s="158">
        <v>112.9496</v>
      </c>
      <c r="S2361" s="1"/>
      <c r="T2361" s="23">
        <v>1.9671000000000001</v>
      </c>
      <c r="V2361" s="20">
        <v>57.419499999999999</v>
      </c>
      <c r="X2361" s="20">
        <v>0</v>
      </c>
      <c r="AA2361" s="25">
        <v>0</v>
      </c>
      <c r="AB2361" s="9"/>
      <c r="AC2361" s="25">
        <v>490879</v>
      </c>
      <c r="AD2361" s="9"/>
      <c r="AE2361" s="27">
        <v>8549</v>
      </c>
      <c r="AF2361" s="9"/>
      <c r="AG2361" s="26">
        <v>4346</v>
      </c>
      <c r="AI2361" s="26">
        <v>0</v>
      </c>
      <c r="AK2361" s="26">
        <v>128875</v>
      </c>
      <c r="AM2361" s="2" t="str">
        <f t="shared" si="36"/>
        <v>No</v>
      </c>
    </row>
    <row r="2362" spans="1:39">
      <c r="A2362" s="6" t="s">
        <v>1386</v>
      </c>
      <c r="B2362" s="6" t="s">
        <v>1296</v>
      </c>
      <c r="C2362" s="4" t="s">
        <v>42</v>
      </c>
      <c r="D2362" s="213">
        <v>4144</v>
      </c>
      <c r="E2362" s="210">
        <v>40144</v>
      </c>
      <c r="F2362" s="17" t="s">
        <v>272</v>
      </c>
      <c r="G2362" s="36" t="s">
        <v>220</v>
      </c>
      <c r="H2362" s="157">
        <v>130846</v>
      </c>
      <c r="I2362" s="19">
        <v>11</v>
      </c>
      <c r="J2362" s="150" t="s">
        <v>14</v>
      </c>
      <c r="K2362" s="150" t="s">
        <v>12</v>
      </c>
      <c r="L2362" s="9">
        <v>6</v>
      </c>
      <c r="M2362" s="9"/>
      <c r="N2362" s="21">
        <v>0.61839999999999995</v>
      </c>
      <c r="O2362" s="10"/>
      <c r="P2362" s="39">
        <v>0.1105</v>
      </c>
      <c r="Q2362" s="7"/>
      <c r="R2362" s="158">
        <v>45.250300000000003</v>
      </c>
      <c r="S2362" s="1"/>
      <c r="T2362" s="23">
        <v>8.0839999999999996</v>
      </c>
      <c r="V2362" s="20">
        <v>5.5975000000000001</v>
      </c>
      <c r="X2362" s="20">
        <v>0</v>
      </c>
      <c r="AA2362" s="25">
        <v>90110</v>
      </c>
      <c r="AB2362" s="9"/>
      <c r="AC2362" s="25">
        <v>815592</v>
      </c>
      <c r="AD2362" s="9"/>
      <c r="AE2362" s="27">
        <v>145706</v>
      </c>
      <c r="AF2362" s="9"/>
      <c r="AG2362" s="26">
        <v>18024</v>
      </c>
      <c r="AI2362" s="26">
        <v>0</v>
      </c>
      <c r="AK2362" s="26">
        <v>264406</v>
      </c>
      <c r="AM2362" s="2" t="str">
        <f t="shared" si="36"/>
        <v>No</v>
      </c>
    </row>
    <row r="2363" spans="1:39">
      <c r="A2363" s="6" t="s">
        <v>6281</v>
      </c>
      <c r="B2363" s="6" t="s">
        <v>1320</v>
      </c>
      <c r="C2363" s="4" t="s">
        <v>64</v>
      </c>
      <c r="D2363" s="213">
        <v>4095</v>
      </c>
      <c r="E2363" s="210">
        <v>40095</v>
      </c>
      <c r="F2363" s="17" t="s">
        <v>272</v>
      </c>
      <c r="G2363" s="36" t="s">
        <v>220</v>
      </c>
      <c r="H2363" s="157">
        <v>117798</v>
      </c>
      <c r="I2363" s="19">
        <v>11</v>
      </c>
      <c r="J2363" s="150" t="s">
        <v>13</v>
      </c>
      <c r="K2363" s="150" t="s">
        <v>15</v>
      </c>
      <c r="L2363" s="9">
        <v>5</v>
      </c>
      <c r="M2363" s="9"/>
      <c r="N2363" s="21">
        <v>1.7236</v>
      </c>
      <c r="O2363" s="10"/>
      <c r="P2363" s="39">
        <v>9.5600000000000004E-2</v>
      </c>
      <c r="Q2363" s="7"/>
      <c r="R2363" s="158">
        <v>36.074399999999997</v>
      </c>
      <c r="S2363" s="1"/>
      <c r="T2363" s="23">
        <v>2.0011000000000001</v>
      </c>
      <c r="V2363" s="20">
        <v>18.027200000000001</v>
      </c>
      <c r="X2363" s="20">
        <v>0</v>
      </c>
      <c r="AA2363" s="25">
        <v>18642</v>
      </c>
      <c r="AB2363" s="9"/>
      <c r="AC2363" s="25">
        <v>194982</v>
      </c>
      <c r="AD2363" s="9"/>
      <c r="AE2363" s="27">
        <v>10816</v>
      </c>
      <c r="AF2363" s="9"/>
      <c r="AG2363" s="26">
        <v>5405</v>
      </c>
      <c r="AI2363" s="26">
        <v>0</v>
      </c>
      <c r="AK2363" s="26">
        <v>54002</v>
      </c>
      <c r="AM2363" s="2" t="str">
        <f t="shared" si="36"/>
        <v>No</v>
      </c>
    </row>
    <row r="2364" spans="1:39">
      <c r="A2364" s="6" t="s">
        <v>3721</v>
      </c>
      <c r="B2364" s="6" t="s">
        <v>3722</v>
      </c>
      <c r="C2364" s="4" t="s">
        <v>61</v>
      </c>
      <c r="D2364" s="213">
        <v>7046</v>
      </c>
      <c r="E2364" s="210">
        <v>70046</v>
      </c>
      <c r="F2364" s="17" t="s">
        <v>272</v>
      </c>
      <c r="G2364" s="36" t="s">
        <v>220</v>
      </c>
      <c r="H2364" s="157">
        <v>1519417</v>
      </c>
      <c r="I2364" s="19">
        <v>11</v>
      </c>
      <c r="J2364" s="150" t="s">
        <v>14</v>
      </c>
      <c r="K2364" s="150" t="s">
        <v>15</v>
      </c>
      <c r="L2364" s="9">
        <v>5</v>
      </c>
      <c r="M2364" s="9"/>
      <c r="N2364" s="21">
        <v>0.41070000000000001</v>
      </c>
      <c r="O2364" s="10"/>
      <c r="P2364" s="39">
        <v>7.1199999999999999E-2</v>
      </c>
      <c r="Q2364" s="7"/>
      <c r="R2364" s="158">
        <v>86.945700000000002</v>
      </c>
      <c r="S2364" s="1"/>
      <c r="T2364" s="23">
        <v>15.075100000000001</v>
      </c>
      <c r="V2364" s="20">
        <v>5.7675000000000001</v>
      </c>
      <c r="X2364" s="20">
        <v>0</v>
      </c>
      <c r="AA2364" s="25">
        <v>109484</v>
      </c>
      <c r="AB2364" s="9"/>
      <c r="AC2364" s="25">
        <v>1537461</v>
      </c>
      <c r="AD2364" s="9"/>
      <c r="AE2364" s="27">
        <v>266573</v>
      </c>
      <c r="AF2364" s="9"/>
      <c r="AG2364" s="26">
        <v>17683</v>
      </c>
      <c r="AI2364" s="26">
        <v>0</v>
      </c>
      <c r="AK2364" s="26">
        <v>242998</v>
      </c>
      <c r="AM2364" s="2" t="str">
        <f t="shared" si="36"/>
        <v>No</v>
      </c>
    </row>
    <row r="2365" spans="1:39">
      <c r="A2365" s="6" t="s">
        <v>2720</v>
      </c>
      <c r="B2365" s="6" t="s">
        <v>2721</v>
      </c>
      <c r="C2365" s="4" t="s">
        <v>57</v>
      </c>
      <c r="D2365" s="213" t="s">
        <v>2722</v>
      </c>
      <c r="E2365" s="210" t="s">
        <v>2723</v>
      </c>
      <c r="F2365" s="17" t="s">
        <v>275</v>
      </c>
      <c r="G2365" s="36" t="s">
        <v>400</v>
      </c>
      <c r="H2365" s="157">
        <v>0</v>
      </c>
      <c r="I2365" s="19">
        <v>11</v>
      </c>
      <c r="J2365" s="150" t="s">
        <v>14</v>
      </c>
      <c r="K2365" s="150" t="s">
        <v>12</v>
      </c>
      <c r="L2365" s="9">
        <v>5</v>
      </c>
      <c r="M2365" s="9"/>
      <c r="N2365" s="21">
        <v>3.3668999999999998</v>
      </c>
      <c r="O2365" s="10"/>
      <c r="P2365" s="39">
        <v>0.29380000000000001</v>
      </c>
      <c r="Q2365" s="7"/>
      <c r="R2365" s="158">
        <v>39.668399999999998</v>
      </c>
      <c r="S2365" s="1"/>
      <c r="T2365" s="23">
        <v>3.4617</v>
      </c>
      <c r="V2365" s="20">
        <v>11.4594</v>
      </c>
      <c r="X2365" s="20">
        <v>0</v>
      </c>
      <c r="AA2365" s="25">
        <v>117647</v>
      </c>
      <c r="AB2365" s="9"/>
      <c r="AC2365" s="25">
        <v>400413</v>
      </c>
      <c r="AD2365" s="9"/>
      <c r="AE2365" s="27">
        <v>34942</v>
      </c>
      <c r="AF2365" s="9"/>
      <c r="AG2365" s="26">
        <v>10094</v>
      </c>
      <c r="AI2365" s="26">
        <v>0</v>
      </c>
      <c r="AK2365" s="26">
        <v>200641</v>
      </c>
      <c r="AM2365" s="2" t="str">
        <f t="shared" si="36"/>
        <v>No</v>
      </c>
    </row>
    <row r="2366" spans="1:39">
      <c r="A2366" s="6" t="s">
        <v>287</v>
      </c>
      <c r="B2366" s="6" t="s">
        <v>288</v>
      </c>
      <c r="C2366" s="4" t="s">
        <v>109</v>
      </c>
      <c r="D2366" s="213" t="s">
        <v>289</v>
      </c>
      <c r="E2366" s="210">
        <v>9</v>
      </c>
      <c r="F2366" s="17" t="s">
        <v>132</v>
      </c>
      <c r="G2366" s="36" t="s">
        <v>220</v>
      </c>
      <c r="H2366" s="157">
        <v>0</v>
      </c>
      <c r="I2366" s="19">
        <v>11</v>
      </c>
      <c r="J2366" s="150" t="s">
        <v>13</v>
      </c>
      <c r="K2366" s="150" t="s">
        <v>12</v>
      </c>
      <c r="L2366" s="9">
        <v>5</v>
      </c>
      <c r="M2366" s="9"/>
      <c r="N2366" s="21">
        <v>0</v>
      </c>
      <c r="O2366" s="10"/>
      <c r="P2366" s="39">
        <v>0</v>
      </c>
      <c r="Q2366" s="7"/>
      <c r="R2366" s="158">
        <v>25.607900000000001</v>
      </c>
      <c r="S2366" s="1"/>
      <c r="T2366" s="23">
        <v>0.44330000000000003</v>
      </c>
      <c r="V2366" s="20">
        <v>57.766399999999997</v>
      </c>
      <c r="X2366" s="20">
        <v>0</v>
      </c>
      <c r="AA2366" s="25">
        <v>0</v>
      </c>
      <c r="AB2366" s="9"/>
      <c r="AC2366" s="25">
        <v>114493</v>
      </c>
      <c r="AD2366" s="9"/>
      <c r="AE2366" s="27">
        <v>1982</v>
      </c>
      <c r="AF2366" s="9"/>
      <c r="AG2366" s="26">
        <v>4471</v>
      </c>
      <c r="AI2366" s="26">
        <v>0</v>
      </c>
      <c r="AK2366" s="26">
        <v>78408</v>
      </c>
      <c r="AM2366" s="2" t="str">
        <f t="shared" si="36"/>
        <v>No</v>
      </c>
    </row>
    <row r="2367" spans="1:39">
      <c r="A2367" s="6" t="s">
        <v>1386</v>
      </c>
      <c r="B2367" s="6" t="s">
        <v>1296</v>
      </c>
      <c r="C2367" s="4" t="s">
        <v>42</v>
      </c>
      <c r="D2367" s="213">
        <v>4144</v>
      </c>
      <c r="E2367" s="210">
        <v>40144</v>
      </c>
      <c r="F2367" s="17" t="s">
        <v>272</v>
      </c>
      <c r="G2367" s="36" t="s">
        <v>220</v>
      </c>
      <c r="H2367" s="157">
        <v>130846</v>
      </c>
      <c r="I2367" s="19">
        <v>11</v>
      </c>
      <c r="J2367" s="150" t="s">
        <v>13</v>
      </c>
      <c r="K2367" s="150" t="s">
        <v>12</v>
      </c>
      <c r="L2367" s="9">
        <v>5</v>
      </c>
      <c r="M2367" s="9"/>
      <c r="N2367" s="21">
        <v>4.5044000000000004</v>
      </c>
      <c r="O2367" s="10"/>
      <c r="P2367" s="39">
        <v>7.5899999999999995E-2</v>
      </c>
      <c r="Q2367" s="7"/>
      <c r="R2367" s="158">
        <v>75.656899999999993</v>
      </c>
      <c r="S2367" s="1"/>
      <c r="T2367" s="23">
        <v>1.2751999999999999</v>
      </c>
      <c r="V2367" s="20">
        <v>59.3294</v>
      </c>
      <c r="X2367" s="20">
        <v>0</v>
      </c>
      <c r="AA2367" s="25">
        <v>38634</v>
      </c>
      <c r="AB2367" s="9"/>
      <c r="AC2367" s="25">
        <v>508868</v>
      </c>
      <c r="AD2367" s="9"/>
      <c r="AE2367" s="27">
        <v>8577</v>
      </c>
      <c r="AF2367" s="9"/>
      <c r="AG2367" s="26">
        <v>6726</v>
      </c>
      <c r="AI2367" s="26">
        <v>0</v>
      </c>
      <c r="AK2367" s="26">
        <v>96829</v>
      </c>
      <c r="AM2367" s="2" t="str">
        <f t="shared" si="36"/>
        <v>No</v>
      </c>
    </row>
    <row r="2368" spans="1:39">
      <c r="A2368" s="6" t="s">
        <v>5180</v>
      </c>
      <c r="B2368" s="6" t="s">
        <v>5181</v>
      </c>
      <c r="C2368" s="4" t="s">
        <v>74</v>
      </c>
      <c r="D2368" s="213" t="s">
        <v>5182</v>
      </c>
      <c r="E2368" s="210" t="s">
        <v>5183</v>
      </c>
      <c r="F2368" s="17" t="s">
        <v>405</v>
      </c>
      <c r="G2368" s="36" t="s">
        <v>400</v>
      </c>
      <c r="H2368" s="157">
        <v>0</v>
      </c>
      <c r="I2368" s="19">
        <v>11</v>
      </c>
      <c r="J2368" s="150" t="s">
        <v>14</v>
      </c>
      <c r="K2368" s="150" t="s">
        <v>12</v>
      </c>
      <c r="L2368" s="9">
        <v>5</v>
      </c>
      <c r="M2368" s="9"/>
      <c r="N2368" s="21">
        <v>1.1100000000000001</v>
      </c>
      <c r="O2368" s="10"/>
      <c r="P2368" s="39">
        <v>0.2424</v>
      </c>
      <c r="Q2368" s="7"/>
      <c r="R2368" s="158">
        <v>78.216399999999993</v>
      </c>
      <c r="S2368" s="1"/>
      <c r="T2368" s="23">
        <v>17.081199999999999</v>
      </c>
      <c r="V2368" s="20">
        <v>4.5791000000000004</v>
      </c>
      <c r="X2368" s="20">
        <v>0</v>
      </c>
      <c r="AA2368" s="25">
        <v>306180</v>
      </c>
      <c r="AB2368" s="9"/>
      <c r="AC2368" s="25">
        <v>1263039</v>
      </c>
      <c r="AD2368" s="9"/>
      <c r="AE2368" s="27">
        <v>275828</v>
      </c>
      <c r="AF2368" s="9"/>
      <c r="AG2368" s="26">
        <v>16148</v>
      </c>
      <c r="AI2368" s="26">
        <v>0</v>
      </c>
      <c r="AK2368" s="26">
        <v>263975</v>
      </c>
      <c r="AM2368" s="2" t="str">
        <f t="shared" si="36"/>
        <v>No</v>
      </c>
    </row>
    <row r="2369" spans="1:39">
      <c r="A2369" s="6" t="s">
        <v>3943</v>
      </c>
      <c r="B2369" s="6" t="s">
        <v>3944</v>
      </c>
      <c r="C2369" s="4" t="s">
        <v>48</v>
      </c>
      <c r="D2369" s="213" t="s">
        <v>3945</v>
      </c>
      <c r="E2369" s="210" t="s">
        <v>3946</v>
      </c>
      <c r="F2369" s="17" t="s">
        <v>272</v>
      </c>
      <c r="G2369" s="36" t="s">
        <v>400</v>
      </c>
      <c r="H2369" s="157">
        <v>0</v>
      </c>
      <c r="I2369" s="19">
        <v>11</v>
      </c>
      <c r="J2369" s="150" t="s">
        <v>14</v>
      </c>
      <c r="K2369" s="150" t="s">
        <v>12</v>
      </c>
      <c r="L2369" s="9">
        <v>5</v>
      </c>
      <c r="M2369" s="9"/>
      <c r="N2369" s="21">
        <v>0.60899999999999999</v>
      </c>
      <c r="O2369" s="10"/>
      <c r="P2369" s="39">
        <v>9.2999999999999999E-2</v>
      </c>
      <c r="Q2369" s="7"/>
      <c r="R2369" s="158">
        <v>40.264699999999998</v>
      </c>
      <c r="S2369" s="1"/>
      <c r="T2369" s="23">
        <v>6.1487999999999996</v>
      </c>
      <c r="V2369" s="20">
        <v>6.5484</v>
      </c>
      <c r="X2369" s="20">
        <v>0</v>
      </c>
      <c r="AA2369" s="25">
        <v>56922</v>
      </c>
      <c r="AB2369" s="9"/>
      <c r="AC2369" s="25">
        <v>612063</v>
      </c>
      <c r="AD2369" s="9"/>
      <c r="AE2369" s="27">
        <v>93468</v>
      </c>
      <c r="AF2369" s="9"/>
      <c r="AG2369" s="26">
        <v>15201</v>
      </c>
      <c r="AI2369" s="26">
        <v>0</v>
      </c>
      <c r="AK2369" s="26">
        <v>290466</v>
      </c>
      <c r="AM2369" s="2" t="str">
        <f t="shared" si="36"/>
        <v>No</v>
      </c>
    </row>
    <row r="2370" spans="1:39">
      <c r="A2370" s="6" t="s">
        <v>6282</v>
      </c>
      <c r="B2370" s="6" t="s">
        <v>5017</v>
      </c>
      <c r="C2370" s="4" t="s">
        <v>22</v>
      </c>
      <c r="D2370" s="213" t="s">
        <v>5018</v>
      </c>
      <c r="E2370" s="210" t="s">
        <v>5019</v>
      </c>
      <c r="F2370" s="17" t="s">
        <v>275</v>
      </c>
      <c r="G2370" s="36" t="s">
        <v>400</v>
      </c>
      <c r="H2370" s="157">
        <v>0</v>
      </c>
      <c r="I2370" s="19">
        <v>11</v>
      </c>
      <c r="J2370" s="150" t="s">
        <v>14</v>
      </c>
      <c r="K2370" s="150" t="s">
        <v>12</v>
      </c>
      <c r="L2370" s="9">
        <v>5</v>
      </c>
      <c r="M2370" s="9"/>
      <c r="N2370" s="21">
        <v>1.3932</v>
      </c>
      <c r="O2370" s="10"/>
      <c r="P2370" s="39">
        <v>0.1232</v>
      </c>
      <c r="Q2370" s="7"/>
      <c r="R2370" s="158">
        <v>76.820899999999995</v>
      </c>
      <c r="S2370" s="1"/>
      <c r="T2370" s="23">
        <v>6.7953999999999999</v>
      </c>
      <c r="V2370" s="20">
        <v>11.3049</v>
      </c>
      <c r="X2370" s="20">
        <v>0</v>
      </c>
      <c r="AA2370" s="25">
        <v>193525</v>
      </c>
      <c r="AB2370" s="9"/>
      <c r="AC2370" s="25">
        <v>1570296</v>
      </c>
      <c r="AD2370" s="9"/>
      <c r="AE2370" s="27">
        <v>138904</v>
      </c>
      <c r="AF2370" s="9"/>
      <c r="AG2370" s="26">
        <v>20441</v>
      </c>
      <c r="AI2370" s="26">
        <v>0</v>
      </c>
      <c r="AK2370" s="26">
        <v>332579</v>
      </c>
      <c r="AM2370" s="2" t="str">
        <f t="shared" ref="AM2370:AM2433" si="37">IF(AL2370&amp;AJ2370&amp;AH2370&amp;AF2370&amp;AD2370&amp;AB2370&amp;Y2370&amp;W2370&amp;U2370&amp;S2370&amp;S2370&amp;Q2370&amp;O2370&lt;&gt;"","Yes","No")</f>
        <v>No</v>
      </c>
    </row>
    <row r="2371" spans="1:39">
      <c r="A2371" s="6" t="s">
        <v>6278</v>
      </c>
      <c r="B2371" s="6" t="s">
        <v>6279</v>
      </c>
      <c r="C2371" s="4" t="s">
        <v>34</v>
      </c>
      <c r="D2371" s="213" t="s">
        <v>733</v>
      </c>
      <c r="E2371" s="210">
        <v>10140</v>
      </c>
      <c r="F2371" s="17" t="s">
        <v>275</v>
      </c>
      <c r="G2371" s="36" t="s">
        <v>220</v>
      </c>
      <c r="H2371" s="157">
        <v>562839</v>
      </c>
      <c r="I2371" s="19">
        <v>11</v>
      </c>
      <c r="J2371" s="150" t="s">
        <v>13</v>
      </c>
      <c r="K2371" s="150" t="s">
        <v>12</v>
      </c>
      <c r="L2371" s="9">
        <v>5</v>
      </c>
      <c r="M2371" s="9"/>
      <c r="N2371" s="21">
        <v>3.8178999999999998</v>
      </c>
      <c r="O2371" s="10"/>
      <c r="P2371" s="39">
        <v>0.1037</v>
      </c>
      <c r="Q2371" s="7"/>
      <c r="R2371" s="158">
        <v>46.846899999999998</v>
      </c>
      <c r="S2371" s="1"/>
      <c r="T2371" s="23">
        <v>1.2722</v>
      </c>
      <c r="V2371" s="20">
        <v>36.823999999999998</v>
      </c>
      <c r="X2371" s="20">
        <v>0</v>
      </c>
      <c r="AA2371" s="25">
        <v>39794</v>
      </c>
      <c r="AB2371" s="9"/>
      <c r="AC2371" s="25">
        <v>383817</v>
      </c>
      <c r="AD2371" s="9"/>
      <c r="AE2371" s="27">
        <v>10423</v>
      </c>
      <c r="AF2371" s="9"/>
      <c r="AG2371" s="26">
        <v>8193</v>
      </c>
      <c r="AI2371" s="26">
        <v>0</v>
      </c>
      <c r="AK2371" s="26">
        <v>152428</v>
      </c>
      <c r="AM2371" s="2" t="str">
        <f t="shared" si="37"/>
        <v>No</v>
      </c>
    </row>
    <row r="2372" spans="1:39">
      <c r="A2372" s="6" t="s">
        <v>6280</v>
      </c>
      <c r="B2372" s="6" t="s">
        <v>1277</v>
      </c>
      <c r="C2372" s="4" t="s">
        <v>51</v>
      </c>
      <c r="D2372" s="213">
        <v>4016</v>
      </c>
      <c r="E2372" s="210">
        <v>40016</v>
      </c>
      <c r="F2372" s="17" t="s">
        <v>272</v>
      </c>
      <c r="G2372" s="36" t="s">
        <v>220</v>
      </c>
      <c r="H2372" s="157">
        <v>202637</v>
      </c>
      <c r="I2372" s="19">
        <v>11</v>
      </c>
      <c r="J2372" s="150" t="s">
        <v>13</v>
      </c>
      <c r="K2372" s="150" t="s">
        <v>12</v>
      </c>
      <c r="L2372" s="9">
        <v>5</v>
      </c>
      <c r="M2372" s="9"/>
      <c r="N2372" s="21">
        <v>1.2407999999999999</v>
      </c>
      <c r="O2372" s="10"/>
      <c r="P2372" s="39">
        <v>5.2600000000000001E-2</v>
      </c>
      <c r="Q2372" s="7"/>
      <c r="R2372" s="158">
        <v>41.890300000000003</v>
      </c>
      <c r="S2372" s="1"/>
      <c r="T2372" s="23">
        <v>1.7773000000000001</v>
      </c>
      <c r="V2372" s="20">
        <v>23.5701</v>
      </c>
      <c r="X2372" s="20">
        <v>0</v>
      </c>
      <c r="AA2372" s="25">
        <v>17713</v>
      </c>
      <c r="AB2372" s="9"/>
      <c r="AC2372" s="25">
        <v>336463</v>
      </c>
      <c r="AD2372" s="9"/>
      <c r="AE2372" s="27">
        <v>14275</v>
      </c>
      <c r="AF2372" s="9"/>
      <c r="AG2372" s="26">
        <v>8032</v>
      </c>
      <c r="AI2372" s="26">
        <v>0</v>
      </c>
      <c r="AK2372" s="26">
        <v>69995</v>
      </c>
      <c r="AM2372" s="2" t="str">
        <f t="shared" si="37"/>
        <v>No</v>
      </c>
    </row>
    <row r="2373" spans="1:39">
      <c r="A2373" s="6" t="s">
        <v>691</v>
      </c>
      <c r="B2373" s="6" t="s">
        <v>692</v>
      </c>
      <c r="C2373" s="4" t="s">
        <v>34</v>
      </c>
      <c r="D2373" s="213">
        <v>1063</v>
      </c>
      <c r="E2373" s="210">
        <v>10063</v>
      </c>
      <c r="F2373" s="17" t="s">
        <v>275</v>
      </c>
      <c r="G2373" s="36" t="s">
        <v>220</v>
      </c>
      <c r="H2373" s="157">
        <v>924859</v>
      </c>
      <c r="I2373" s="19">
        <v>11</v>
      </c>
      <c r="J2373" s="150" t="s">
        <v>13</v>
      </c>
      <c r="K2373" s="150" t="s">
        <v>12</v>
      </c>
      <c r="L2373" s="9">
        <v>4</v>
      </c>
      <c r="M2373" s="9"/>
      <c r="N2373" s="21">
        <v>5.8681000000000001</v>
      </c>
      <c r="O2373" s="10"/>
      <c r="P2373" s="39">
        <v>0.16070000000000001</v>
      </c>
      <c r="Q2373" s="7"/>
      <c r="R2373" s="158">
        <v>62.263399999999997</v>
      </c>
      <c r="S2373" s="1"/>
      <c r="T2373" s="23">
        <v>1.7052</v>
      </c>
      <c r="V2373" s="20">
        <v>36.513800000000003</v>
      </c>
      <c r="X2373" s="20">
        <v>0</v>
      </c>
      <c r="AA2373" s="25">
        <v>102575</v>
      </c>
      <c r="AB2373" s="9"/>
      <c r="AC2373" s="25">
        <v>638262</v>
      </c>
      <c r="AD2373" s="9"/>
      <c r="AE2373" s="27">
        <v>17480</v>
      </c>
      <c r="AF2373" s="9"/>
      <c r="AG2373" s="26">
        <v>10251</v>
      </c>
      <c r="AI2373" s="26">
        <v>0</v>
      </c>
      <c r="AK2373" s="26">
        <v>123214</v>
      </c>
      <c r="AM2373" s="2" t="str">
        <f t="shared" si="37"/>
        <v>No</v>
      </c>
    </row>
    <row r="2374" spans="1:39">
      <c r="A2374" s="6" t="s">
        <v>5180</v>
      </c>
      <c r="B2374" s="6" t="s">
        <v>5181</v>
      </c>
      <c r="C2374" s="4" t="s">
        <v>74</v>
      </c>
      <c r="D2374" s="213" t="s">
        <v>5182</v>
      </c>
      <c r="E2374" s="210" t="s">
        <v>5183</v>
      </c>
      <c r="F2374" s="17" t="s">
        <v>405</v>
      </c>
      <c r="G2374" s="36" t="s">
        <v>400</v>
      </c>
      <c r="H2374" s="157">
        <v>0</v>
      </c>
      <c r="I2374" s="19">
        <v>11</v>
      </c>
      <c r="J2374" s="150" t="s">
        <v>13</v>
      </c>
      <c r="K2374" s="150" t="s">
        <v>12</v>
      </c>
      <c r="L2374" s="9">
        <v>4</v>
      </c>
      <c r="M2374" s="9"/>
      <c r="N2374" s="21">
        <v>0.26179999999999998</v>
      </c>
      <c r="O2374" s="10"/>
      <c r="P2374" s="39">
        <v>5.3E-3</v>
      </c>
      <c r="Q2374" s="7"/>
      <c r="R2374" s="158">
        <v>120.7854</v>
      </c>
      <c r="S2374" s="1"/>
      <c r="T2374" s="23">
        <v>2.4491999999999998</v>
      </c>
      <c r="V2374" s="20">
        <v>49.317</v>
      </c>
      <c r="X2374" s="20">
        <v>0</v>
      </c>
      <c r="AA2374" s="25">
        <v>3292</v>
      </c>
      <c r="AB2374" s="9"/>
      <c r="AC2374" s="25">
        <v>620112</v>
      </c>
      <c r="AD2374" s="9"/>
      <c r="AE2374" s="27">
        <v>12574</v>
      </c>
      <c r="AF2374" s="9"/>
      <c r="AG2374" s="26">
        <v>5134</v>
      </c>
      <c r="AI2374" s="26">
        <v>0</v>
      </c>
      <c r="AK2374" s="26">
        <v>72708</v>
      </c>
      <c r="AM2374" s="2" t="str">
        <f t="shared" si="37"/>
        <v>No</v>
      </c>
    </row>
    <row r="2375" spans="1:39">
      <c r="A2375" s="6" t="s">
        <v>577</v>
      </c>
      <c r="B2375" s="6" t="s">
        <v>578</v>
      </c>
      <c r="C2375" s="4" t="s">
        <v>109</v>
      </c>
      <c r="D2375" s="213" t="s">
        <v>579</v>
      </c>
      <c r="E2375" s="210" t="s">
        <v>580</v>
      </c>
      <c r="F2375" s="17" t="s">
        <v>275</v>
      </c>
      <c r="G2375" s="36" t="s">
        <v>400</v>
      </c>
      <c r="H2375" s="157">
        <v>0</v>
      </c>
      <c r="I2375" s="19">
        <v>11</v>
      </c>
      <c r="J2375" s="150" t="s">
        <v>13</v>
      </c>
      <c r="K2375" s="150" t="s">
        <v>12</v>
      </c>
      <c r="L2375" s="9">
        <v>4</v>
      </c>
      <c r="M2375" s="9"/>
      <c r="N2375" s="21">
        <v>1.3771</v>
      </c>
      <c r="O2375" s="10"/>
      <c r="P2375" s="39">
        <v>3.78E-2</v>
      </c>
      <c r="Q2375" s="7"/>
      <c r="R2375" s="158">
        <v>65.065399999999997</v>
      </c>
      <c r="S2375" s="1"/>
      <c r="T2375" s="23">
        <v>1.7863</v>
      </c>
      <c r="V2375" s="20">
        <v>36.424100000000003</v>
      </c>
      <c r="X2375" s="20">
        <v>0</v>
      </c>
      <c r="AA2375" s="25">
        <v>19112</v>
      </c>
      <c r="AB2375" s="9"/>
      <c r="AC2375" s="25">
        <v>505493</v>
      </c>
      <c r="AD2375" s="9"/>
      <c r="AE2375" s="27">
        <v>13878</v>
      </c>
      <c r="AF2375" s="9"/>
      <c r="AG2375" s="26">
        <v>7769</v>
      </c>
      <c r="AI2375" s="26">
        <v>0</v>
      </c>
      <c r="AK2375" s="26">
        <v>99251</v>
      </c>
      <c r="AM2375" s="2" t="str">
        <f t="shared" si="37"/>
        <v>No</v>
      </c>
    </row>
    <row r="2376" spans="1:39">
      <c r="A2376" s="6" t="s">
        <v>6277</v>
      </c>
      <c r="B2376" s="6" t="s">
        <v>4246</v>
      </c>
      <c r="C2376" s="4" t="s">
        <v>66</v>
      </c>
      <c r="D2376" s="213" t="s">
        <v>4247</v>
      </c>
      <c r="E2376" s="210" t="s">
        <v>4248</v>
      </c>
      <c r="F2376" s="17" t="s">
        <v>272</v>
      </c>
      <c r="G2376" s="36" t="s">
        <v>400</v>
      </c>
      <c r="H2376" s="157">
        <v>0</v>
      </c>
      <c r="I2376" s="19">
        <v>11</v>
      </c>
      <c r="J2376" s="150" t="s">
        <v>14</v>
      </c>
      <c r="K2376" s="150" t="s">
        <v>12</v>
      </c>
      <c r="L2376" s="9">
        <v>4</v>
      </c>
      <c r="M2376" s="9"/>
      <c r="N2376" s="21">
        <v>1.9779</v>
      </c>
      <c r="O2376" s="10"/>
      <c r="P2376" s="39">
        <v>8.9899999999999994E-2</v>
      </c>
      <c r="Q2376" s="7"/>
      <c r="R2376" s="158">
        <v>44.420299999999997</v>
      </c>
      <c r="S2376" s="1"/>
      <c r="T2376" s="23">
        <v>2.0186000000000002</v>
      </c>
      <c r="V2376" s="20">
        <v>22.005700000000001</v>
      </c>
      <c r="X2376" s="20">
        <v>0</v>
      </c>
      <c r="AA2376" s="25">
        <v>21707</v>
      </c>
      <c r="AB2376" s="9"/>
      <c r="AC2376" s="25">
        <v>241513</v>
      </c>
      <c r="AD2376" s="9"/>
      <c r="AE2376" s="27">
        <v>10975</v>
      </c>
      <c r="AF2376" s="9"/>
      <c r="AG2376" s="26">
        <v>5437</v>
      </c>
      <c r="AI2376" s="26">
        <v>0</v>
      </c>
      <c r="AK2376" s="26">
        <v>130578</v>
      </c>
      <c r="AM2376" s="2" t="str">
        <f t="shared" si="37"/>
        <v>No</v>
      </c>
    </row>
    <row r="2377" spans="1:39">
      <c r="A2377" s="6" t="s">
        <v>1389</v>
      </c>
      <c r="B2377" s="6" t="s">
        <v>1390</v>
      </c>
      <c r="C2377" s="4" t="s">
        <v>39</v>
      </c>
      <c r="D2377" s="213">
        <v>4146</v>
      </c>
      <c r="E2377" s="210">
        <v>40146</v>
      </c>
      <c r="F2377" s="17" t="s">
        <v>272</v>
      </c>
      <c r="G2377" s="36" t="s">
        <v>220</v>
      </c>
      <c r="H2377" s="157">
        <v>148220</v>
      </c>
      <c r="I2377" s="19">
        <v>11</v>
      </c>
      <c r="J2377" s="150" t="s">
        <v>13</v>
      </c>
      <c r="K2377" s="150" t="s">
        <v>15</v>
      </c>
      <c r="L2377" s="9">
        <v>4</v>
      </c>
      <c r="M2377" s="9"/>
      <c r="N2377" s="21">
        <v>2.2412999999999998</v>
      </c>
      <c r="O2377" s="10"/>
      <c r="P2377" s="39">
        <v>5.2400000000000002E-2</v>
      </c>
      <c r="Q2377" s="7"/>
      <c r="R2377" s="158">
        <v>99.822699999999998</v>
      </c>
      <c r="S2377" s="1"/>
      <c r="T2377" s="23">
        <v>2.3336999999999999</v>
      </c>
      <c r="V2377" s="20">
        <v>42.775199999999998</v>
      </c>
      <c r="X2377" s="20">
        <v>0</v>
      </c>
      <c r="AA2377" s="25">
        <v>31869</v>
      </c>
      <c r="AB2377" s="9"/>
      <c r="AC2377" s="25">
        <v>608220</v>
      </c>
      <c r="AD2377" s="9"/>
      <c r="AE2377" s="27">
        <v>14219</v>
      </c>
      <c r="AF2377" s="9"/>
      <c r="AG2377" s="26">
        <v>6093</v>
      </c>
      <c r="AI2377" s="26">
        <v>0</v>
      </c>
      <c r="AK2377" s="26">
        <v>124477</v>
      </c>
      <c r="AM2377" s="2" t="str">
        <f t="shared" si="37"/>
        <v>No</v>
      </c>
    </row>
    <row r="2378" spans="1:39">
      <c r="A2378" s="6" t="s">
        <v>6272</v>
      </c>
      <c r="B2378" s="6" t="s">
        <v>3317</v>
      </c>
      <c r="C2378" s="4" t="s">
        <v>52</v>
      </c>
      <c r="D2378" s="213">
        <v>6080</v>
      </c>
      <c r="E2378" s="210">
        <v>60080</v>
      </c>
      <c r="F2378" s="17" t="s">
        <v>272</v>
      </c>
      <c r="G2378" s="36" t="s">
        <v>220</v>
      </c>
      <c r="H2378" s="157">
        <v>144875</v>
      </c>
      <c r="I2378" s="19">
        <v>11</v>
      </c>
      <c r="J2378" s="150" t="s">
        <v>13</v>
      </c>
      <c r="K2378" s="150" t="s">
        <v>12</v>
      </c>
      <c r="L2378" s="9">
        <v>3</v>
      </c>
      <c r="M2378" s="9"/>
      <c r="N2378" s="21">
        <v>1.8080000000000001</v>
      </c>
      <c r="O2378" s="10"/>
      <c r="P2378" s="39">
        <v>0.1275</v>
      </c>
      <c r="Q2378" s="7"/>
      <c r="R2378" s="158">
        <v>67.411199999999994</v>
      </c>
      <c r="S2378" s="1"/>
      <c r="T2378" s="23">
        <v>4.7523</v>
      </c>
      <c r="V2378" s="20">
        <v>14.184900000000001</v>
      </c>
      <c r="X2378" s="20">
        <v>0</v>
      </c>
      <c r="AA2378" s="25">
        <v>7355</v>
      </c>
      <c r="AB2378" s="9"/>
      <c r="AC2378" s="25">
        <v>57704</v>
      </c>
      <c r="AD2378" s="9"/>
      <c r="AE2378" s="27">
        <v>4068</v>
      </c>
      <c r="AF2378" s="9"/>
      <c r="AG2378" s="26">
        <v>856</v>
      </c>
      <c r="AI2378" s="26">
        <v>0</v>
      </c>
      <c r="AK2378" s="26">
        <v>11288</v>
      </c>
      <c r="AM2378" s="2" t="str">
        <f t="shared" si="37"/>
        <v>No</v>
      </c>
    </row>
    <row r="2379" spans="1:39">
      <c r="A2379" s="6" t="s">
        <v>5587</v>
      </c>
      <c r="B2379" s="6" t="s">
        <v>5588</v>
      </c>
      <c r="C2379" s="4" t="s">
        <v>39</v>
      </c>
      <c r="D2379" s="213"/>
      <c r="E2379" s="210">
        <v>40256</v>
      </c>
      <c r="F2379" s="17" t="s">
        <v>272</v>
      </c>
      <c r="G2379" s="36" t="s">
        <v>220</v>
      </c>
      <c r="H2379" s="157">
        <v>5502379</v>
      </c>
      <c r="I2379" s="19">
        <v>11</v>
      </c>
      <c r="J2379" s="150" t="s">
        <v>14</v>
      </c>
      <c r="K2379" s="150" t="s">
        <v>15</v>
      </c>
      <c r="L2379" s="9">
        <v>3</v>
      </c>
      <c r="M2379" s="9"/>
      <c r="N2379" s="21">
        <v>0</v>
      </c>
      <c r="O2379" s="10"/>
      <c r="P2379" s="39">
        <v>0</v>
      </c>
      <c r="Q2379" s="7"/>
      <c r="R2379" s="158">
        <v>41.695099999999996</v>
      </c>
      <c r="S2379" s="1"/>
      <c r="T2379" s="23">
        <v>12.5223</v>
      </c>
      <c r="V2379" s="20">
        <v>3.3296999999999999</v>
      </c>
      <c r="X2379" s="20">
        <v>0</v>
      </c>
      <c r="AA2379" s="25">
        <v>0</v>
      </c>
      <c r="AB2379" s="9"/>
      <c r="AC2379" s="25">
        <v>306042</v>
      </c>
      <c r="AD2379" s="9"/>
      <c r="AE2379" s="27">
        <v>91914</v>
      </c>
      <c r="AF2379" s="9"/>
      <c r="AG2379" s="26">
        <v>7340</v>
      </c>
      <c r="AI2379" s="26">
        <v>0</v>
      </c>
      <c r="AK2379" s="26">
        <v>104424</v>
      </c>
      <c r="AM2379" s="2" t="str">
        <f t="shared" si="37"/>
        <v>No</v>
      </c>
    </row>
    <row r="2380" spans="1:39">
      <c r="A2380" s="6" t="s">
        <v>2720</v>
      </c>
      <c r="B2380" s="6" t="s">
        <v>2721</v>
      </c>
      <c r="C2380" s="4" t="s">
        <v>57</v>
      </c>
      <c r="D2380" s="213" t="s">
        <v>2722</v>
      </c>
      <c r="E2380" s="210" t="s">
        <v>2723</v>
      </c>
      <c r="F2380" s="17" t="s">
        <v>275</v>
      </c>
      <c r="G2380" s="36" t="s">
        <v>400</v>
      </c>
      <c r="H2380" s="157">
        <v>0</v>
      </c>
      <c r="I2380" s="19">
        <v>11</v>
      </c>
      <c r="J2380" s="150" t="s">
        <v>25</v>
      </c>
      <c r="K2380" s="150" t="s">
        <v>12</v>
      </c>
      <c r="L2380" s="9">
        <v>3</v>
      </c>
      <c r="M2380" s="9"/>
      <c r="N2380" s="21">
        <v>1.8295999999999999</v>
      </c>
      <c r="O2380" s="10"/>
      <c r="P2380" s="39">
        <v>0.5</v>
      </c>
      <c r="Q2380" s="7"/>
      <c r="R2380" s="158">
        <v>157.60159999999999</v>
      </c>
      <c r="S2380" s="1"/>
      <c r="T2380" s="23">
        <v>43.070599999999999</v>
      </c>
      <c r="V2380" s="20">
        <v>3.6591</v>
      </c>
      <c r="X2380" s="20">
        <v>0</v>
      </c>
      <c r="AA2380" s="25">
        <v>1496270</v>
      </c>
      <c r="AB2380" s="9"/>
      <c r="AC2380" s="25">
        <v>2992539</v>
      </c>
      <c r="AD2380" s="9"/>
      <c r="AE2380" s="27">
        <v>817824</v>
      </c>
      <c r="AF2380" s="9"/>
      <c r="AG2380" s="26">
        <v>18988</v>
      </c>
      <c r="AI2380" s="26">
        <v>0</v>
      </c>
      <c r="AK2380" s="26">
        <v>29864</v>
      </c>
      <c r="AM2380" s="2" t="str">
        <f t="shared" si="37"/>
        <v>No</v>
      </c>
    </row>
    <row r="2381" spans="1:39">
      <c r="A2381" s="6" t="s">
        <v>6282</v>
      </c>
      <c r="B2381" s="6" t="s">
        <v>5017</v>
      </c>
      <c r="C2381" s="4" t="s">
        <v>22</v>
      </c>
      <c r="D2381" s="213" t="s">
        <v>5018</v>
      </c>
      <c r="E2381" s="210" t="s">
        <v>5019</v>
      </c>
      <c r="F2381" s="17" t="s">
        <v>275</v>
      </c>
      <c r="G2381" s="36" t="s">
        <v>400</v>
      </c>
      <c r="H2381" s="157">
        <v>0</v>
      </c>
      <c r="I2381" s="19">
        <v>11</v>
      </c>
      <c r="J2381" s="150" t="s">
        <v>24</v>
      </c>
      <c r="K2381" s="150" t="s">
        <v>12</v>
      </c>
      <c r="L2381" s="9">
        <v>3</v>
      </c>
      <c r="M2381" s="9"/>
      <c r="N2381" s="21">
        <v>5.2092999999999998</v>
      </c>
      <c r="O2381" s="10"/>
      <c r="P2381" s="39">
        <v>0.1232</v>
      </c>
      <c r="Q2381" s="7"/>
      <c r="R2381" s="158">
        <v>115.0994</v>
      </c>
      <c r="S2381" s="1"/>
      <c r="T2381" s="23">
        <v>2.7229999999999999</v>
      </c>
      <c r="V2381" s="20">
        <v>42.269500000000001</v>
      </c>
      <c r="X2381" s="20">
        <v>0</v>
      </c>
      <c r="AA2381" s="25">
        <v>112402</v>
      </c>
      <c r="AB2381" s="9"/>
      <c r="AC2381" s="25">
        <v>912048</v>
      </c>
      <c r="AD2381" s="9"/>
      <c r="AE2381" s="27">
        <v>21577</v>
      </c>
      <c r="AF2381" s="9"/>
      <c r="AG2381" s="26">
        <v>7924</v>
      </c>
      <c r="AI2381" s="26">
        <v>0</v>
      </c>
      <c r="AK2381" s="26">
        <v>192926</v>
      </c>
      <c r="AM2381" s="2" t="str">
        <f t="shared" si="37"/>
        <v>No</v>
      </c>
    </row>
    <row r="2382" spans="1:39">
      <c r="A2382" s="6" t="s">
        <v>581</v>
      </c>
      <c r="B2382" s="6" t="s">
        <v>582</v>
      </c>
      <c r="C2382" s="4" t="s">
        <v>109</v>
      </c>
      <c r="D2382" s="213" t="s">
        <v>583</v>
      </c>
      <c r="E2382" s="210" t="s">
        <v>584</v>
      </c>
      <c r="F2382" s="17" t="s">
        <v>405</v>
      </c>
      <c r="G2382" s="36" t="s">
        <v>400</v>
      </c>
      <c r="H2382" s="157">
        <v>0</v>
      </c>
      <c r="I2382" s="19">
        <v>11</v>
      </c>
      <c r="J2382" s="150" t="s">
        <v>14</v>
      </c>
      <c r="K2382" s="150" t="s">
        <v>12</v>
      </c>
      <c r="L2382" s="9">
        <v>3</v>
      </c>
      <c r="M2382" s="9"/>
      <c r="N2382" s="21">
        <v>0.56689999999999996</v>
      </c>
      <c r="O2382" s="10"/>
      <c r="P2382" s="39">
        <v>2.8000000000000001E-2</v>
      </c>
      <c r="Q2382" s="7"/>
      <c r="R2382" s="158">
        <v>50.996400000000001</v>
      </c>
      <c r="S2382" s="1"/>
      <c r="T2382" s="23">
        <v>2.5207999999999999</v>
      </c>
      <c r="V2382" s="20">
        <v>20.230399999999999</v>
      </c>
      <c r="X2382" s="20">
        <v>0</v>
      </c>
      <c r="AA2382" s="25">
        <v>10624</v>
      </c>
      <c r="AB2382" s="9"/>
      <c r="AC2382" s="25">
        <v>379158</v>
      </c>
      <c r="AD2382" s="9"/>
      <c r="AE2382" s="27">
        <v>18742</v>
      </c>
      <c r="AF2382" s="9"/>
      <c r="AG2382" s="26">
        <v>7435</v>
      </c>
      <c r="AI2382" s="26">
        <v>0</v>
      </c>
      <c r="AK2382" s="26">
        <v>199235</v>
      </c>
      <c r="AM2382" s="2" t="str">
        <f t="shared" si="37"/>
        <v>No</v>
      </c>
    </row>
    <row r="2383" spans="1:39">
      <c r="A2383" s="6" t="s">
        <v>6282</v>
      </c>
      <c r="B2383" s="6" t="s">
        <v>5017</v>
      </c>
      <c r="C2383" s="4" t="s">
        <v>22</v>
      </c>
      <c r="D2383" s="213" t="s">
        <v>5018</v>
      </c>
      <c r="E2383" s="210" t="s">
        <v>5019</v>
      </c>
      <c r="F2383" s="17" t="s">
        <v>275</v>
      </c>
      <c r="G2383" s="36" t="s">
        <v>400</v>
      </c>
      <c r="H2383" s="157">
        <v>0</v>
      </c>
      <c r="I2383" s="19">
        <v>11</v>
      </c>
      <c r="J2383" s="150" t="s">
        <v>13</v>
      </c>
      <c r="K2383" s="150" t="s">
        <v>12</v>
      </c>
      <c r="L2383" s="9">
        <v>3</v>
      </c>
      <c r="M2383" s="9"/>
      <c r="N2383" s="21">
        <v>3.4857</v>
      </c>
      <c r="O2383" s="10"/>
      <c r="P2383" s="39">
        <v>0.1232</v>
      </c>
      <c r="Q2383" s="7"/>
      <c r="R2383" s="158">
        <v>59.202100000000002</v>
      </c>
      <c r="S2383" s="1"/>
      <c r="T2383" s="23">
        <v>2.0931999999999999</v>
      </c>
      <c r="V2383" s="20">
        <v>28.2834</v>
      </c>
      <c r="X2383" s="20">
        <v>0</v>
      </c>
      <c r="AA2383" s="25">
        <v>65388</v>
      </c>
      <c r="AB2383" s="9"/>
      <c r="AC2383" s="25">
        <v>530569</v>
      </c>
      <c r="AD2383" s="9"/>
      <c r="AE2383" s="27">
        <v>18759</v>
      </c>
      <c r="AF2383" s="9"/>
      <c r="AG2383" s="26">
        <v>8962</v>
      </c>
      <c r="AI2383" s="26">
        <v>0</v>
      </c>
      <c r="AK2383" s="26">
        <v>111719</v>
      </c>
      <c r="AM2383" s="2" t="str">
        <f t="shared" si="37"/>
        <v>No</v>
      </c>
    </row>
    <row r="2384" spans="1:39">
      <c r="A2384" s="6" t="s">
        <v>6274</v>
      </c>
      <c r="B2384" s="6" t="s">
        <v>2302</v>
      </c>
      <c r="C2384" s="4" t="s">
        <v>58</v>
      </c>
      <c r="D2384" s="213">
        <v>5026</v>
      </c>
      <c r="E2384" s="210">
        <v>50026</v>
      </c>
      <c r="F2384" s="17" t="s">
        <v>272</v>
      </c>
      <c r="G2384" s="36" t="s">
        <v>218</v>
      </c>
      <c r="H2384" s="157">
        <v>176676</v>
      </c>
      <c r="I2384" s="19">
        <v>11</v>
      </c>
      <c r="J2384" s="150" t="s">
        <v>13</v>
      </c>
      <c r="K2384" s="150" t="s">
        <v>15</v>
      </c>
      <c r="L2384" s="9">
        <v>3</v>
      </c>
      <c r="M2384" s="9"/>
      <c r="N2384" s="21">
        <v>2.9990999999999999</v>
      </c>
      <c r="O2384" s="10"/>
      <c r="P2384" s="39">
        <v>0.1196</v>
      </c>
      <c r="Q2384" s="7"/>
      <c r="R2384" s="158">
        <v>40.357300000000002</v>
      </c>
      <c r="S2384" s="1"/>
      <c r="T2384" s="23">
        <v>1.6097999999999999</v>
      </c>
      <c r="V2384" s="20">
        <v>25.069800000000001</v>
      </c>
      <c r="X2384" s="20">
        <v>6.0598999999999998</v>
      </c>
      <c r="AA2384" s="25">
        <v>31353</v>
      </c>
      <c r="AB2384" s="9"/>
      <c r="AC2384" s="25">
        <v>136684</v>
      </c>
      <c r="AD2384" s="9"/>
      <c r="AE2384" s="27">
        <v>10454</v>
      </c>
      <c r="AF2384" s="9"/>
      <c r="AG2384" s="26">
        <v>6494</v>
      </c>
      <c r="AI2384" s="26">
        <v>43248</v>
      </c>
      <c r="AK2384" s="26">
        <v>73856</v>
      </c>
      <c r="AM2384" s="2" t="str">
        <f t="shared" si="37"/>
        <v>No</v>
      </c>
    </row>
    <row r="2385" spans="1:39">
      <c r="A2385" s="6" t="s">
        <v>492</v>
      </c>
      <c r="B2385" s="6" t="s">
        <v>493</v>
      </c>
      <c r="C2385" s="4" t="s">
        <v>86</v>
      </c>
      <c r="D2385" s="213" t="s">
        <v>494</v>
      </c>
      <c r="E2385" s="210" t="s">
        <v>495</v>
      </c>
      <c r="F2385" s="17" t="s">
        <v>272</v>
      </c>
      <c r="G2385" s="36" t="s">
        <v>400</v>
      </c>
      <c r="H2385" s="157">
        <v>0</v>
      </c>
      <c r="I2385" s="19">
        <v>11</v>
      </c>
      <c r="J2385" s="150" t="s">
        <v>14</v>
      </c>
      <c r="K2385" s="150" t="s">
        <v>12</v>
      </c>
      <c r="L2385" s="9">
        <v>3</v>
      </c>
      <c r="M2385" s="9"/>
      <c r="N2385" s="21">
        <v>1.1578999999999999</v>
      </c>
      <c r="O2385" s="10"/>
      <c r="P2385" s="39">
        <v>6.6699999999999995E-2</v>
      </c>
      <c r="Q2385" s="7"/>
      <c r="R2385" s="158">
        <v>118.66800000000001</v>
      </c>
      <c r="S2385" s="1"/>
      <c r="T2385" s="23">
        <v>6.8342999999999998</v>
      </c>
      <c r="V2385" s="20">
        <v>17.363499999999998</v>
      </c>
      <c r="X2385" s="20">
        <v>0</v>
      </c>
      <c r="AA2385" s="25">
        <v>24121</v>
      </c>
      <c r="AB2385" s="9"/>
      <c r="AC2385" s="25">
        <v>361700</v>
      </c>
      <c r="AD2385" s="9"/>
      <c r="AE2385" s="27">
        <v>20831</v>
      </c>
      <c r="AF2385" s="9"/>
      <c r="AG2385" s="26">
        <v>3048</v>
      </c>
      <c r="AI2385" s="26">
        <v>0</v>
      </c>
      <c r="AK2385" s="26">
        <v>45023</v>
      </c>
      <c r="AM2385" s="2" t="str">
        <f t="shared" si="37"/>
        <v>No</v>
      </c>
    </row>
    <row r="2386" spans="1:39">
      <c r="A2386" s="6" t="s">
        <v>6275</v>
      </c>
      <c r="B2386" s="6" t="s">
        <v>1103</v>
      </c>
      <c r="C2386" s="4" t="s">
        <v>88</v>
      </c>
      <c r="D2386" s="213">
        <v>3093</v>
      </c>
      <c r="E2386" s="210">
        <v>30093</v>
      </c>
      <c r="F2386" s="17" t="s">
        <v>272</v>
      </c>
      <c r="G2386" s="36" t="s">
        <v>220</v>
      </c>
      <c r="H2386" s="157">
        <v>56827</v>
      </c>
      <c r="I2386" s="19">
        <v>11</v>
      </c>
      <c r="J2386" s="150" t="s">
        <v>13</v>
      </c>
      <c r="K2386" s="150" t="s">
        <v>15</v>
      </c>
      <c r="L2386" s="9">
        <v>3</v>
      </c>
      <c r="M2386" s="9"/>
      <c r="N2386" s="21">
        <v>3.6541000000000001</v>
      </c>
      <c r="O2386" s="10"/>
      <c r="P2386" s="39">
        <v>8.4599999999999995E-2</v>
      </c>
      <c r="Q2386" s="7"/>
      <c r="R2386" s="158">
        <v>51.675400000000003</v>
      </c>
      <c r="S2386" s="1"/>
      <c r="T2386" s="23">
        <v>1.1971000000000001</v>
      </c>
      <c r="V2386" s="20">
        <v>43.1678</v>
      </c>
      <c r="X2386" s="20">
        <v>0</v>
      </c>
      <c r="AA2386" s="25">
        <v>22195</v>
      </c>
      <c r="AB2386" s="9"/>
      <c r="AC2386" s="25">
        <v>262201</v>
      </c>
      <c r="AD2386" s="9"/>
      <c r="AE2386" s="27">
        <v>6074</v>
      </c>
      <c r="AF2386" s="9"/>
      <c r="AG2386" s="26">
        <v>5074</v>
      </c>
      <c r="AI2386" s="26">
        <v>0</v>
      </c>
      <c r="AK2386" s="26">
        <v>43672</v>
      </c>
      <c r="AM2386" s="2" t="str">
        <f t="shared" si="37"/>
        <v>No</v>
      </c>
    </row>
    <row r="2387" spans="1:39">
      <c r="A2387" s="6" t="s">
        <v>6276</v>
      </c>
      <c r="B2387" s="6" t="s">
        <v>3334</v>
      </c>
      <c r="C2387" s="4" t="s">
        <v>73</v>
      </c>
      <c r="D2387" s="213">
        <v>6100</v>
      </c>
      <c r="E2387" s="210">
        <v>60100</v>
      </c>
      <c r="F2387" s="17" t="s">
        <v>272</v>
      </c>
      <c r="G2387" s="36" t="s">
        <v>220</v>
      </c>
      <c r="H2387" s="157">
        <v>53049</v>
      </c>
      <c r="I2387" s="19">
        <v>11</v>
      </c>
      <c r="J2387" s="150" t="s">
        <v>13</v>
      </c>
      <c r="K2387" s="150" t="s">
        <v>15</v>
      </c>
      <c r="L2387" s="9">
        <v>3</v>
      </c>
      <c r="M2387" s="9"/>
      <c r="N2387" s="21">
        <v>2.0150999999999999</v>
      </c>
      <c r="O2387" s="10"/>
      <c r="P2387" s="39">
        <v>0.14319999999999999</v>
      </c>
      <c r="Q2387" s="7"/>
      <c r="R2387" s="158">
        <v>23.716899999999999</v>
      </c>
      <c r="S2387" s="1"/>
      <c r="T2387" s="23">
        <v>1.6852</v>
      </c>
      <c r="V2387" s="20">
        <v>14.0733</v>
      </c>
      <c r="X2387" s="20">
        <v>0</v>
      </c>
      <c r="AA2387" s="25">
        <v>9753</v>
      </c>
      <c r="AB2387" s="9"/>
      <c r="AC2387" s="25">
        <v>68115</v>
      </c>
      <c r="AD2387" s="9"/>
      <c r="AE2387" s="27">
        <v>4840</v>
      </c>
      <c r="AF2387" s="9"/>
      <c r="AG2387" s="26">
        <v>2872</v>
      </c>
      <c r="AI2387" s="26">
        <v>0</v>
      </c>
      <c r="AK2387" s="26">
        <v>40336</v>
      </c>
      <c r="AM2387" s="2" t="str">
        <f t="shared" si="37"/>
        <v>No</v>
      </c>
    </row>
    <row r="2388" spans="1:39">
      <c r="A2388" s="6" t="s">
        <v>301</v>
      </c>
      <c r="B2388" s="6" t="s">
        <v>302</v>
      </c>
      <c r="C2388" s="4" t="s">
        <v>109</v>
      </c>
      <c r="D2388" s="213" t="s">
        <v>303</v>
      </c>
      <c r="E2388" s="210">
        <v>17</v>
      </c>
      <c r="F2388" s="17" t="s">
        <v>132</v>
      </c>
      <c r="G2388" s="36" t="s">
        <v>220</v>
      </c>
      <c r="H2388" s="157">
        <v>0</v>
      </c>
      <c r="I2388" s="19">
        <v>11</v>
      </c>
      <c r="J2388" s="150" t="s">
        <v>16</v>
      </c>
      <c r="K2388" s="150" t="s">
        <v>12</v>
      </c>
      <c r="L2388" s="9">
        <v>3</v>
      </c>
      <c r="M2388" s="9"/>
      <c r="N2388" s="21">
        <v>3.4847000000000001</v>
      </c>
      <c r="O2388" s="10"/>
      <c r="P2388" s="39">
        <v>9.4200000000000006E-2</v>
      </c>
      <c r="Q2388" s="7"/>
      <c r="R2388" s="158">
        <v>127.1233</v>
      </c>
      <c r="S2388" s="1"/>
      <c r="T2388" s="23">
        <v>3.4373999999999998</v>
      </c>
      <c r="V2388" s="20">
        <v>36.982599999999998</v>
      </c>
      <c r="X2388" s="20">
        <v>0</v>
      </c>
      <c r="AA2388" s="25">
        <v>12050</v>
      </c>
      <c r="AB2388" s="9"/>
      <c r="AC2388" s="25">
        <v>127886</v>
      </c>
      <c r="AD2388" s="9"/>
      <c r="AE2388" s="27">
        <v>3458</v>
      </c>
      <c r="AF2388" s="9"/>
      <c r="AG2388" s="26">
        <v>1006</v>
      </c>
      <c r="AI2388" s="26">
        <v>0</v>
      </c>
      <c r="AK2388" s="26">
        <v>41821</v>
      </c>
      <c r="AM2388" s="2" t="str">
        <f t="shared" si="37"/>
        <v>No</v>
      </c>
    </row>
    <row r="2389" spans="1:39">
      <c r="A2389" s="6" t="s">
        <v>6270</v>
      </c>
      <c r="B2389" s="6" t="s">
        <v>2336</v>
      </c>
      <c r="C2389" s="4" t="s">
        <v>46</v>
      </c>
      <c r="D2389" s="213">
        <v>5053</v>
      </c>
      <c r="E2389" s="210">
        <v>50053</v>
      </c>
      <c r="F2389" s="17" t="s">
        <v>272</v>
      </c>
      <c r="G2389" s="36" t="s">
        <v>218</v>
      </c>
      <c r="H2389" s="157">
        <v>92742</v>
      </c>
      <c r="I2389" s="19">
        <v>11</v>
      </c>
      <c r="J2389" s="150" t="s">
        <v>13</v>
      </c>
      <c r="K2389" s="150" t="s">
        <v>12</v>
      </c>
      <c r="L2389" s="9">
        <v>3</v>
      </c>
      <c r="M2389" s="9"/>
      <c r="N2389" s="21">
        <v>2.25</v>
      </c>
      <c r="O2389" s="10"/>
      <c r="P2389" s="39">
        <v>0.1099</v>
      </c>
      <c r="Q2389" s="7"/>
      <c r="R2389" s="158">
        <v>44.030200000000001</v>
      </c>
      <c r="S2389" s="1"/>
      <c r="T2389" s="23">
        <v>2.1513</v>
      </c>
      <c r="V2389" s="20">
        <v>20.4666</v>
      </c>
      <c r="X2389" s="20">
        <v>4.3559999999999999</v>
      </c>
      <c r="AA2389" s="25">
        <v>40113</v>
      </c>
      <c r="AB2389" s="9"/>
      <c r="AC2389" s="25">
        <v>364878</v>
      </c>
      <c r="AD2389" s="9"/>
      <c r="AE2389" s="27">
        <v>17828</v>
      </c>
      <c r="AF2389" s="9"/>
      <c r="AG2389" s="26">
        <v>8287</v>
      </c>
      <c r="AI2389" s="26">
        <v>83764</v>
      </c>
      <c r="AK2389" s="26">
        <v>40502</v>
      </c>
      <c r="AM2389" s="2" t="str">
        <f t="shared" si="37"/>
        <v>No</v>
      </c>
    </row>
    <row r="2390" spans="1:39">
      <c r="A2390" s="6" t="s">
        <v>2720</v>
      </c>
      <c r="B2390" s="6" t="s">
        <v>2721</v>
      </c>
      <c r="C2390" s="4" t="s">
        <v>57</v>
      </c>
      <c r="D2390" s="213" t="s">
        <v>2722</v>
      </c>
      <c r="E2390" s="210" t="s">
        <v>2723</v>
      </c>
      <c r="F2390" s="17" t="s">
        <v>275</v>
      </c>
      <c r="G2390" s="36" t="s">
        <v>400</v>
      </c>
      <c r="H2390" s="157">
        <v>0</v>
      </c>
      <c r="I2390" s="19">
        <v>11</v>
      </c>
      <c r="J2390" s="150" t="s">
        <v>13</v>
      </c>
      <c r="K2390" s="150" t="s">
        <v>12</v>
      </c>
      <c r="L2390" s="9">
        <v>3</v>
      </c>
      <c r="M2390" s="9"/>
      <c r="N2390" s="21">
        <v>5.6790000000000003</v>
      </c>
      <c r="O2390" s="10"/>
      <c r="P2390" s="39">
        <v>0.33019999999999999</v>
      </c>
      <c r="Q2390" s="7"/>
      <c r="R2390" s="158">
        <v>18.2118</v>
      </c>
      <c r="S2390" s="1"/>
      <c r="T2390" s="23">
        <v>1.0589999999999999</v>
      </c>
      <c r="V2390" s="20">
        <v>17.197199999999999</v>
      </c>
      <c r="X2390" s="20">
        <v>0</v>
      </c>
      <c r="AA2390" s="25">
        <v>28134</v>
      </c>
      <c r="AB2390" s="9"/>
      <c r="AC2390" s="25">
        <v>85195</v>
      </c>
      <c r="AD2390" s="9"/>
      <c r="AE2390" s="27">
        <v>4954</v>
      </c>
      <c r="AF2390" s="9"/>
      <c r="AG2390" s="26">
        <v>4678</v>
      </c>
      <c r="AI2390" s="26">
        <v>0</v>
      </c>
      <c r="AK2390" s="26">
        <v>63769</v>
      </c>
      <c r="AM2390" s="2" t="str">
        <f t="shared" si="37"/>
        <v>No</v>
      </c>
    </row>
    <row r="2391" spans="1:39">
      <c r="A2391" s="6" t="s">
        <v>2911</v>
      </c>
      <c r="B2391" s="6" t="s">
        <v>1134</v>
      </c>
      <c r="C2391" s="4" t="s">
        <v>58</v>
      </c>
      <c r="D2391" s="213" t="s">
        <v>2912</v>
      </c>
      <c r="E2391" s="210" t="s">
        <v>2913</v>
      </c>
      <c r="F2391" s="17" t="s">
        <v>275</v>
      </c>
      <c r="G2391" s="36" t="s">
        <v>400</v>
      </c>
      <c r="H2391" s="157">
        <v>0</v>
      </c>
      <c r="I2391" s="19">
        <v>11</v>
      </c>
      <c r="J2391" s="150" t="s">
        <v>13</v>
      </c>
      <c r="K2391" s="150" t="s">
        <v>12</v>
      </c>
      <c r="L2391" s="9">
        <v>3</v>
      </c>
      <c r="M2391" s="9"/>
      <c r="N2391" s="21">
        <v>0.56159999999999999</v>
      </c>
      <c r="O2391" s="10"/>
      <c r="P2391" s="39">
        <v>2.7199999999999998E-2</v>
      </c>
      <c r="Q2391" s="7"/>
      <c r="R2391" s="158">
        <v>71.447100000000006</v>
      </c>
      <c r="S2391" s="1"/>
      <c r="T2391" s="23">
        <v>3.4579</v>
      </c>
      <c r="V2391" s="20">
        <v>20.662199999999999</v>
      </c>
      <c r="X2391" s="20">
        <v>0</v>
      </c>
      <c r="AA2391" s="25">
        <v>7766</v>
      </c>
      <c r="AB2391" s="9"/>
      <c r="AC2391" s="25">
        <v>285717</v>
      </c>
      <c r="AD2391" s="9"/>
      <c r="AE2391" s="27">
        <v>13828</v>
      </c>
      <c r="AF2391" s="9"/>
      <c r="AG2391" s="26">
        <v>3999</v>
      </c>
      <c r="AI2391" s="26">
        <v>0</v>
      </c>
      <c r="AK2391" s="26">
        <v>37884</v>
      </c>
      <c r="AM2391" s="2" t="str">
        <f t="shared" si="37"/>
        <v>No</v>
      </c>
    </row>
    <row r="2392" spans="1:39">
      <c r="A2392" s="6" t="s">
        <v>6271</v>
      </c>
      <c r="B2392" s="6" t="s">
        <v>3340</v>
      </c>
      <c r="C2392" s="4" t="s">
        <v>11</v>
      </c>
      <c r="D2392" s="213">
        <v>6104</v>
      </c>
      <c r="E2392" s="210">
        <v>60104</v>
      </c>
      <c r="F2392" s="17" t="s">
        <v>272</v>
      </c>
      <c r="G2392" s="36" t="s">
        <v>220</v>
      </c>
      <c r="H2392" s="157">
        <v>65419</v>
      </c>
      <c r="I2392" s="19">
        <v>11</v>
      </c>
      <c r="J2392" s="150" t="s">
        <v>13</v>
      </c>
      <c r="K2392" s="150" t="s">
        <v>12</v>
      </c>
      <c r="L2392" s="9">
        <v>3</v>
      </c>
      <c r="M2392" s="9"/>
      <c r="N2392" s="21">
        <v>2.1959</v>
      </c>
      <c r="O2392" s="10"/>
      <c r="P2392" s="39">
        <v>0.126</v>
      </c>
      <c r="Q2392" s="7"/>
      <c r="R2392" s="158">
        <v>33.390300000000003</v>
      </c>
      <c r="S2392" s="1"/>
      <c r="T2392" s="23">
        <v>1.9157999999999999</v>
      </c>
      <c r="V2392" s="20">
        <v>17.428999999999998</v>
      </c>
      <c r="X2392" s="20">
        <v>0</v>
      </c>
      <c r="AA2392" s="25">
        <v>23079</v>
      </c>
      <c r="AB2392" s="9"/>
      <c r="AC2392" s="25">
        <v>183179</v>
      </c>
      <c r="AD2392" s="9"/>
      <c r="AE2392" s="27">
        <v>10510</v>
      </c>
      <c r="AF2392" s="9"/>
      <c r="AG2392" s="26">
        <v>5486</v>
      </c>
      <c r="AI2392" s="26">
        <v>0</v>
      </c>
      <c r="AK2392" s="26">
        <v>69595</v>
      </c>
      <c r="AM2392" s="2" t="str">
        <f t="shared" si="37"/>
        <v>No</v>
      </c>
    </row>
    <row r="2393" spans="1:39">
      <c r="A2393" s="6" t="s">
        <v>6273</v>
      </c>
      <c r="B2393" s="6" t="s">
        <v>1148</v>
      </c>
      <c r="C2393" s="4" t="s">
        <v>88</v>
      </c>
      <c r="D2393" s="213" t="s">
        <v>1149</v>
      </c>
      <c r="E2393" s="210" t="s">
        <v>1150</v>
      </c>
      <c r="F2393" s="17" t="s">
        <v>275</v>
      </c>
      <c r="G2393" s="36" t="s">
        <v>400</v>
      </c>
      <c r="H2393" s="157">
        <v>0</v>
      </c>
      <c r="I2393" s="19">
        <v>11</v>
      </c>
      <c r="J2393" s="150" t="s">
        <v>14</v>
      </c>
      <c r="K2393" s="150" t="s">
        <v>12</v>
      </c>
      <c r="L2393" s="9">
        <v>3</v>
      </c>
      <c r="M2393" s="9"/>
      <c r="N2393" s="21">
        <v>0.69450000000000001</v>
      </c>
      <c r="O2393" s="10"/>
      <c r="P2393" s="39">
        <v>5.9400000000000001E-2</v>
      </c>
      <c r="Q2393" s="7"/>
      <c r="R2393" s="158">
        <v>72.506299999999996</v>
      </c>
      <c r="S2393" s="1"/>
      <c r="T2393" s="23">
        <v>6.2000999999999999</v>
      </c>
      <c r="V2393" s="20">
        <v>11.6943</v>
      </c>
      <c r="X2393" s="20">
        <v>0</v>
      </c>
      <c r="AA2393" s="25">
        <v>44019</v>
      </c>
      <c r="AB2393" s="9"/>
      <c r="AC2393" s="25">
        <v>741232</v>
      </c>
      <c r="AD2393" s="9"/>
      <c r="AE2393" s="27">
        <v>63384</v>
      </c>
      <c r="AF2393" s="9"/>
      <c r="AG2393" s="26">
        <v>10223</v>
      </c>
      <c r="AI2393" s="26">
        <v>0</v>
      </c>
      <c r="AK2393" s="26">
        <v>188642</v>
      </c>
      <c r="AM2393" s="2" t="str">
        <f t="shared" si="37"/>
        <v>No</v>
      </c>
    </row>
    <row r="2394" spans="1:39">
      <c r="A2394" s="6" t="s">
        <v>5180</v>
      </c>
      <c r="B2394" s="6" t="s">
        <v>5181</v>
      </c>
      <c r="C2394" s="4" t="s">
        <v>74</v>
      </c>
      <c r="D2394" s="213" t="s">
        <v>5182</v>
      </c>
      <c r="E2394" s="210" t="s">
        <v>5183</v>
      </c>
      <c r="F2394" s="17" t="s">
        <v>405</v>
      </c>
      <c r="G2394" s="36" t="s">
        <v>400</v>
      </c>
      <c r="H2394" s="157">
        <v>0</v>
      </c>
      <c r="I2394" s="19">
        <v>11</v>
      </c>
      <c r="J2394" s="150" t="s">
        <v>24</v>
      </c>
      <c r="K2394" s="150" t="s">
        <v>12</v>
      </c>
      <c r="L2394" s="9">
        <v>2</v>
      </c>
      <c r="M2394" s="9"/>
      <c r="N2394" s="21">
        <v>3.6711</v>
      </c>
      <c r="O2394" s="10"/>
      <c r="P2394" s="39">
        <v>5.91E-2</v>
      </c>
      <c r="Q2394" s="7"/>
      <c r="R2394" s="158">
        <v>91.962000000000003</v>
      </c>
      <c r="S2394" s="1"/>
      <c r="T2394" s="23">
        <v>1.4802999999999999</v>
      </c>
      <c r="V2394" s="20">
        <v>62.122700000000002</v>
      </c>
      <c r="X2394" s="20">
        <v>0</v>
      </c>
      <c r="AA2394" s="25">
        <v>19754</v>
      </c>
      <c r="AB2394" s="9"/>
      <c r="AC2394" s="25">
        <v>334282</v>
      </c>
      <c r="AD2394" s="9"/>
      <c r="AE2394" s="27">
        <v>5381</v>
      </c>
      <c r="AF2394" s="9"/>
      <c r="AG2394" s="26">
        <v>3635</v>
      </c>
      <c r="AI2394" s="26">
        <v>0</v>
      </c>
      <c r="AK2394" s="26">
        <v>73314</v>
      </c>
      <c r="AM2394" s="2" t="str">
        <f t="shared" si="37"/>
        <v>No</v>
      </c>
    </row>
    <row r="2395" spans="1:39">
      <c r="A2395" s="6" t="s">
        <v>4993</v>
      </c>
      <c r="B2395" s="6" t="s">
        <v>426</v>
      </c>
      <c r="C2395" s="4" t="s">
        <v>22</v>
      </c>
      <c r="D2395" s="213" t="s">
        <v>4994</v>
      </c>
      <c r="E2395" s="210" t="s">
        <v>4995</v>
      </c>
      <c r="F2395" s="17" t="s">
        <v>275</v>
      </c>
      <c r="G2395" s="36" t="s">
        <v>400</v>
      </c>
      <c r="H2395" s="157">
        <v>0</v>
      </c>
      <c r="I2395" s="19">
        <v>11</v>
      </c>
      <c r="J2395" s="150" t="s">
        <v>13</v>
      </c>
      <c r="K2395" s="150" t="s">
        <v>12</v>
      </c>
      <c r="L2395" s="9">
        <v>2</v>
      </c>
      <c r="M2395" s="9"/>
      <c r="N2395" s="21">
        <v>1.1968000000000001</v>
      </c>
      <c r="O2395" s="10"/>
      <c r="P2395" s="39">
        <v>0.13750000000000001</v>
      </c>
      <c r="Q2395" s="7"/>
      <c r="R2395" s="158">
        <v>65.395200000000003</v>
      </c>
      <c r="S2395" s="1"/>
      <c r="T2395" s="23">
        <v>7.5153999999999996</v>
      </c>
      <c r="V2395" s="20">
        <v>8.7014999999999993</v>
      </c>
      <c r="X2395" s="20">
        <v>0</v>
      </c>
      <c r="AA2395" s="25">
        <v>27973</v>
      </c>
      <c r="AB2395" s="9"/>
      <c r="AC2395" s="25">
        <v>203379</v>
      </c>
      <c r="AD2395" s="9"/>
      <c r="AE2395" s="27">
        <v>23373</v>
      </c>
      <c r="AF2395" s="9"/>
      <c r="AG2395" s="26">
        <v>3110</v>
      </c>
      <c r="AI2395" s="26">
        <v>0</v>
      </c>
      <c r="AK2395" s="26">
        <v>34363</v>
      </c>
      <c r="AM2395" s="2" t="str">
        <f t="shared" si="37"/>
        <v>No</v>
      </c>
    </row>
    <row r="2396" spans="1:39">
      <c r="A2396" s="6" t="s">
        <v>1379</v>
      </c>
      <c r="B2396" s="6" t="s">
        <v>1380</v>
      </c>
      <c r="C2396" s="4" t="s">
        <v>90</v>
      </c>
      <c r="D2396" s="213">
        <v>4137</v>
      </c>
      <c r="E2396" s="210">
        <v>40137</v>
      </c>
      <c r="F2396" s="17" t="s">
        <v>272</v>
      </c>
      <c r="G2396" s="36" t="s">
        <v>220</v>
      </c>
      <c r="H2396" s="157">
        <v>2148346</v>
      </c>
      <c r="I2396" s="19">
        <v>11</v>
      </c>
      <c r="J2396" s="150" t="s">
        <v>13</v>
      </c>
      <c r="K2396" s="150" t="s">
        <v>12</v>
      </c>
      <c r="L2396" s="9">
        <v>2</v>
      </c>
      <c r="M2396" s="9"/>
      <c r="N2396" s="21">
        <v>0</v>
      </c>
      <c r="O2396" s="10"/>
      <c r="P2396" s="39">
        <v>0</v>
      </c>
      <c r="Q2396" s="7"/>
      <c r="R2396" s="158">
        <v>31.421299999999999</v>
      </c>
      <c r="S2396" s="1"/>
      <c r="T2396" s="23">
        <v>1.7617</v>
      </c>
      <c r="V2396" s="20">
        <v>17.835899999999999</v>
      </c>
      <c r="X2396" s="20">
        <v>0</v>
      </c>
      <c r="AA2396" s="25">
        <v>0</v>
      </c>
      <c r="AB2396" s="9"/>
      <c r="AC2396" s="25">
        <v>84649</v>
      </c>
      <c r="AD2396" s="9"/>
      <c r="AE2396" s="27">
        <v>4746</v>
      </c>
      <c r="AF2396" s="9"/>
      <c r="AG2396" s="26">
        <v>2694</v>
      </c>
      <c r="AI2396" s="26">
        <v>0</v>
      </c>
      <c r="AK2396" s="26">
        <v>21437</v>
      </c>
      <c r="AM2396" s="2" t="str">
        <f t="shared" si="37"/>
        <v>No</v>
      </c>
    </row>
    <row r="2397" spans="1:39">
      <c r="A2397" s="6" t="s">
        <v>1403</v>
      </c>
      <c r="B2397" s="6" t="s">
        <v>1307</v>
      </c>
      <c r="C2397" s="4" t="s">
        <v>64</v>
      </c>
      <c r="D2397" s="213">
        <v>4166</v>
      </c>
      <c r="E2397" s="210">
        <v>40166</v>
      </c>
      <c r="F2397" s="17" t="s">
        <v>272</v>
      </c>
      <c r="G2397" s="36" t="s">
        <v>220</v>
      </c>
      <c r="H2397" s="157">
        <v>105419</v>
      </c>
      <c r="I2397" s="19">
        <v>11</v>
      </c>
      <c r="J2397" s="150" t="s">
        <v>13</v>
      </c>
      <c r="K2397" s="150" t="s">
        <v>15</v>
      </c>
      <c r="L2397" s="9">
        <v>2</v>
      </c>
      <c r="M2397" s="9"/>
      <c r="N2397" s="21">
        <v>2.2275999999999998</v>
      </c>
      <c r="O2397" s="10"/>
      <c r="P2397" s="39">
        <v>0.18079999999999999</v>
      </c>
      <c r="Q2397" s="7"/>
      <c r="R2397" s="158">
        <v>42.528100000000002</v>
      </c>
      <c r="S2397" s="1"/>
      <c r="T2397" s="23">
        <v>3.4525999999999999</v>
      </c>
      <c r="V2397" s="20">
        <v>12.317500000000001</v>
      </c>
      <c r="X2397" s="20">
        <v>0</v>
      </c>
      <c r="AA2397" s="25">
        <v>9583</v>
      </c>
      <c r="AB2397" s="9"/>
      <c r="AC2397" s="25">
        <v>52990</v>
      </c>
      <c r="AD2397" s="9"/>
      <c r="AE2397" s="27">
        <v>4302</v>
      </c>
      <c r="AF2397" s="9"/>
      <c r="AG2397" s="26">
        <v>1246</v>
      </c>
      <c r="AI2397" s="26">
        <v>0</v>
      </c>
      <c r="AK2397" s="26">
        <v>18621</v>
      </c>
      <c r="AM2397" s="2" t="str">
        <f t="shared" si="37"/>
        <v>No</v>
      </c>
    </row>
    <row r="2398" spans="1:39">
      <c r="A2398" s="6" t="s">
        <v>1117</v>
      </c>
      <c r="B2398" s="6" t="s">
        <v>1118</v>
      </c>
      <c r="C2398" s="4" t="s">
        <v>105</v>
      </c>
      <c r="D2398" s="213">
        <v>3113</v>
      </c>
      <c r="E2398" s="210">
        <v>30989</v>
      </c>
      <c r="F2398" s="17" t="s">
        <v>344</v>
      </c>
      <c r="G2398" s="36" t="s">
        <v>220</v>
      </c>
      <c r="H2398" s="157">
        <v>56611</v>
      </c>
      <c r="I2398" s="19">
        <v>11</v>
      </c>
      <c r="J2398" s="150" t="s">
        <v>13</v>
      </c>
      <c r="K2398" s="150" t="s">
        <v>15</v>
      </c>
      <c r="L2398" s="9">
        <v>2</v>
      </c>
      <c r="M2398" s="9"/>
      <c r="N2398" s="21">
        <v>0.40510000000000002</v>
      </c>
      <c r="O2398" s="10"/>
      <c r="P2398" s="39">
        <v>1.67E-2</v>
      </c>
      <c r="Q2398" s="7"/>
      <c r="R2398" s="158">
        <v>41.337499999999999</v>
      </c>
      <c r="S2398" s="1"/>
      <c r="T2398" s="23">
        <v>1.7091000000000001</v>
      </c>
      <c r="V2398" s="20">
        <v>24.187100000000001</v>
      </c>
      <c r="X2398" s="20">
        <v>0</v>
      </c>
      <c r="AA2398" s="25">
        <v>2525</v>
      </c>
      <c r="AB2398" s="9"/>
      <c r="AC2398" s="25">
        <v>150758</v>
      </c>
      <c r="AD2398" s="9"/>
      <c r="AE2398" s="27">
        <v>6233</v>
      </c>
      <c r="AF2398" s="9"/>
      <c r="AG2398" s="26">
        <v>3647</v>
      </c>
      <c r="AI2398" s="26">
        <v>0</v>
      </c>
      <c r="AK2398" s="26">
        <v>53787</v>
      </c>
      <c r="AM2398" s="2" t="str">
        <f t="shared" si="37"/>
        <v>No</v>
      </c>
    </row>
    <row r="2399" spans="1:39">
      <c r="A2399" s="6" t="s">
        <v>1957</v>
      </c>
      <c r="B2399" s="6" t="s">
        <v>1019</v>
      </c>
      <c r="C2399" s="4" t="s">
        <v>62</v>
      </c>
      <c r="D2399" s="213" t="s">
        <v>1958</v>
      </c>
      <c r="E2399" s="210" t="s">
        <v>1959</v>
      </c>
      <c r="F2399" s="17" t="s">
        <v>405</v>
      </c>
      <c r="G2399" s="36" t="s">
        <v>400</v>
      </c>
      <c r="H2399" s="157">
        <v>0</v>
      </c>
      <c r="I2399" s="19">
        <v>11</v>
      </c>
      <c r="J2399" s="150" t="s">
        <v>13</v>
      </c>
      <c r="K2399" s="150" t="s">
        <v>12</v>
      </c>
      <c r="L2399" s="9">
        <v>11</v>
      </c>
      <c r="M2399" s="9"/>
      <c r="N2399" s="21">
        <v>0.4037</v>
      </c>
      <c r="O2399" s="10"/>
      <c r="P2399" s="39">
        <v>4.0099999999999997E-2</v>
      </c>
      <c r="Q2399" s="7"/>
      <c r="R2399" s="158">
        <v>64.611199999999997</v>
      </c>
      <c r="S2399" s="1"/>
      <c r="T2399" s="23">
        <v>6.4161999999999999</v>
      </c>
      <c r="V2399" s="20">
        <v>10.07</v>
      </c>
      <c r="X2399" s="20">
        <v>0</v>
      </c>
      <c r="AA2399" s="25">
        <v>26328</v>
      </c>
      <c r="AB2399" s="9"/>
      <c r="AC2399" s="25">
        <v>656708</v>
      </c>
      <c r="AD2399" s="9"/>
      <c r="AE2399" s="27">
        <v>65214</v>
      </c>
      <c r="AF2399" s="9"/>
      <c r="AG2399" s="26">
        <v>10164</v>
      </c>
      <c r="AI2399" s="26">
        <v>0</v>
      </c>
      <c r="AK2399" s="26">
        <v>169726</v>
      </c>
      <c r="AM2399" s="2" t="str">
        <f t="shared" si="37"/>
        <v>No</v>
      </c>
    </row>
    <row r="2400" spans="1:39">
      <c r="A2400" s="6" t="s">
        <v>5372</v>
      </c>
      <c r="B2400" s="6" t="s">
        <v>5373</v>
      </c>
      <c r="C2400" s="4" t="s">
        <v>75</v>
      </c>
      <c r="D2400" s="213" t="s">
        <v>1017</v>
      </c>
      <c r="E2400" s="210" t="s">
        <v>1018</v>
      </c>
      <c r="F2400" s="17" t="s">
        <v>272</v>
      </c>
      <c r="G2400" s="36" t="s">
        <v>400</v>
      </c>
      <c r="H2400" s="157">
        <v>0</v>
      </c>
      <c r="I2400" s="19">
        <v>11</v>
      </c>
      <c r="J2400" s="150" t="s">
        <v>14</v>
      </c>
      <c r="K2400" s="150" t="s">
        <v>15</v>
      </c>
      <c r="L2400" s="9">
        <v>11</v>
      </c>
      <c r="M2400" s="9"/>
      <c r="N2400" s="21">
        <v>1.84E-2</v>
      </c>
      <c r="O2400" s="10"/>
      <c r="P2400" s="39">
        <v>1.1999999999999999E-3</v>
      </c>
      <c r="Q2400" s="7"/>
      <c r="R2400" s="158">
        <v>42.607900000000001</v>
      </c>
      <c r="S2400" s="1"/>
      <c r="T2400" s="23">
        <v>2.7726000000000002</v>
      </c>
      <c r="V2400" s="20">
        <v>15.367699999999999</v>
      </c>
      <c r="X2400" s="20">
        <v>0</v>
      </c>
      <c r="AA2400" s="25">
        <v>1022</v>
      </c>
      <c r="AB2400" s="9"/>
      <c r="AC2400" s="25">
        <v>851434</v>
      </c>
      <c r="AD2400" s="9"/>
      <c r="AE2400" s="27">
        <v>55404</v>
      </c>
      <c r="AF2400" s="9"/>
      <c r="AG2400" s="26">
        <v>19983</v>
      </c>
      <c r="AI2400" s="26">
        <v>0</v>
      </c>
      <c r="AK2400" s="26">
        <v>264409</v>
      </c>
      <c r="AM2400" s="2" t="str">
        <f t="shared" si="37"/>
        <v>No</v>
      </c>
    </row>
    <row r="2401" spans="1:39">
      <c r="A2401" s="6" t="s">
        <v>3457</v>
      </c>
      <c r="B2401" s="6" t="s">
        <v>3458</v>
      </c>
      <c r="C2401" s="4" t="s">
        <v>52</v>
      </c>
      <c r="D2401" s="213" t="s">
        <v>3459</v>
      </c>
      <c r="E2401" s="210" t="s">
        <v>3460</v>
      </c>
      <c r="F2401" s="17" t="s">
        <v>1012</v>
      </c>
      <c r="G2401" s="36" t="s">
        <v>400</v>
      </c>
      <c r="H2401" s="157">
        <v>0</v>
      </c>
      <c r="I2401" s="19">
        <v>11</v>
      </c>
      <c r="J2401" s="150" t="s">
        <v>13</v>
      </c>
      <c r="K2401" s="150" t="s">
        <v>12</v>
      </c>
      <c r="L2401" s="9">
        <v>11</v>
      </c>
      <c r="M2401" s="9"/>
      <c r="N2401" s="21">
        <v>0.64149999999999996</v>
      </c>
      <c r="O2401" s="10"/>
      <c r="P2401" s="39">
        <v>2.7E-2</v>
      </c>
      <c r="Q2401" s="7"/>
      <c r="R2401" s="158">
        <v>47.72</v>
      </c>
      <c r="S2401" s="1"/>
      <c r="T2401" s="23">
        <v>2.0116999999999998</v>
      </c>
      <c r="V2401" s="20">
        <v>23.721499999999999</v>
      </c>
      <c r="X2401" s="20">
        <v>0</v>
      </c>
      <c r="AA2401" s="25">
        <v>10387</v>
      </c>
      <c r="AB2401" s="9"/>
      <c r="AC2401" s="25">
        <v>384098</v>
      </c>
      <c r="AD2401" s="9"/>
      <c r="AE2401" s="27">
        <v>16192</v>
      </c>
      <c r="AF2401" s="9"/>
      <c r="AG2401" s="26">
        <v>8049</v>
      </c>
      <c r="AI2401" s="26">
        <v>0</v>
      </c>
      <c r="AK2401" s="26">
        <v>154898</v>
      </c>
      <c r="AM2401" s="2" t="str">
        <f t="shared" si="37"/>
        <v>No</v>
      </c>
    </row>
    <row r="2402" spans="1:39">
      <c r="A2402" s="6" t="s">
        <v>6283</v>
      </c>
      <c r="B2402" s="6" t="s">
        <v>6284</v>
      </c>
      <c r="C2402" s="4" t="s">
        <v>62</v>
      </c>
      <c r="D2402" s="213"/>
      <c r="E2402" s="210" t="s">
        <v>6285</v>
      </c>
      <c r="F2402" s="17" t="s">
        <v>405</v>
      </c>
      <c r="G2402" s="36" t="s">
        <v>400</v>
      </c>
      <c r="H2402" s="157">
        <v>0</v>
      </c>
      <c r="I2402" s="19">
        <v>11</v>
      </c>
      <c r="J2402" s="150" t="s">
        <v>13</v>
      </c>
      <c r="K2402" s="150" t="s">
        <v>12</v>
      </c>
      <c r="L2402" s="9">
        <v>11</v>
      </c>
      <c r="M2402" s="9"/>
      <c r="N2402" s="21">
        <v>0.1245</v>
      </c>
      <c r="O2402" s="10"/>
      <c r="P2402" s="39">
        <v>9.5999999999999992E-3</v>
      </c>
      <c r="Q2402" s="7"/>
      <c r="R2402" s="158">
        <v>49.605499999999999</v>
      </c>
      <c r="S2402" s="1"/>
      <c r="T2402" s="23">
        <v>3.81</v>
      </c>
      <c r="V2402" s="20">
        <v>13.02</v>
      </c>
      <c r="X2402" s="20">
        <v>0</v>
      </c>
      <c r="AA2402" s="25">
        <v>5655</v>
      </c>
      <c r="AB2402" s="9"/>
      <c r="AC2402" s="25">
        <v>591198</v>
      </c>
      <c r="AD2402" s="9"/>
      <c r="AE2402" s="27">
        <v>45407</v>
      </c>
      <c r="AF2402" s="9"/>
      <c r="AG2402" s="26">
        <v>11918</v>
      </c>
      <c r="AI2402" s="26">
        <v>0</v>
      </c>
      <c r="AK2402" s="26">
        <v>353744</v>
      </c>
      <c r="AM2402" s="2" t="str">
        <f t="shared" si="37"/>
        <v>No</v>
      </c>
    </row>
    <row r="2403" spans="1:39">
      <c r="A2403" s="6" t="s">
        <v>3810</v>
      </c>
      <c r="B2403" s="6" t="s">
        <v>3811</v>
      </c>
      <c r="C2403" s="4" t="s">
        <v>48</v>
      </c>
      <c r="D2403" s="213" t="s">
        <v>3812</v>
      </c>
      <c r="E2403" s="210" t="s">
        <v>3813</v>
      </c>
      <c r="F2403" s="17" t="s">
        <v>405</v>
      </c>
      <c r="G2403" s="36" t="s">
        <v>400</v>
      </c>
      <c r="H2403" s="157">
        <v>0</v>
      </c>
      <c r="I2403" s="19">
        <v>11</v>
      </c>
      <c r="J2403" s="150" t="s">
        <v>13</v>
      </c>
      <c r="K2403" s="150" t="s">
        <v>12</v>
      </c>
      <c r="L2403" s="9">
        <v>11</v>
      </c>
      <c r="M2403" s="9"/>
      <c r="N2403" s="21">
        <v>0.8427</v>
      </c>
      <c r="O2403" s="10"/>
      <c r="P2403" s="39">
        <v>7.4300000000000005E-2</v>
      </c>
      <c r="Q2403" s="7"/>
      <c r="R2403" s="158">
        <v>62.308300000000003</v>
      </c>
      <c r="S2403" s="1"/>
      <c r="T2403" s="23">
        <v>5.4957000000000003</v>
      </c>
      <c r="V2403" s="20">
        <v>11.3377</v>
      </c>
      <c r="X2403" s="20">
        <v>0</v>
      </c>
      <c r="AA2403" s="25">
        <v>58385</v>
      </c>
      <c r="AB2403" s="9"/>
      <c r="AC2403" s="25">
        <v>785521</v>
      </c>
      <c r="AD2403" s="9"/>
      <c r="AE2403" s="27">
        <v>69284</v>
      </c>
      <c r="AF2403" s="9"/>
      <c r="AG2403" s="26">
        <v>12607</v>
      </c>
      <c r="AI2403" s="26">
        <v>0</v>
      </c>
      <c r="AK2403" s="26">
        <v>160880</v>
      </c>
      <c r="AM2403" s="2" t="str">
        <f t="shared" si="37"/>
        <v>No</v>
      </c>
    </row>
    <row r="2404" spans="1:39">
      <c r="A2404" s="6" t="s">
        <v>1809</v>
      </c>
      <c r="B2404" s="6" t="s">
        <v>5815</v>
      </c>
      <c r="C2404" s="4" t="s">
        <v>42</v>
      </c>
      <c r="D2404" s="213" t="s">
        <v>1810</v>
      </c>
      <c r="E2404" s="210" t="s">
        <v>1811</v>
      </c>
      <c r="F2404" s="17" t="s">
        <v>272</v>
      </c>
      <c r="G2404" s="36" t="s">
        <v>400</v>
      </c>
      <c r="H2404" s="157">
        <v>0</v>
      </c>
      <c r="I2404" s="19">
        <v>11</v>
      </c>
      <c r="J2404" s="150" t="s">
        <v>13</v>
      </c>
      <c r="K2404" s="150" t="s">
        <v>12</v>
      </c>
      <c r="L2404" s="9">
        <v>11</v>
      </c>
      <c r="M2404" s="9"/>
      <c r="N2404" s="21">
        <v>1.1228</v>
      </c>
      <c r="O2404" s="10"/>
      <c r="P2404" s="39">
        <v>0.1114</v>
      </c>
      <c r="Q2404" s="7"/>
      <c r="R2404" s="158">
        <v>26.973500000000001</v>
      </c>
      <c r="S2404" s="1"/>
      <c r="T2404" s="23">
        <v>2.6751999999999998</v>
      </c>
      <c r="V2404" s="20">
        <v>10.082800000000001</v>
      </c>
      <c r="X2404" s="20">
        <v>0</v>
      </c>
      <c r="AA2404" s="25">
        <v>51263</v>
      </c>
      <c r="AB2404" s="9"/>
      <c r="AC2404" s="25">
        <v>460330</v>
      </c>
      <c r="AD2404" s="9"/>
      <c r="AE2404" s="27">
        <v>45655</v>
      </c>
      <c r="AF2404" s="9"/>
      <c r="AG2404" s="26">
        <v>17066</v>
      </c>
      <c r="AI2404" s="26">
        <v>0</v>
      </c>
      <c r="AK2404" s="26">
        <v>352477</v>
      </c>
      <c r="AM2404" s="2" t="str">
        <f t="shared" si="37"/>
        <v>No</v>
      </c>
    </row>
    <row r="2405" spans="1:39">
      <c r="A2405" s="6" t="s">
        <v>2744</v>
      </c>
      <c r="B2405" s="6" t="s">
        <v>2745</v>
      </c>
      <c r="C2405" s="4" t="s">
        <v>57</v>
      </c>
      <c r="D2405" s="213" t="s">
        <v>2746</v>
      </c>
      <c r="E2405" s="210" t="s">
        <v>2747</v>
      </c>
      <c r="F2405" s="17" t="s">
        <v>272</v>
      </c>
      <c r="G2405" s="36" t="s">
        <v>400</v>
      </c>
      <c r="H2405" s="157">
        <v>0</v>
      </c>
      <c r="I2405" s="19">
        <v>11</v>
      </c>
      <c r="J2405" s="150" t="s">
        <v>13</v>
      </c>
      <c r="K2405" s="150" t="s">
        <v>12</v>
      </c>
      <c r="L2405" s="9">
        <v>11</v>
      </c>
      <c r="M2405" s="9"/>
      <c r="N2405" s="21">
        <v>2.0634999999999999</v>
      </c>
      <c r="O2405" s="10"/>
      <c r="P2405" s="39">
        <v>8.8099999999999998E-2</v>
      </c>
      <c r="Q2405" s="7"/>
      <c r="R2405" s="158">
        <v>58.002499999999998</v>
      </c>
      <c r="S2405" s="1"/>
      <c r="T2405" s="23">
        <v>2.4773999999999998</v>
      </c>
      <c r="V2405" s="20">
        <v>23.412400000000002</v>
      </c>
      <c r="X2405" s="20">
        <v>0</v>
      </c>
      <c r="AA2405" s="25">
        <v>73487</v>
      </c>
      <c r="AB2405" s="9"/>
      <c r="AC2405" s="25">
        <v>833786</v>
      </c>
      <c r="AD2405" s="9"/>
      <c r="AE2405" s="27">
        <v>35613</v>
      </c>
      <c r="AF2405" s="9"/>
      <c r="AG2405" s="26">
        <v>14375</v>
      </c>
      <c r="AI2405" s="26">
        <v>0</v>
      </c>
      <c r="AK2405" s="26">
        <v>285910</v>
      </c>
      <c r="AM2405" s="2" t="str">
        <f t="shared" si="37"/>
        <v>No</v>
      </c>
    </row>
    <row r="2406" spans="1:39">
      <c r="A2406" s="6" t="s">
        <v>1895</v>
      </c>
      <c r="B2406" s="6" t="s">
        <v>1896</v>
      </c>
      <c r="C2406" s="4" t="s">
        <v>51</v>
      </c>
      <c r="D2406" s="213" t="s">
        <v>1897</v>
      </c>
      <c r="E2406" s="210" t="s">
        <v>1898</v>
      </c>
      <c r="F2406" s="17" t="s">
        <v>272</v>
      </c>
      <c r="G2406" s="36" t="s">
        <v>400</v>
      </c>
      <c r="H2406" s="157">
        <v>0</v>
      </c>
      <c r="I2406" s="19">
        <v>11</v>
      </c>
      <c r="J2406" s="150" t="s">
        <v>13</v>
      </c>
      <c r="K2406" s="150" t="s">
        <v>12</v>
      </c>
      <c r="L2406" s="9">
        <v>11</v>
      </c>
      <c r="M2406" s="9"/>
      <c r="N2406" s="21">
        <v>1.5472999999999999</v>
      </c>
      <c r="O2406" s="10"/>
      <c r="P2406" s="39">
        <v>3.7400000000000003E-2</v>
      </c>
      <c r="Q2406" s="7"/>
      <c r="R2406" s="158">
        <v>31.173200000000001</v>
      </c>
      <c r="S2406" s="1"/>
      <c r="T2406" s="23">
        <v>0.75260000000000005</v>
      </c>
      <c r="V2406" s="20">
        <v>41.421300000000002</v>
      </c>
      <c r="X2406" s="20">
        <v>0</v>
      </c>
      <c r="AA2406" s="25">
        <v>17768</v>
      </c>
      <c r="AB2406" s="9"/>
      <c r="AC2406" s="25">
        <v>475641</v>
      </c>
      <c r="AD2406" s="9"/>
      <c r="AE2406" s="27">
        <v>11483</v>
      </c>
      <c r="AF2406" s="9"/>
      <c r="AG2406" s="26">
        <v>15258</v>
      </c>
      <c r="AI2406" s="26">
        <v>0</v>
      </c>
      <c r="AK2406" s="26">
        <v>279024</v>
      </c>
      <c r="AM2406" s="2" t="str">
        <f t="shared" si="37"/>
        <v>No</v>
      </c>
    </row>
    <row r="2407" spans="1:39">
      <c r="A2407" s="6" t="s">
        <v>2466</v>
      </c>
      <c r="B2407" s="6" t="s">
        <v>2467</v>
      </c>
      <c r="C2407" s="4" t="s">
        <v>45</v>
      </c>
      <c r="D2407" s="213" t="s">
        <v>2468</v>
      </c>
      <c r="E2407" s="210" t="s">
        <v>2469</v>
      </c>
      <c r="F2407" s="17" t="s">
        <v>272</v>
      </c>
      <c r="G2407" s="36" t="s">
        <v>400</v>
      </c>
      <c r="H2407" s="157">
        <v>0</v>
      </c>
      <c r="I2407" s="19">
        <v>11</v>
      </c>
      <c r="J2407" s="150" t="s">
        <v>13</v>
      </c>
      <c r="K2407" s="150" t="s">
        <v>12</v>
      </c>
      <c r="L2407" s="9">
        <v>11</v>
      </c>
      <c r="M2407" s="9"/>
      <c r="N2407" s="21">
        <v>1.7551000000000001</v>
      </c>
      <c r="O2407" s="10"/>
      <c r="P2407" s="39">
        <v>6.8199999999999997E-2</v>
      </c>
      <c r="Q2407" s="7"/>
      <c r="R2407" s="158">
        <v>35.178400000000003</v>
      </c>
      <c r="S2407" s="1"/>
      <c r="T2407" s="23">
        <v>1.3675999999999999</v>
      </c>
      <c r="V2407" s="20">
        <v>25.723299999999998</v>
      </c>
      <c r="X2407" s="20">
        <v>0</v>
      </c>
      <c r="AA2407" s="25">
        <v>19374</v>
      </c>
      <c r="AB2407" s="9"/>
      <c r="AC2407" s="25">
        <v>283960</v>
      </c>
      <c r="AD2407" s="9"/>
      <c r="AE2407" s="27">
        <v>11039</v>
      </c>
      <c r="AF2407" s="9"/>
      <c r="AG2407" s="26">
        <v>8072</v>
      </c>
      <c r="AI2407" s="26">
        <v>0</v>
      </c>
      <c r="AK2407" s="26">
        <v>217130</v>
      </c>
      <c r="AM2407" s="2" t="str">
        <f t="shared" si="37"/>
        <v>No</v>
      </c>
    </row>
    <row r="2408" spans="1:39">
      <c r="A2408" s="6" t="s">
        <v>2952</v>
      </c>
      <c r="B2408" s="6" t="s">
        <v>2953</v>
      </c>
      <c r="C2408" s="4" t="s">
        <v>58</v>
      </c>
      <c r="D2408" s="213" t="s">
        <v>2954</v>
      </c>
      <c r="E2408" s="210" t="s">
        <v>2955</v>
      </c>
      <c r="F2408" s="17" t="s">
        <v>275</v>
      </c>
      <c r="G2408" s="36" t="s">
        <v>400</v>
      </c>
      <c r="H2408" s="157">
        <v>0</v>
      </c>
      <c r="I2408" s="19">
        <v>11</v>
      </c>
      <c r="J2408" s="150" t="s">
        <v>13</v>
      </c>
      <c r="K2408" s="150" t="s">
        <v>12</v>
      </c>
      <c r="L2408" s="9">
        <v>11</v>
      </c>
      <c r="M2408" s="9"/>
      <c r="N2408" s="21">
        <v>2.0369000000000002</v>
      </c>
      <c r="O2408" s="10"/>
      <c r="P2408" s="39">
        <v>0.1082</v>
      </c>
      <c r="Q2408" s="7"/>
      <c r="R2408" s="158">
        <v>53.846699999999998</v>
      </c>
      <c r="S2408" s="1"/>
      <c r="T2408" s="23">
        <v>2.8601000000000001</v>
      </c>
      <c r="V2408" s="20">
        <v>18.826899999999998</v>
      </c>
      <c r="X2408" s="20">
        <v>0</v>
      </c>
      <c r="AA2408" s="25">
        <v>114851</v>
      </c>
      <c r="AB2408" s="9"/>
      <c r="AC2408" s="25">
        <v>1061534</v>
      </c>
      <c r="AD2408" s="9"/>
      <c r="AE2408" s="27">
        <v>56384</v>
      </c>
      <c r="AF2408" s="9"/>
      <c r="AG2408" s="26">
        <v>19714</v>
      </c>
      <c r="AI2408" s="26">
        <v>0</v>
      </c>
      <c r="AK2408" s="26">
        <v>219135</v>
      </c>
      <c r="AM2408" s="2" t="str">
        <f t="shared" si="37"/>
        <v>No</v>
      </c>
    </row>
    <row r="2409" spans="1:39">
      <c r="A2409" s="6" t="s">
        <v>1215</v>
      </c>
      <c r="B2409" s="6" t="s">
        <v>6286</v>
      </c>
      <c r="C2409" s="4" t="s">
        <v>105</v>
      </c>
      <c r="D2409" s="213" t="s">
        <v>1216</v>
      </c>
      <c r="E2409" s="210" t="s">
        <v>1217</v>
      </c>
      <c r="F2409" s="17" t="s">
        <v>405</v>
      </c>
      <c r="G2409" s="36" t="s">
        <v>400</v>
      </c>
      <c r="H2409" s="157">
        <v>0</v>
      </c>
      <c r="I2409" s="19">
        <v>11</v>
      </c>
      <c r="J2409" s="150" t="s">
        <v>13</v>
      </c>
      <c r="K2409" s="150" t="s">
        <v>12</v>
      </c>
      <c r="L2409" s="9">
        <v>11</v>
      </c>
      <c r="M2409" s="9"/>
      <c r="N2409" s="21">
        <v>0.68959999999999999</v>
      </c>
      <c r="O2409" s="10"/>
      <c r="P2409" s="39">
        <v>0.1391</v>
      </c>
      <c r="Q2409" s="7"/>
      <c r="R2409" s="158">
        <v>36.706499999999998</v>
      </c>
      <c r="S2409" s="1"/>
      <c r="T2409" s="23">
        <v>7.4059999999999997</v>
      </c>
      <c r="V2409" s="20">
        <v>4.9562999999999997</v>
      </c>
      <c r="X2409" s="20">
        <v>0</v>
      </c>
      <c r="AA2409" s="25">
        <v>101683</v>
      </c>
      <c r="AB2409" s="9"/>
      <c r="AC2409" s="25">
        <v>730790</v>
      </c>
      <c r="AD2409" s="9"/>
      <c r="AE2409" s="27">
        <v>147447</v>
      </c>
      <c r="AF2409" s="9"/>
      <c r="AG2409" s="26">
        <v>19909</v>
      </c>
      <c r="AI2409" s="26">
        <v>0</v>
      </c>
      <c r="AK2409" s="26">
        <v>274467</v>
      </c>
      <c r="AM2409" s="2" t="str">
        <f t="shared" si="37"/>
        <v>No</v>
      </c>
    </row>
    <row r="2410" spans="1:39">
      <c r="A2410" s="6" t="s">
        <v>412</v>
      </c>
      <c r="B2410" s="6" t="s">
        <v>413</v>
      </c>
      <c r="C2410" s="4" t="s">
        <v>1</v>
      </c>
      <c r="D2410" s="213" t="s">
        <v>414</v>
      </c>
      <c r="E2410" s="210" t="s">
        <v>415</v>
      </c>
      <c r="F2410" s="17" t="s">
        <v>405</v>
      </c>
      <c r="G2410" s="36" t="s">
        <v>400</v>
      </c>
      <c r="H2410" s="157">
        <v>0</v>
      </c>
      <c r="I2410" s="19">
        <v>11</v>
      </c>
      <c r="J2410" s="150" t="s">
        <v>13</v>
      </c>
      <c r="K2410" s="150" t="s">
        <v>12</v>
      </c>
      <c r="L2410" s="9">
        <v>11</v>
      </c>
      <c r="M2410" s="9"/>
      <c r="N2410" s="21">
        <v>0</v>
      </c>
      <c r="O2410" s="10"/>
      <c r="P2410" s="39">
        <v>0</v>
      </c>
      <c r="Q2410" s="7"/>
      <c r="R2410" s="158">
        <v>35.586199999999998</v>
      </c>
      <c r="S2410" s="1"/>
      <c r="T2410" s="23">
        <v>2.3184</v>
      </c>
      <c r="V2410" s="20">
        <v>15.349500000000001</v>
      </c>
      <c r="X2410" s="20">
        <v>0</v>
      </c>
      <c r="AA2410" s="25">
        <v>0</v>
      </c>
      <c r="AB2410" s="9"/>
      <c r="AC2410" s="25">
        <v>242093</v>
      </c>
      <c r="AD2410" s="9"/>
      <c r="AE2410" s="27">
        <v>15772</v>
      </c>
      <c r="AF2410" s="9"/>
      <c r="AG2410" s="26">
        <v>6803</v>
      </c>
      <c r="AI2410" s="26">
        <v>0</v>
      </c>
      <c r="AK2410" s="26">
        <v>92075</v>
      </c>
      <c r="AM2410" s="2" t="str">
        <f t="shared" si="37"/>
        <v>No</v>
      </c>
    </row>
    <row r="2411" spans="1:39">
      <c r="A2411" s="6" t="s">
        <v>4735</v>
      </c>
      <c r="B2411" s="6" t="s">
        <v>4736</v>
      </c>
      <c r="C2411" s="4" t="s">
        <v>117</v>
      </c>
      <c r="D2411" s="213" t="s">
        <v>4737</v>
      </c>
      <c r="E2411" s="210" t="s">
        <v>4738</v>
      </c>
      <c r="F2411" s="17" t="s">
        <v>405</v>
      </c>
      <c r="G2411" s="36" t="s">
        <v>400</v>
      </c>
      <c r="H2411" s="157">
        <v>0</v>
      </c>
      <c r="I2411" s="19">
        <v>11</v>
      </c>
      <c r="J2411" s="150" t="s">
        <v>13</v>
      </c>
      <c r="K2411" s="150" t="s">
        <v>12</v>
      </c>
      <c r="L2411" s="9">
        <v>11</v>
      </c>
      <c r="M2411" s="9"/>
      <c r="N2411" s="21">
        <v>2.3732000000000002</v>
      </c>
      <c r="O2411" s="10"/>
      <c r="P2411" s="39">
        <v>0.1608</v>
      </c>
      <c r="Q2411" s="7"/>
      <c r="R2411" s="158">
        <v>29.6279</v>
      </c>
      <c r="S2411" s="1"/>
      <c r="T2411" s="23">
        <v>2.0072000000000001</v>
      </c>
      <c r="V2411" s="20">
        <v>14.7605</v>
      </c>
      <c r="X2411" s="20">
        <v>0</v>
      </c>
      <c r="AA2411" s="25">
        <v>90745</v>
      </c>
      <c r="AB2411" s="9"/>
      <c r="AC2411" s="25">
        <v>564411</v>
      </c>
      <c r="AD2411" s="9"/>
      <c r="AE2411" s="27">
        <v>38238</v>
      </c>
      <c r="AF2411" s="9"/>
      <c r="AG2411" s="26">
        <v>19050</v>
      </c>
      <c r="AI2411" s="26">
        <v>0</v>
      </c>
      <c r="AK2411" s="26">
        <v>177796</v>
      </c>
      <c r="AM2411" s="2" t="str">
        <f t="shared" si="37"/>
        <v>No</v>
      </c>
    </row>
    <row r="2412" spans="1:39">
      <c r="A2412" s="6" t="s">
        <v>2226</v>
      </c>
      <c r="B2412" s="6" t="s">
        <v>2227</v>
      </c>
      <c r="C2412" s="4" t="s">
        <v>100</v>
      </c>
      <c r="D2412" s="213" t="s">
        <v>2228</v>
      </c>
      <c r="E2412" s="210" t="s">
        <v>2229</v>
      </c>
      <c r="F2412" s="17" t="s">
        <v>272</v>
      </c>
      <c r="G2412" s="36" t="s">
        <v>400</v>
      </c>
      <c r="H2412" s="157">
        <v>0</v>
      </c>
      <c r="I2412" s="19">
        <v>11</v>
      </c>
      <c r="J2412" s="150" t="s">
        <v>13</v>
      </c>
      <c r="K2412" s="150" t="s">
        <v>12</v>
      </c>
      <c r="L2412" s="9">
        <v>11</v>
      </c>
      <c r="M2412" s="9"/>
      <c r="N2412" s="21">
        <v>0.79900000000000004</v>
      </c>
      <c r="O2412" s="10"/>
      <c r="P2412" s="39">
        <v>2.9700000000000001E-2</v>
      </c>
      <c r="Q2412" s="7"/>
      <c r="R2412" s="158">
        <v>40.8874</v>
      </c>
      <c r="S2412" s="1"/>
      <c r="T2412" s="23">
        <v>1.5193000000000001</v>
      </c>
      <c r="V2412" s="20">
        <v>26.912700000000001</v>
      </c>
      <c r="X2412" s="20">
        <v>0</v>
      </c>
      <c r="AA2412" s="25">
        <v>15475</v>
      </c>
      <c r="AB2412" s="9"/>
      <c r="AC2412" s="25">
        <v>521273</v>
      </c>
      <c r="AD2412" s="9"/>
      <c r="AE2412" s="27">
        <v>19369</v>
      </c>
      <c r="AF2412" s="9"/>
      <c r="AG2412" s="26">
        <v>12749</v>
      </c>
      <c r="AI2412" s="26">
        <v>0</v>
      </c>
      <c r="AK2412" s="26">
        <v>310906</v>
      </c>
      <c r="AM2412" s="2" t="str">
        <f t="shared" si="37"/>
        <v>No</v>
      </c>
    </row>
    <row r="2413" spans="1:39">
      <c r="A2413" s="6" t="s">
        <v>2608</v>
      </c>
      <c r="B2413" s="6" t="s">
        <v>1446</v>
      </c>
      <c r="C2413" s="4" t="s">
        <v>46</v>
      </c>
      <c r="D2413" s="213" t="s">
        <v>2609</v>
      </c>
      <c r="E2413" s="210" t="s">
        <v>2610</v>
      </c>
      <c r="F2413" s="17" t="s">
        <v>1012</v>
      </c>
      <c r="G2413" s="36" t="s">
        <v>400</v>
      </c>
      <c r="H2413" s="157">
        <v>0</v>
      </c>
      <c r="I2413" s="19">
        <v>11</v>
      </c>
      <c r="J2413" s="150" t="s">
        <v>13</v>
      </c>
      <c r="K2413" s="150" t="s">
        <v>12</v>
      </c>
      <c r="L2413" s="9">
        <v>11</v>
      </c>
      <c r="M2413" s="9"/>
      <c r="N2413" s="21">
        <v>4.0609999999999999</v>
      </c>
      <c r="O2413" s="10"/>
      <c r="P2413" s="39">
        <v>0.22209999999999999</v>
      </c>
      <c r="Q2413" s="7"/>
      <c r="R2413" s="158">
        <v>33.201099999999997</v>
      </c>
      <c r="S2413" s="1"/>
      <c r="T2413" s="23">
        <v>1.8154999999999999</v>
      </c>
      <c r="V2413" s="20">
        <v>18.287400000000002</v>
      </c>
      <c r="X2413" s="20">
        <v>0</v>
      </c>
      <c r="AA2413" s="25">
        <v>198352</v>
      </c>
      <c r="AB2413" s="9"/>
      <c r="AC2413" s="25">
        <v>893210</v>
      </c>
      <c r="AD2413" s="9"/>
      <c r="AE2413" s="27">
        <v>48843</v>
      </c>
      <c r="AF2413" s="9"/>
      <c r="AG2413" s="26">
        <v>26903</v>
      </c>
      <c r="AI2413" s="26">
        <v>0</v>
      </c>
      <c r="AK2413" s="26">
        <v>526522</v>
      </c>
      <c r="AM2413" s="2" t="str">
        <f t="shared" si="37"/>
        <v>No</v>
      </c>
    </row>
    <row r="2414" spans="1:39">
      <c r="A2414" s="6" t="s">
        <v>1951</v>
      </c>
      <c r="B2414" s="6" t="s">
        <v>426</v>
      </c>
      <c r="C2414" s="4" t="s">
        <v>62</v>
      </c>
      <c r="D2414" s="213" t="s">
        <v>1952</v>
      </c>
      <c r="E2414" s="210" t="s">
        <v>1953</v>
      </c>
      <c r="F2414" s="17" t="s">
        <v>405</v>
      </c>
      <c r="G2414" s="36" t="s">
        <v>400</v>
      </c>
      <c r="H2414" s="157">
        <v>0</v>
      </c>
      <c r="I2414" s="19">
        <v>11</v>
      </c>
      <c r="J2414" s="150" t="s">
        <v>13</v>
      </c>
      <c r="K2414" s="150" t="s">
        <v>12</v>
      </c>
      <c r="L2414" s="9">
        <v>11</v>
      </c>
      <c r="M2414" s="9"/>
      <c r="N2414" s="21">
        <v>0.55500000000000005</v>
      </c>
      <c r="O2414" s="10"/>
      <c r="P2414" s="39">
        <v>3.4599999999999999E-2</v>
      </c>
      <c r="Q2414" s="7"/>
      <c r="R2414" s="158">
        <v>43.628700000000002</v>
      </c>
      <c r="S2414" s="1"/>
      <c r="T2414" s="23">
        <v>2.72</v>
      </c>
      <c r="V2414" s="20">
        <v>16.039899999999999</v>
      </c>
      <c r="X2414" s="20">
        <v>0</v>
      </c>
      <c r="AA2414" s="25">
        <v>19797</v>
      </c>
      <c r="AB2414" s="9"/>
      <c r="AC2414" s="25">
        <v>572190</v>
      </c>
      <c r="AD2414" s="9"/>
      <c r="AE2414" s="27">
        <v>35673</v>
      </c>
      <c r="AF2414" s="9"/>
      <c r="AG2414" s="26">
        <v>13115</v>
      </c>
      <c r="AI2414" s="26">
        <v>0</v>
      </c>
      <c r="AK2414" s="26">
        <v>317038</v>
      </c>
      <c r="AM2414" s="2" t="str">
        <f t="shared" si="37"/>
        <v>No</v>
      </c>
    </row>
    <row r="2415" spans="1:39">
      <c r="A2415" s="6" t="s">
        <v>964</v>
      </c>
      <c r="B2415" s="6" t="s">
        <v>5812</v>
      </c>
      <c r="C2415" s="4" t="s">
        <v>75</v>
      </c>
      <c r="D2415" s="213" t="s">
        <v>965</v>
      </c>
      <c r="E2415" s="210" t="s">
        <v>966</v>
      </c>
      <c r="F2415" s="17" t="s">
        <v>272</v>
      </c>
      <c r="G2415" s="36" t="s">
        <v>400</v>
      </c>
      <c r="H2415" s="157">
        <v>0</v>
      </c>
      <c r="I2415" s="19">
        <v>11</v>
      </c>
      <c r="J2415" s="150" t="s">
        <v>14</v>
      </c>
      <c r="K2415" s="150" t="s">
        <v>12</v>
      </c>
      <c r="L2415" s="9">
        <v>11</v>
      </c>
      <c r="M2415" s="9"/>
      <c r="N2415" s="21">
        <v>1.4353</v>
      </c>
      <c r="O2415" s="10"/>
      <c r="P2415" s="39">
        <v>0.12640000000000001</v>
      </c>
      <c r="Q2415" s="7"/>
      <c r="R2415" s="158">
        <v>34.709400000000002</v>
      </c>
      <c r="S2415" s="1"/>
      <c r="T2415" s="23">
        <v>3.0579000000000001</v>
      </c>
      <c r="V2415" s="20">
        <v>11.3508</v>
      </c>
      <c r="X2415" s="20">
        <v>0</v>
      </c>
      <c r="AA2415" s="25">
        <v>121123</v>
      </c>
      <c r="AB2415" s="9"/>
      <c r="AC2415" s="25">
        <v>957874</v>
      </c>
      <c r="AD2415" s="9"/>
      <c r="AE2415" s="27">
        <v>84388</v>
      </c>
      <c r="AF2415" s="9"/>
      <c r="AG2415" s="26">
        <v>27597</v>
      </c>
      <c r="AI2415" s="26">
        <v>0</v>
      </c>
      <c r="AK2415" s="26">
        <v>316264</v>
      </c>
      <c r="AM2415" s="2" t="str">
        <f t="shared" si="37"/>
        <v>No</v>
      </c>
    </row>
    <row r="2416" spans="1:39">
      <c r="A2416" s="6" t="s">
        <v>2218</v>
      </c>
      <c r="B2416" s="6" t="s">
        <v>2219</v>
      </c>
      <c r="C2416" s="4" t="s">
        <v>100</v>
      </c>
      <c r="D2416" s="213" t="s">
        <v>2220</v>
      </c>
      <c r="E2416" s="210" t="s">
        <v>2221</v>
      </c>
      <c r="F2416" s="17" t="s">
        <v>272</v>
      </c>
      <c r="G2416" s="36" t="s">
        <v>400</v>
      </c>
      <c r="H2416" s="157">
        <v>0</v>
      </c>
      <c r="I2416" s="19">
        <v>11</v>
      </c>
      <c r="J2416" s="150" t="s">
        <v>13</v>
      </c>
      <c r="K2416" s="150" t="s">
        <v>12</v>
      </c>
      <c r="L2416" s="9">
        <v>11</v>
      </c>
      <c r="M2416" s="9"/>
      <c r="N2416" s="21">
        <v>0.44700000000000001</v>
      </c>
      <c r="O2416" s="10"/>
      <c r="P2416" s="39">
        <v>1.38E-2</v>
      </c>
      <c r="Q2416" s="7"/>
      <c r="R2416" s="158">
        <v>76.858500000000006</v>
      </c>
      <c r="S2416" s="1"/>
      <c r="T2416" s="23">
        <v>2.3653</v>
      </c>
      <c r="V2416" s="20">
        <v>32.494599999999998</v>
      </c>
      <c r="X2416" s="20">
        <v>0</v>
      </c>
      <c r="AA2416" s="25">
        <v>8718</v>
      </c>
      <c r="AB2416" s="9"/>
      <c r="AC2416" s="25">
        <v>633775</v>
      </c>
      <c r="AD2416" s="9"/>
      <c r="AE2416" s="27">
        <v>19504</v>
      </c>
      <c r="AF2416" s="9"/>
      <c r="AG2416" s="26">
        <v>8246</v>
      </c>
      <c r="AI2416" s="26">
        <v>0</v>
      </c>
      <c r="AK2416" s="26">
        <v>247714</v>
      </c>
      <c r="AM2416" s="2" t="str">
        <f t="shared" si="37"/>
        <v>No</v>
      </c>
    </row>
    <row r="2417" spans="1:39">
      <c r="A2417" s="6" t="s">
        <v>4422</v>
      </c>
      <c r="B2417" s="6" t="s">
        <v>4413</v>
      </c>
      <c r="C2417" s="4" t="s">
        <v>33</v>
      </c>
      <c r="D2417" s="213" t="s">
        <v>4423</v>
      </c>
      <c r="E2417" s="210" t="s">
        <v>4424</v>
      </c>
      <c r="F2417" s="17" t="s">
        <v>272</v>
      </c>
      <c r="G2417" s="36" t="s">
        <v>400</v>
      </c>
      <c r="H2417" s="157">
        <v>0</v>
      </c>
      <c r="I2417" s="19">
        <v>11</v>
      </c>
      <c r="J2417" s="150" t="s">
        <v>14</v>
      </c>
      <c r="K2417" s="150" t="s">
        <v>12</v>
      </c>
      <c r="L2417" s="9">
        <v>11</v>
      </c>
      <c r="M2417" s="9"/>
      <c r="N2417" s="21">
        <v>0</v>
      </c>
      <c r="O2417" s="10"/>
      <c r="P2417" s="39">
        <v>0</v>
      </c>
      <c r="Q2417" s="7"/>
      <c r="R2417" s="158">
        <v>82.186800000000005</v>
      </c>
      <c r="S2417" s="1"/>
      <c r="T2417" s="23">
        <v>22.482500000000002</v>
      </c>
      <c r="V2417" s="20">
        <v>3.6556000000000002</v>
      </c>
      <c r="X2417" s="20">
        <v>0</v>
      </c>
      <c r="AA2417" s="25">
        <v>0</v>
      </c>
      <c r="AB2417" s="9"/>
      <c r="AC2417" s="25">
        <v>4292123</v>
      </c>
      <c r="AD2417" s="9"/>
      <c r="AE2417" s="27">
        <v>1174127</v>
      </c>
      <c r="AF2417" s="9"/>
      <c r="AG2417" s="26">
        <v>52224</v>
      </c>
      <c r="AI2417" s="26">
        <v>0</v>
      </c>
      <c r="AK2417" s="26">
        <v>498839</v>
      </c>
      <c r="AM2417" s="2" t="str">
        <f t="shared" si="37"/>
        <v>No</v>
      </c>
    </row>
    <row r="2418" spans="1:39">
      <c r="A2418" s="6" t="s">
        <v>5172</v>
      </c>
      <c r="B2418" s="6" t="s">
        <v>5807</v>
      </c>
      <c r="C2418" s="4" t="s">
        <v>74</v>
      </c>
      <c r="D2418" s="213" t="s">
        <v>5173</v>
      </c>
      <c r="E2418" s="210" t="s">
        <v>5174</v>
      </c>
      <c r="F2418" s="17" t="s">
        <v>272</v>
      </c>
      <c r="G2418" s="36" t="s">
        <v>400</v>
      </c>
      <c r="H2418" s="157">
        <v>0</v>
      </c>
      <c r="I2418" s="19">
        <v>11</v>
      </c>
      <c r="J2418" s="150" t="s">
        <v>13</v>
      </c>
      <c r="K2418" s="150" t="s">
        <v>12</v>
      </c>
      <c r="L2418" s="9">
        <v>11</v>
      </c>
      <c r="M2418" s="9"/>
      <c r="N2418" s="21">
        <v>0.10639999999999999</v>
      </c>
      <c r="O2418" s="10"/>
      <c r="P2418" s="39">
        <v>7.0000000000000001E-3</v>
      </c>
      <c r="Q2418" s="7"/>
      <c r="R2418" s="158">
        <v>30.2927</v>
      </c>
      <c r="S2418" s="1"/>
      <c r="T2418" s="23">
        <v>1.9890000000000001</v>
      </c>
      <c r="V2418" s="20">
        <v>15.229799999999999</v>
      </c>
      <c r="X2418" s="20">
        <v>0</v>
      </c>
      <c r="AA2418" s="25">
        <v>1081</v>
      </c>
      <c r="AB2418" s="9"/>
      <c r="AC2418" s="25">
        <v>154735</v>
      </c>
      <c r="AD2418" s="9"/>
      <c r="AE2418" s="27">
        <v>10160</v>
      </c>
      <c r="AF2418" s="9"/>
      <c r="AG2418" s="26">
        <v>5108</v>
      </c>
      <c r="AI2418" s="26">
        <v>0</v>
      </c>
      <c r="AK2418" s="26">
        <v>114898</v>
      </c>
      <c r="AM2418" s="2" t="str">
        <f t="shared" si="37"/>
        <v>No</v>
      </c>
    </row>
    <row r="2419" spans="1:39">
      <c r="A2419" s="6" t="s">
        <v>3468</v>
      </c>
      <c r="B2419" s="6" t="s">
        <v>3469</v>
      </c>
      <c r="C2419" s="4" t="s">
        <v>52</v>
      </c>
      <c r="D2419" s="213" t="s">
        <v>3470</v>
      </c>
      <c r="E2419" s="210" t="s">
        <v>3471</v>
      </c>
      <c r="F2419" s="17" t="s">
        <v>1012</v>
      </c>
      <c r="G2419" s="36" t="s">
        <v>400</v>
      </c>
      <c r="H2419" s="157">
        <v>0</v>
      </c>
      <c r="I2419" s="19">
        <v>11</v>
      </c>
      <c r="J2419" s="150" t="s">
        <v>13</v>
      </c>
      <c r="K2419" s="150" t="s">
        <v>12</v>
      </c>
      <c r="L2419" s="9">
        <v>11</v>
      </c>
      <c r="M2419" s="9"/>
      <c r="N2419" s="21">
        <v>0.43009999999999998</v>
      </c>
      <c r="O2419" s="10"/>
      <c r="P2419" s="39">
        <v>3.4500000000000003E-2</v>
      </c>
      <c r="Q2419" s="7"/>
      <c r="R2419" s="158">
        <v>36.0242</v>
      </c>
      <c r="S2419" s="1"/>
      <c r="T2419" s="23">
        <v>2.8877999999999999</v>
      </c>
      <c r="V2419" s="20">
        <v>12.4748</v>
      </c>
      <c r="X2419" s="20">
        <v>0</v>
      </c>
      <c r="AA2419" s="25">
        <v>14350</v>
      </c>
      <c r="AB2419" s="9"/>
      <c r="AC2419" s="25">
        <v>416260</v>
      </c>
      <c r="AD2419" s="9"/>
      <c r="AE2419" s="27">
        <v>33368</v>
      </c>
      <c r="AF2419" s="9"/>
      <c r="AG2419" s="26">
        <v>11555</v>
      </c>
      <c r="AI2419" s="26">
        <v>0</v>
      </c>
      <c r="AK2419" s="26">
        <v>133305</v>
      </c>
      <c r="AM2419" s="2" t="str">
        <f t="shared" si="37"/>
        <v>No</v>
      </c>
    </row>
    <row r="2420" spans="1:39">
      <c r="A2420" s="6" t="s">
        <v>6287</v>
      </c>
      <c r="B2420" s="6" t="s">
        <v>3727</v>
      </c>
      <c r="C2420" s="4" t="s">
        <v>66</v>
      </c>
      <c r="D2420" s="213">
        <v>7052</v>
      </c>
      <c r="E2420" s="210">
        <v>70052</v>
      </c>
      <c r="F2420" s="17" t="s">
        <v>405</v>
      </c>
      <c r="G2420" s="36" t="s">
        <v>220</v>
      </c>
      <c r="H2420" s="157">
        <v>50440</v>
      </c>
      <c r="I2420" s="19">
        <v>11</v>
      </c>
      <c r="J2420" s="150" t="s">
        <v>13</v>
      </c>
      <c r="K2420" s="150" t="s">
        <v>12</v>
      </c>
      <c r="L2420" s="9">
        <v>11</v>
      </c>
      <c r="M2420" s="9"/>
      <c r="N2420" s="21">
        <v>2.6976</v>
      </c>
      <c r="O2420" s="10"/>
      <c r="P2420" s="39">
        <v>0.1676</v>
      </c>
      <c r="Q2420" s="7"/>
      <c r="R2420" s="158">
        <v>39.575499999999998</v>
      </c>
      <c r="S2420" s="1"/>
      <c r="T2420" s="23">
        <v>2.4582999999999999</v>
      </c>
      <c r="V2420" s="20">
        <v>16.099</v>
      </c>
      <c r="X2420" s="20">
        <v>0</v>
      </c>
      <c r="AA2420" s="25">
        <v>102090</v>
      </c>
      <c r="AB2420" s="9"/>
      <c r="AC2420" s="25">
        <v>609265</v>
      </c>
      <c r="AD2420" s="9"/>
      <c r="AE2420" s="27">
        <v>37845</v>
      </c>
      <c r="AF2420" s="9"/>
      <c r="AG2420" s="26">
        <v>15395</v>
      </c>
      <c r="AI2420" s="26">
        <v>0</v>
      </c>
      <c r="AK2420" s="26">
        <v>159937</v>
      </c>
      <c r="AM2420" s="2" t="str">
        <f t="shared" si="37"/>
        <v>No</v>
      </c>
    </row>
    <row r="2421" spans="1:39">
      <c r="A2421" s="6" t="s">
        <v>6288</v>
      </c>
      <c r="B2421" s="6" t="s">
        <v>5086</v>
      </c>
      <c r="C2421" s="4" t="s">
        <v>22</v>
      </c>
      <c r="D2421" s="213" t="s">
        <v>5087</v>
      </c>
      <c r="E2421" s="210" t="s">
        <v>5088</v>
      </c>
      <c r="F2421" s="17" t="s">
        <v>272</v>
      </c>
      <c r="G2421" s="36" t="s">
        <v>400</v>
      </c>
      <c r="H2421" s="157">
        <v>0</v>
      </c>
      <c r="I2421" s="19">
        <v>11</v>
      </c>
      <c r="J2421" s="150" t="s">
        <v>14</v>
      </c>
      <c r="K2421" s="150" t="s">
        <v>15</v>
      </c>
      <c r="L2421" s="9">
        <v>11</v>
      </c>
      <c r="M2421" s="9"/>
      <c r="N2421" s="21">
        <v>2.2244999999999999</v>
      </c>
      <c r="O2421" s="10"/>
      <c r="P2421" s="39">
        <v>8.0199999999999994E-2</v>
      </c>
      <c r="Q2421" s="7"/>
      <c r="R2421" s="158">
        <v>90.448099999999997</v>
      </c>
      <c r="S2421" s="1"/>
      <c r="T2421" s="23">
        <v>3.2621000000000002</v>
      </c>
      <c r="V2421" s="20">
        <v>27.726700000000001</v>
      </c>
      <c r="X2421" s="20">
        <v>0</v>
      </c>
      <c r="AA2421" s="25">
        <v>87175</v>
      </c>
      <c r="AB2421" s="9"/>
      <c r="AC2421" s="25">
        <v>1086553</v>
      </c>
      <c r="AD2421" s="9"/>
      <c r="AE2421" s="27">
        <v>39188</v>
      </c>
      <c r="AF2421" s="9"/>
      <c r="AG2421" s="26">
        <v>12013</v>
      </c>
      <c r="AI2421" s="26">
        <v>0</v>
      </c>
      <c r="AK2421" s="26">
        <v>321322</v>
      </c>
      <c r="AM2421" s="2" t="str">
        <f t="shared" si="37"/>
        <v>No</v>
      </c>
    </row>
    <row r="2422" spans="1:39">
      <c r="A2422" s="6" t="s">
        <v>3101</v>
      </c>
      <c r="B2422" s="6" t="s">
        <v>3102</v>
      </c>
      <c r="C2422" s="4" t="s">
        <v>82</v>
      </c>
      <c r="D2422" s="213" t="s">
        <v>3103</v>
      </c>
      <c r="E2422" s="210" t="s">
        <v>3104</v>
      </c>
      <c r="F2422" s="17" t="s">
        <v>272</v>
      </c>
      <c r="G2422" s="36" t="s">
        <v>400</v>
      </c>
      <c r="H2422" s="157">
        <v>0</v>
      </c>
      <c r="I2422" s="19">
        <v>11</v>
      </c>
      <c r="J2422" s="150" t="s">
        <v>13</v>
      </c>
      <c r="K2422" s="150" t="s">
        <v>12</v>
      </c>
      <c r="L2422" s="9">
        <v>11</v>
      </c>
      <c r="M2422" s="9"/>
      <c r="N2422" s="21">
        <v>4.6353</v>
      </c>
      <c r="O2422" s="10"/>
      <c r="P2422" s="39">
        <v>0.28160000000000002</v>
      </c>
      <c r="Q2422" s="7"/>
      <c r="R2422" s="158">
        <v>47.257199999999997</v>
      </c>
      <c r="S2422" s="1"/>
      <c r="T2422" s="23">
        <v>2.8706</v>
      </c>
      <c r="V2422" s="20">
        <v>16.462399999999999</v>
      </c>
      <c r="X2422" s="20">
        <v>0</v>
      </c>
      <c r="AA2422" s="25">
        <v>227696</v>
      </c>
      <c r="AB2422" s="9"/>
      <c r="AC2422" s="25">
        <v>808666</v>
      </c>
      <c r="AD2422" s="9"/>
      <c r="AE2422" s="27">
        <v>49122</v>
      </c>
      <c r="AF2422" s="9"/>
      <c r="AG2422" s="26">
        <v>17112</v>
      </c>
      <c r="AI2422" s="26">
        <v>0</v>
      </c>
      <c r="AK2422" s="26">
        <v>240977</v>
      </c>
      <c r="AM2422" s="2" t="str">
        <f t="shared" si="37"/>
        <v>No</v>
      </c>
    </row>
    <row r="2423" spans="1:39">
      <c r="A2423" s="6" t="s">
        <v>4134</v>
      </c>
      <c r="B2423" s="6" t="s">
        <v>947</v>
      </c>
      <c r="C2423" s="4" t="s">
        <v>61</v>
      </c>
      <c r="D2423" s="213" t="s">
        <v>4135</v>
      </c>
      <c r="E2423" s="210" t="s">
        <v>4136</v>
      </c>
      <c r="F2423" s="17" t="s">
        <v>405</v>
      </c>
      <c r="G2423" s="36" t="s">
        <v>400</v>
      </c>
      <c r="H2423" s="157">
        <v>0</v>
      </c>
      <c r="I2423" s="19">
        <v>11</v>
      </c>
      <c r="J2423" s="150" t="s">
        <v>13</v>
      </c>
      <c r="K2423" s="150" t="s">
        <v>12</v>
      </c>
      <c r="L2423" s="9">
        <v>11</v>
      </c>
      <c r="M2423" s="9"/>
      <c r="N2423" s="21">
        <v>0.5786</v>
      </c>
      <c r="O2423" s="10"/>
      <c r="P2423" s="39">
        <v>3.4599999999999999E-2</v>
      </c>
      <c r="Q2423" s="7"/>
      <c r="R2423" s="158">
        <v>29.650099999999998</v>
      </c>
      <c r="S2423" s="1"/>
      <c r="T2423" s="23">
        <v>1.7742</v>
      </c>
      <c r="V2423" s="20">
        <v>16.7121</v>
      </c>
      <c r="X2423" s="20">
        <v>0</v>
      </c>
      <c r="AA2423" s="25">
        <v>19336</v>
      </c>
      <c r="AB2423" s="9"/>
      <c r="AC2423" s="25">
        <v>558518</v>
      </c>
      <c r="AD2423" s="9"/>
      <c r="AE2423" s="27">
        <v>33420</v>
      </c>
      <c r="AF2423" s="9"/>
      <c r="AG2423" s="26">
        <v>18837</v>
      </c>
      <c r="AI2423" s="26">
        <v>0</v>
      </c>
      <c r="AK2423" s="26">
        <v>280320</v>
      </c>
      <c r="AM2423" s="2" t="str">
        <f t="shared" si="37"/>
        <v>No</v>
      </c>
    </row>
    <row r="2424" spans="1:39">
      <c r="A2424" s="6" t="s">
        <v>2010</v>
      </c>
      <c r="B2424" s="6" t="s">
        <v>2011</v>
      </c>
      <c r="C2424" s="4" t="s">
        <v>64</v>
      </c>
      <c r="D2424" s="213" t="s">
        <v>2012</v>
      </c>
      <c r="E2424" s="210" t="s">
        <v>2013</v>
      </c>
      <c r="F2424" s="17" t="s">
        <v>272</v>
      </c>
      <c r="G2424" s="36" t="s">
        <v>400</v>
      </c>
      <c r="H2424" s="157">
        <v>0</v>
      </c>
      <c r="I2424" s="19">
        <v>11</v>
      </c>
      <c r="J2424" s="150" t="s">
        <v>13</v>
      </c>
      <c r="K2424" s="150" t="s">
        <v>12</v>
      </c>
      <c r="L2424" s="9">
        <v>11</v>
      </c>
      <c r="M2424" s="9"/>
      <c r="N2424" s="21">
        <v>1.5973999999999999</v>
      </c>
      <c r="O2424" s="10"/>
      <c r="P2424" s="39">
        <v>9.4100000000000003E-2</v>
      </c>
      <c r="Q2424" s="7"/>
      <c r="R2424" s="158">
        <v>30.043800000000001</v>
      </c>
      <c r="S2424" s="1"/>
      <c r="T2424" s="23">
        <v>1.7694000000000001</v>
      </c>
      <c r="V2424" s="20">
        <v>16.979299999999999</v>
      </c>
      <c r="X2424" s="20">
        <v>0</v>
      </c>
      <c r="AA2424" s="25">
        <v>56465</v>
      </c>
      <c r="AB2424" s="9"/>
      <c r="AC2424" s="25">
        <v>600184</v>
      </c>
      <c r="AD2424" s="9"/>
      <c r="AE2424" s="27">
        <v>35348</v>
      </c>
      <c r="AF2424" s="9"/>
      <c r="AG2424" s="26">
        <v>19977</v>
      </c>
      <c r="AI2424" s="26">
        <v>0</v>
      </c>
      <c r="AK2424" s="26">
        <v>522412</v>
      </c>
      <c r="AM2424" s="2" t="str">
        <f t="shared" si="37"/>
        <v>No</v>
      </c>
    </row>
    <row r="2425" spans="1:39">
      <c r="A2425" s="6" t="s">
        <v>4530</v>
      </c>
      <c r="B2425" s="6" t="s">
        <v>1919</v>
      </c>
      <c r="C2425" s="4" t="s">
        <v>63</v>
      </c>
      <c r="D2425" s="213" t="s">
        <v>4531</v>
      </c>
      <c r="E2425" s="210" t="s">
        <v>4532</v>
      </c>
      <c r="F2425" s="17" t="s">
        <v>272</v>
      </c>
      <c r="G2425" s="36" t="s">
        <v>400</v>
      </c>
      <c r="H2425" s="157">
        <v>0</v>
      </c>
      <c r="I2425" s="19">
        <v>11</v>
      </c>
      <c r="J2425" s="150" t="s">
        <v>13</v>
      </c>
      <c r="K2425" s="150" t="s">
        <v>12</v>
      </c>
      <c r="L2425" s="9">
        <v>11</v>
      </c>
      <c r="M2425" s="9"/>
      <c r="N2425" s="21">
        <v>0.75519999999999998</v>
      </c>
      <c r="O2425" s="10"/>
      <c r="P2425" s="39">
        <v>6.0400000000000002E-2</v>
      </c>
      <c r="Q2425" s="7"/>
      <c r="R2425" s="158">
        <v>48.363799999999998</v>
      </c>
      <c r="S2425" s="1"/>
      <c r="T2425" s="23">
        <v>3.8675000000000002</v>
      </c>
      <c r="V2425" s="20">
        <v>12.505100000000001</v>
      </c>
      <c r="X2425" s="20">
        <v>0</v>
      </c>
      <c r="AA2425" s="25">
        <v>41585</v>
      </c>
      <c r="AB2425" s="9"/>
      <c r="AC2425" s="25">
        <v>688555</v>
      </c>
      <c r="AD2425" s="9"/>
      <c r="AE2425" s="27">
        <v>55062</v>
      </c>
      <c r="AF2425" s="9"/>
      <c r="AG2425" s="26">
        <v>14237</v>
      </c>
      <c r="AI2425" s="26">
        <v>0</v>
      </c>
      <c r="AK2425" s="26">
        <v>124285</v>
      </c>
      <c r="AM2425" s="2" t="str">
        <f t="shared" si="37"/>
        <v>No</v>
      </c>
    </row>
    <row r="2426" spans="1:39">
      <c r="A2426" s="6" t="s">
        <v>1552</v>
      </c>
      <c r="B2426" s="6" t="s">
        <v>1071</v>
      </c>
      <c r="C2426" s="4" t="s">
        <v>39</v>
      </c>
      <c r="D2426" s="213" t="s">
        <v>1553</v>
      </c>
      <c r="E2426" s="210" t="s">
        <v>1554</v>
      </c>
      <c r="F2426" s="17" t="s">
        <v>272</v>
      </c>
      <c r="G2426" s="36" t="s">
        <v>400</v>
      </c>
      <c r="H2426" s="157">
        <v>0</v>
      </c>
      <c r="I2426" s="19">
        <v>11</v>
      </c>
      <c r="J2426" s="150" t="s">
        <v>13</v>
      </c>
      <c r="K2426" s="150" t="s">
        <v>12</v>
      </c>
      <c r="L2426" s="9">
        <v>11</v>
      </c>
      <c r="M2426" s="9"/>
      <c r="N2426" s="21">
        <v>0</v>
      </c>
      <c r="O2426" s="10"/>
      <c r="P2426" s="39">
        <v>0</v>
      </c>
      <c r="Q2426" s="7"/>
      <c r="R2426" s="158">
        <v>24.866099999999999</v>
      </c>
      <c r="S2426" s="1"/>
      <c r="T2426" s="23">
        <v>1.4226000000000001</v>
      </c>
      <c r="V2426" s="20">
        <v>17.479700000000001</v>
      </c>
      <c r="X2426" s="20">
        <v>0</v>
      </c>
      <c r="AA2426" s="25">
        <v>0</v>
      </c>
      <c r="AB2426" s="9"/>
      <c r="AC2426" s="25">
        <v>498591</v>
      </c>
      <c r="AD2426" s="9"/>
      <c r="AE2426" s="27">
        <v>28524</v>
      </c>
      <c r="AF2426" s="9"/>
      <c r="AG2426" s="26">
        <v>20051</v>
      </c>
      <c r="AI2426" s="26">
        <v>0</v>
      </c>
      <c r="AK2426" s="26">
        <v>316182</v>
      </c>
      <c r="AM2426" s="2" t="str">
        <f t="shared" si="37"/>
        <v>No</v>
      </c>
    </row>
    <row r="2427" spans="1:39">
      <c r="A2427" s="6" t="s">
        <v>335</v>
      </c>
      <c r="B2427" s="6" t="s">
        <v>336</v>
      </c>
      <c r="C2427" s="4" t="s">
        <v>86</v>
      </c>
      <c r="D2427" s="213">
        <v>47</v>
      </c>
      <c r="E2427" s="210">
        <v>47</v>
      </c>
      <c r="F2427" s="17" t="s">
        <v>272</v>
      </c>
      <c r="G2427" s="36" t="s">
        <v>218</v>
      </c>
      <c r="H2427" s="157">
        <v>62433</v>
      </c>
      <c r="I2427" s="19">
        <v>11</v>
      </c>
      <c r="J2427" s="150" t="s">
        <v>14</v>
      </c>
      <c r="K2427" s="150" t="s">
        <v>15</v>
      </c>
      <c r="L2427" s="9">
        <v>11</v>
      </c>
      <c r="M2427" s="9"/>
      <c r="N2427" s="21">
        <v>0</v>
      </c>
      <c r="O2427" s="10"/>
      <c r="P2427" s="39">
        <v>0</v>
      </c>
      <c r="Q2427" s="7"/>
      <c r="R2427" s="158">
        <v>102.3412</v>
      </c>
      <c r="S2427" s="1"/>
      <c r="T2427" s="23">
        <v>38.174199999999999</v>
      </c>
      <c r="V2427" s="20">
        <v>2.6808999999999998</v>
      </c>
      <c r="X2427" s="20">
        <v>0.8256</v>
      </c>
      <c r="AA2427" s="25">
        <v>0</v>
      </c>
      <c r="AB2427" s="9"/>
      <c r="AC2427" s="25">
        <v>3004021</v>
      </c>
      <c r="AD2427" s="9"/>
      <c r="AE2427" s="27">
        <v>1120526</v>
      </c>
      <c r="AF2427" s="9"/>
      <c r="AG2427" s="26">
        <v>29353</v>
      </c>
      <c r="AI2427" s="26">
        <v>3638715</v>
      </c>
      <c r="AK2427" s="26">
        <v>429441</v>
      </c>
      <c r="AM2427" s="2" t="str">
        <f t="shared" si="37"/>
        <v>No</v>
      </c>
    </row>
    <row r="2428" spans="1:39">
      <c r="A2428" s="6" t="s">
        <v>1599</v>
      </c>
      <c r="B2428" s="6" t="s">
        <v>5821</v>
      </c>
      <c r="C2428" s="4" t="s">
        <v>39</v>
      </c>
      <c r="D2428" s="213" t="s">
        <v>1600</v>
      </c>
      <c r="E2428" s="210" t="s">
        <v>1601</v>
      </c>
      <c r="F2428" s="17" t="s">
        <v>272</v>
      </c>
      <c r="G2428" s="36" t="s">
        <v>400</v>
      </c>
      <c r="H2428" s="157">
        <v>0</v>
      </c>
      <c r="I2428" s="19">
        <v>11</v>
      </c>
      <c r="J2428" s="150" t="s">
        <v>13</v>
      </c>
      <c r="K2428" s="150" t="s">
        <v>12</v>
      </c>
      <c r="L2428" s="9">
        <v>11</v>
      </c>
      <c r="M2428" s="9"/>
      <c r="N2428" s="21">
        <v>1.8997999999999999</v>
      </c>
      <c r="O2428" s="10"/>
      <c r="P2428" s="39">
        <v>5.62E-2</v>
      </c>
      <c r="Q2428" s="7"/>
      <c r="R2428" s="158">
        <v>63.615400000000001</v>
      </c>
      <c r="S2428" s="1"/>
      <c r="T2428" s="23">
        <v>1.8831</v>
      </c>
      <c r="V2428" s="20">
        <v>33.781500000000001</v>
      </c>
      <c r="X2428" s="20">
        <v>0</v>
      </c>
      <c r="AA2428" s="25">
        <v>57436</v>
      </c>
      <c r="AB2428" s="9"/>
      <c r="AC2428" s="25">
        <v>1021281</v>
      </c>
      <c r="AD2428" s="9"/>
      <c r="AE2428" s="27">
        <v>30232</v>
      </c>
      <c r="AF2428" s="9"/>
      <c r="AG2428" s="26">
        <v>16054</v>
      </c>
      <c r="AI2428" s="26">
        <v>0</v>
      </c>
      <c r="AK2428" s="26">
        <v>894173</v>
      </c>
      <c r="AM2428" s="2" t="str">
        <f t="shared" si="37"/>
        <v>No</v>
      </c>
    </row>
    <row r="2429" spans="1:39">
      <c r="A2429" s="6" t="s">
        <v>6289</v>
      </c>
      <c r="B2429" s="6" t="s">
        <v>4563</v>
      </c>
      <c r="C2429" s="4" t="s">
        <v>63</v>
      </c>
      <c r="D2429" s="213" t="s">
        <v>4564</v>
      </c>
      <c r="E2429" s="210" t="s">
        <v>4565</v>
      </c>
      <c r="F2429" s="17" t="s">
        <v>272</v>
      </c>
      <c r="G2429" s="36" t="s">
        <v>400</v>
      </c>
      <c r="H2429" s="157">
        <v>0</v>
      </c>
      <c r="I2429" s="19">
        <v>11</v>
      </c>
      <c r="J2429" s="150" t="s">
        <v>13</v>
      </c>
      <c r="K2429" s="150" t="s">
        <v>12</v>
      </c>
      <c r="L2429" s="9">
        <v>11</v>
      </c>
      <c r="M2429" s="9"/>
      <c r="N2429" s="21">
        <v>0.20030000000000001</v>
      </c>
      <c r="O2429" s="10"/>
      <c r="P2429" s="39">
        <v>1.6899999999999998E-2</v>
      </c>
      <c r="Q2429" s="7"/>
      <c r="R2429" s="158">
        <v>39.945</v>
      </c>
      <c r="S2429" s="1"/>
      <c r="T2429" s="23">
        <v>3.3727999999999998</v>
      </c>
      <c r="V2429" s="20">
        <v>11.8432</v>
      </c>
      <c r="X2429" s="20">
        <v>0</v>
      </c>
      <c r="AA2429" s="25">
        <v>6495</v>
      </c>
      <c r="AB2429" s="9"/>
      <c r="AC2429" s="25">
        <v>384111</v>
      </c>
      <c r="AD2429" s="9"/>
      <c r="AE2429" s="27">
        <v>32433</v>
      </c>
      <c r="AF2429" s="9"/>
      <c r="AG2429" s="26">
        <v>9616</v>
      </c>
      <c r="AI2429" s="26">
        <v>0</v>
      </c>
      <c r="AK2429" s="26">
        <v>104495</v>
      </c>
      <c r="AM2429" s="2" t="str">
        <f t="shared" si="37"/>
        <v>No</v>
      </c>
    </row>
    <row r="2430" spans="1:39">
      <c r="A2430" s="6" t="s">
        <v>2003</v>
      </c>
      <c r="B2430" s="6" t="s">
        <v>1324</v>
      </c>
      <c r="C2430" s="4" t="s">
        <v>62</v>
      </c>
      <c r="D2430" s="213"/>
      <c r="E2430" s="210" t="s">
        <v>2004</v>
      </c>
      <c r="F2430" s="17" t="s">
        <v>405</v>
      </c>
      <c r="G2430" s="36" t="s">
        <v>400</v>
      </c>
      <c r="H2430" s="157">
        <v>0</v>
      </c>
      <c r="I2430" s="19">
        <v>11</v>
      </c>
      <c r="J2430" s="150" t="s">
        <v>13</v>
      </c>
      <c r="K2430" s="150" t="s">
        <v>12</v>
      </c>
      <c r="L2430" s="9">
        <v>11</v>
      </c>
      <c r="M2430" s="9"/>
      <c r="N2430" s="21">
        <v>1.2372000000000001</v>
      </c>
      <c r="O2430" s="10"/>
      <c r="P2430" s="39">
        <v>4.2900000000000001E-2</v>
      </c>
      <c r="Q2430" s="7"/>
      <c r="R2430" s="158">
        <v>36.563499999999998</v>
      </c>
      <c r="S2430" s="1"/>
      <c r="T2430" s="23">
        <v>1.2690999999999999</v>
      </c>
      <c r="V2430" s="20">
        <v>28.809899999999999</v>
      </c>
      <c r="X2430" s="20">
        <v>0</v>
      </c>
      <c r="AA2430" s="25">
        <v>37883</v>
      </c>
      <c r="AB2430" s="9"/>
      <c r="AC2430" s="25">
        <v>882130</v>
      </c>
      <c r="AD2430" s="9"/>
      <c r="AE2430" s="27">
        <v>30619</v>
      </c>
      <c r="AF2430" s="9"/>
      <c r="AG2430" s="26">
        <v>24126</v>
      </c>
      <c r="AI2430" s="26">
        <v>0</v>
      </c>
      <c r="AK2430" s="26">
        <v>439856</v>
      </c>
      <c r="AM2430" s="2" t="str">
        <f t="shared" si="37"/>
        <v>No</v>
      </c>
    </row>
    <row r="2431" spans="1:39">
      <c r="A2431" s="6" t="s">
        <v>6290</v>
      </c>
      <c r="B2431" s="6" t="s">
        <v>4886</v>
      </c>
      <c r="C2431" s="4" t="s">
        <v>22</v>
      </c>
      <c r="D2431" s="213"/>
      <c r="E2431" s="210">
        <v>90299</v>
      </c>
      <c r="F2431" s="17" t="s">
        <v>275</v>
      </c>
      <c r="G2431" s="36" t="s">
        <v>218</v>
      </c>
      <c r="H2431" s="157">
        <v>308231</v>
      </c>
      <c r="I2431" s="19">
        <v>11</v>
      </c>
      <c r="J2431" s="150" t="s">
        <v>23</v>
      </c>
      <c r="K2431" s="150" t="s">
        <v>12</v>
      </c>
      <c r="L2431" s="9">
        <v>11</v>
      </c>
      <c r="M2431" s="9"/>
      <c r="N2431" s="21">
        <v>5.2125000000000004</v>
      </c>
      <c r="O2431" s="10"/>
      <c r="P2431" s="39">
        <v>0.13869999999999999</v>
      </c>
      <c r="Q2431" s="7"/>
      <c r="R2431" s="158">
        <v>543.71379999999999</v>
      </c>
      <c r="S2431" s="1"/>
      <c r="T2431" s="23">
        <v>14.4687</v>
      </c>
      <c r="V2431" s="20">
        <v>37.578699999999998</v>
      </c>
      <c r="X2431" s="20">
        <v>1.4777</v>
      </c>
      <c r="Y2431" s="2" t="s">
        <v>128</v>
      </c>
      <c r="AA2431" s="25">
        <v>3315274</v>
      </c>
      <c r="AB2431" s="9"/>
      <c r="AC2431" s="25">
        <v>23901114</v>
      </c>
      <c r="AD2431" s="9"/>
      <c r="AE2431" s="27">
        <v>636029</v>
      </c>
      <c r="AF2431" s="9"/>
      <c r="AG2431" s="26">
        <v>43959</v>
      </c>
      <c r="AI2431" s="26">
        <v>16174174</v>
      </c>
      <c r="AJ2431" s="2" t="s">
        <v>128</v>
      </c>
      <c r="AK2431" s="26">
        <v>766833</v>
      </c>
      <c r="AM2431" s="2" t="str">
        <f t="shared" si="37"/>
        <v>Yes</v>
      </c>
    </row>
    <row r="2432" spans="1:39">
      <c r="A2432" s="6" t="s">
        <v>3497</v>
      </c>
      <c r="B2432" s="6" t="s">
        <v>3498</v>
      </c>
      <c r="C2432" s="4" t="s">
        <v>52</v>
      </c>
      <c r="D2432" s="213" t="s">
        <v>3499</v>
      </c>
      <c r="E2432" s="210" t="s">
        <v>3500</v>
      </c>
      <c r="F2432" s="17" t="s">
        <v>1012</v>
      </c>
      <c r="G2432" s="36" t="s">
        <v>400</v>
      </c>
      <c r="H2432" s="157">
        <v>0</v>
      </c>
      <c r="I2432" s="19">
        <v>11</v>
      </c>
      <c r="J2432" s="150" t="s">
        <v>13</v>
      </c>
      <c r="K2432" s="150" t="s">
        <v>12</v>
      </c>
      <c r="L2432" s="9">
        <v>11</v>
      </c>
      <c r="M2432" s="9"/>
      <c r="N2432" s="21">
        <v>0.85389999999999999</v>
      </c>
      <c r="O2432" s="10"/>
      <c r="P2432" s="39">
        <v>2.8899999999999999E-2</v>
      </c>
      <c r="Q2432" s="7"/>
      <c r="R2432" s="158">
        <v>31.0092</v>
      </c>
      <c r="S2432" s="1"/>
      <c r="T2432" s="23">
        <v>1.0495000000000001</v>
      </c>
      <c r="V2432" s="20">
        <v>29.548100000000002</v>
      </c>
      <c r="X2432" s="20">
        <v>0</v>
      </c>
      <c r="AA2432" s="25">
        <v>12305</v>
      </c>
      <c r="AB2432" s="9"/>
      <c r="AC2432" s="25">
        <v>425788</v>
      </c>
      <c r="AD2432" s="9"/>
      <c r="AE2432" s="27">
        <v>14410</v>
      </c>
      <c r="AF2432" s="9"/>
      <c r="AG2432" s="26">
        <v>13731</v>
      </c>
      <c r="AI2432" s="26">
        <v>0</v>
      </c>
      <c r="AK2432" s="26">
        <v>353955</v>
      </c>
      <c r="AM2432" s="2" t="str">
        <f t="shared" si="37"/>
        <v>No</v>
      </c>
    </row>
    <row r="2433" spans="1:39">
      <c r="A2433" s="6" t="s">
        <v>1980</v>
      </c>
      <c r="B2433" s="6" t="s">
        <v>1981</v>
      </c>
      <c r="C2433" s="4" t="s">
        <v>62</v>
      </c>
      <c r="D2433" s="213" t="s">
        <v>1982</v>
      </c>
      <c r="E2433" s="210" t="s">
        <v>1983</v>
      </c>
      <c r="F2433" s="17" t="s">
        <v>405</v>
      </c>
      <c r="G2433" s="36" t="s">
        <v>400</v>
      </c>
      <c r="H2433" s="157">
        <v>0</v>
      </c>
      <c r="I2433" s="19">
        <v>11</v>
      </c>
      <c r="J2433" s="150" t="s">
        <v>13</v>
      </c>
      <c r="K2433" s="150" t="s">
        <v>12</v>
      </c>
      <c r="L2433" s="9">
        <v>11</v>
      </c>
      <c r="M2433" s="9"/>
      <c r="N2433" s="21">
        <v>1.2823</v>
      </c>
      <c r="O2433" s="10"/>
      <c r="P2433" s="39">
        <v>9.2399999999999996E-2</v>
      </c>
      <c r="Q2433" s="7"/>
      <c r="R2433" s="158">
        <v>36.4221</v>
      </c>
      <c r="S2433" s="1"/>
      <c r="T2433" s="23">
        <v>2.6252</v>
      </c>
      <c r="V2433" s="20">
        <v>13.8742</v>
      </c>
      <c r="X2433" s="20">
        <v>0</v>
      </c>
      <c r="AA2433" s="25">
        <v>52996</v>
      </c>
      <c r="AB2433" s="9"/>
      <c r="AC2433" s="25">
        <v>573393</v>
      </c>
      <c r="AD2433" s="9"/>
      <c r="AE2433" s="27">
        <v>41328</v>
      </c>
      <c r="AF2433" s="9"/>
      <c r="AG2433" s="26">
        <v>15743</v>
      </c>
      <c r="AI2433" s="26">
        <v>0</v>
      </c>
      <c r="AK2433" s="26">
        <v>823548</v>
      </c>
      <c r="AM2433" s="2" t="str">
        <f t="shared" si="37"/>
        <v>No</v>
      </c>
    </row>
    <row r="2434" spans="1:39">
      <c r="A2434" s="6" t="s">
        <v>6291</v>
      </c>
      <c r="B2434" s="6" t="s">
        <v>837</v>
      </c>
      <c r="C2434" s="4" t="s">
        <v>75</v>
      </c>
      <c r="D2434" s="213">
        <v>2085</v>
      </c>
      <c r="E2434" s="210">
        <v>20085</v>
      </c>
      <c r="F2434" s="17" t="s">
        <v>272</v>
      </c>
      <c r="G2434" s="36" t="s">
        <v>220</v>
      </c>
      <c r="H2434" s="157">
        <v>18351295</v>
      </c>
      <c r="I2434" s="19">
        <v>11</v>
      </c>
      <c r="J2434" s="150" t="s">
        <v>14</v>
      </c>
      <c r="K2434" s="150" t="s">
        <v>12</v>
      </c>
      <c r="L2434" s="9">
        <v>11</v>
      </c>
      <c r="M2434" s="9"/>
      <c r="N2434" s="21">
        <v>0.56189999999999996</v>
      </c>
      <c r="O2434" s="10"/>
      <c r="P2434" s="39">
        <v>3.5900000000000001E-2</v>
      </c>
      <c r="Q2434" s="7"/>
      <c r="R2434" s="158">
        <v>94.5291</v>
      </c>
      <c r="S2434" s="1"/>
      <c r="T2434" s="23">
        <v>6.0410000000000004</v>
      </c>
      <c r="V2434" s="20">
        <v>15.648</v>
      </c>
      <c r="X2434" s="20">
        <v>0</v>
      </c>
      <c r="AA2434" s="25">
        <v>64036</v>
      </c>
      <c r="AB2434" s="9"/>
      <c r="AC2434" s="25">
        <v>1783196</v>
      </c>
      <c r="AD2434" s="9"/>
      <c r="AE2434" s="27">
        <v>113957</v>
      </c>
      <c r="AF2434" s="9"/>
      <c r="AG2434" s="26">
        <v>18864</v>
      </c>
      <c r="AI2434" s="26">
        <v>0</v>
      </c>
      <c r="AK2434" s="26">
        <v>335297</v>
      </c>
      <c r="AM2434" s="2" t="str">
        <f t="shared" ref="AM2434:AM2497" si="38">IF(AL2434&amp;AJ2434&amp;AH2434&amp;AF2434&amp;AD2434&amp;AB2434&amp;Y2434&amp;W2434&amp;U2434&amp;S2434&amp;S2434&amp;Q2434&amp;O2434&lt;&gt;"","Yes","No")</f>
        <v>No</v>
      </c>
    </row>
    <row r="2435" spans="1:39">
      <c r="A2435" s="6" t="s">
        <v>4357</v>
      </c>
      <c r="B2435" s="6" t="s">
        <v>4358</v>
      </c>
      <c r="C2435" s="4" t="s">
        <v>101</v>
      </c>
      <c r="D2435" s="213" t="s">
        <v>4359</v>
      </c>
      <c r="E2435" s="210">
        <v>88122</v>
      </c>
      <c r="F2435" s="17" t="s">
        <v>132</v>
      </c>
      <c r="G2435" s="36" t="s">
        <v>220</v>
      </c>
      <c r="H2435" s="157">
        <v>0</v>
      </c>
      <c r="I2435" s="19">
        <v>11</v>
      </c>
      <c r="J2435" s="150" t="s">
        <v>14</v>
      </c>
      <c r="K2435" s="150" t="s">
        <v>12</v>
      </c>
      <c r="L2435" s="9">
        <v>11</v>
      </c>
      <c r="M2435" s="9"/>
      <c r="N2435" s="21">
        <v>0.99919999999999998</v>
      </c>
      <c r="O2435" s="10"/>
      <c r="P2435" s="39">
        <v>2.29E-2</v>
      </c>
      <c r="Q2435" s="7"/>
      <c r="R2435" s="158">
        <v>72.816000000000003</v>
      </c>
      <c r="S2435" s="1"/>
      <c r="T2435" s="23">
        <v>1.6655</v>
      </c>
      <c r="V2435" s="20">
        <v>43.721200000000003</v>
      </c>
      <c r="X2435" s="20">
        <v>0</v>
      </c>
      <c r="AA2435" s="25">
        <v>21191</v>
      </c>
      <c r="AB2435" s="9"/>
      <c r="AC2435" s="25">
        <v>927239</v>
      </c>
      <c r="AD2435" s="9"/>
      <c r="AE2435" s="27">
        <v>21208</v>
      </c>
      <c r="AF2435" s="9"/>
      <c r="AG2435" s="26">
        <v>12734</v>
      </c>
      <c r="AI2435" s="26">
        <v>0</v>
      </c>
      <c r="AK2435" s="26">
        <v>435831</v>
      </c>
      <c r="AM2435" s="2" t="str">
        <f t="shared" si="38"/>
        <v>No</v>
      </c>
    </row>
    <row r="2436" spans="1:39">
      <c r="A2436" s="6" t="s">
        <v>6292</v>
      </c>
      <c r="B2436" s="6" t="s">
        <v>6293</v>
      </c>
      <c r="C2436" s="4" t="s">
        <v>105</v>
      </c>
      <c r="D2436" s="213" t="s">
        <v>1213</v>
      </c>
      <c r="E2436" s="210" t="s">
        <v>1214</v>
      </c>
      <c r="F2436" s="17" t="s">
        <v>272</v>
      </c>
      <c r="G2436" s="36" t="s">
        <v>400</v>
      </c>
      <c r="H2436" s="157">
        <v>0</v>
      </c>
      <c r="I2436" s="19">
        <v>11</v>
      </c>
      <c r="J2436" s="150" t="s">
        <v>14</v>
      </c>
      <c r="K2436" s="150" t="s">
        <v>12</v>
      </c>
      <c r="L2436" s="9">
        <v>10</v>
      </c>
      <c r="M2436" s="9"/>
      <c r="N2436" s="21">
        <v>0.43990000000000001</v>
      </c>
      <c r="O2436" s="10"/>
      <c r="P2436" s="39">
        <v>5.6500000000000002E-2</v>
      </c>
      <c r="Q2436" s="7"/>
      <c r="R2436" s="158">
        <v>45.262500000000003</v>
      </c>
      <c r="S2436" s="1"/>
      <c r="T2436" s="23">
        <v>5.8117999999999999</v>
      </c>
      <c r="V2436" s="20">
        <v>7.7880000000000003</v>
      </c>
      <c r="X2436" s="20">
        <v>0</v>
      </c>
      <c r="AA2436" s="25">
        <v>35723</v>
      </c>
      <c r="AB2436" s="9"/>
      <c r="AC2436" s="25">
        <v>632498</v>
      </c>
      <c r="AD2436" s="9"/>
      <c r="AE2436" s="27">
        <v>81214</v>
      </c>
      <c r="AF2436" s="9"/>
      <c r="AG2436" s="26">
        <v>13974</v>
      </c>
      <c r="AI2436" s="26">
        <v>0</v>
      </c>
      <c r="AK2436" s="26">
        <v>361752</v>
      </c>
      <c r="AM2436" s="2" t="str">
        <f t="shared" si="38"/>
        <v>No</v>
      </c>
    </row>
    <row r="2437" spans="1:39">
      <c r="A2437" s="6" t="s">
        <v>5593</v>
      </c>
      <c r="B2437" s="6" t="s">
        <v>1453</v>
      </c>
      <c r="C2437" s="4" t="s">
        <v>64</v>
      </c>
      <c r="D2437" s="213" t="s">
        <v>5594</v>
      </c>
      <c r="E2437" s="210" t="s">
        <v>5595</v>
      </c>
      <c r="F2437" s="17" t="s">
        <v>405</v>
      </c>
      <c r="G2437" s="36" t="s">
        <v>400</v>
      </c>
      <c r="H2437" s="157">
        <v>0</v>
      </c>
      <c r="I2437" s="19">
        <v>11</v>
      </c>
      <c r="J2437" s="150" t="s">
        <v>13</v>
      </c>
      <c r="K2437" s="150" t="s">
        <v>12</v>
      </c>
      <c r="L2437" s="9">
        <v>10</v>
      </c>
      <c r="M2437" s="9"/>
      <c r="N2437" s="21">
        <v>0.26910000000000001</v>
      </c>
      <c r="O2437" s="10"/>
      <c r="P2437" s="39">
        <v>1.47E-2</v>
      </c>
      <c r="Q2437" s="7"/>
      <c r="R2437" s="158">
        <v>49.270800000000001</v>
      </c>
      <c r="S2437" s="1"/>
      <c r="T2437" s="23">
        <v>2.6993</v>
      </c>
      <c r="V2437" s="20">
        <v>18.253</v>
      </c>
      <c r="X2437" s="20">
        <v>0</v>
      </c>
      <c r="AA2437" s="25">
        <v>9544</v>
      </c>
      <c r="AB2437" s="9"/>
      <c r="AC2437" s="25">
        <v>647270</v>
      </c>
      <c r="AD2437" s="9"/>
      <c r="AE2437" s="27">
        <v>35461</v>
      </c>
      <c r="AF2437" s="9"/>
      <c r="AG2437" s="26">
        <v>13137</v>
      </c>
      <c r="AI2437" s="26">
        <v>0</v>
      </c>
      <c r="AK2437" s="26">
        <v>122931</v>
      </c>
      <c r="AM2437" s="2" t="str">
        <f t="shared" si="38"/>
        <v>No</v>
      </c>
    </row>
    <row r="2438" spans="1:39">
      <c r="A2438" s="6" t="s">
        <v>2765</v>
      </c>
      <c r="B2438" s="6" t="s">
        <v>2766</v>
      </c>
      <c r="C2438" s="4" t="s">
        <v>57</v>
      </c>
      <c r="D2438" s="213" t="s">
        <v>2767</v>
      </c>
      <c r="E2438" s="210" t="s">
        <v>2768</v>
      </c>
      <c r="F2438" s="17" t="s">
        <v>275</v>
      </c>
      <c r="G2438" s="36" t="s">
        <v>400</v>
      </c>
      <c r="H2438" s="157">
        <v>0</v>
      </c>
      <c r="I2438" s="19">
        <v>11</v>
      </c>
      <c r="J2438" s="150" t="s">
        <v>13</v>
      </c>
      <c r="K2438" s="150" t="s">
        <v>12</v>
      </c>
      <c r="L2438" s="9">
        <v>10</v>
      </c>
      <c r="M2438" s="9"/>
      <c r="N2438" s="21">
        <v>1.4685999999999999</v>
      </c>
      <c r="O2438" s="10"/>
      <c r="P2438" s="39">
        <v>0.1013</v>
      </c>
      <c r="Q2438" s="7"/>
      <c r="R2438" s="158">
        <v>59.526499999999999</v>
      </c>
      <c r="S2438" s="1"/>
      <c r="T2438" s="23">
        <v>4.1075999999999997</v>
      </c>
      <c r="V2438" s="20">
        <v>14.492000000000001</v>
      </c>
      <c r="X2438" s="20">
        <v>0</v>
      </c>
      <c r="AA2438" s="25">
        <v>153450</v>
      </c>
      <c r="AB2438" s="9"/>
      <c r="AC2438" s="25">
        <v>1514236</v>
      </c>
      <c r="AD2438" s="9"/>
      <c r="AE2438" s="27">
        <v>104488</v>
      </c>
      <c r="AF2438" s="9"/>
      <c r="AG2438" s="26">
        <v>25438</v>
      </c>
      <c r="AI2438" s="26">
        <v>0</v>
      </c>
      <c r="AK2438" s="26">
        <v>341790</v>
      </c>
      <c r="AM2438" s="2" t="str">
        <f t="shared" si="38"/>
        <v>No</v>
      </c>
    </row>
    <row r="2439" spans="1:39">
      <c r="A2439" s="6" t="s">
        <v>6294</v>
      </c>
      <c r="B2439" s="6" t="s">
        <v>1193</v>
      </c>
      <c r="C2439" s="4" t="s">
        <v>116</v>
      </c>
      <c r="D2439" s="213" t="s">
        <v>1194</v>
      </c>
      <c r="E2439" s="210" t="s">
        <v>1195</v>
      </c>
      <c r="F2439" s="17" t="s">
        <v>405</v>
      </c>
      <c r="G2439" s="36" t="s">
        <v>400</v>
      </c>
      <c r="H2439" s="157">
        <v>0</v>
      </c>
      <c r="I2439" s="19">
        <v>11</v>
      </c>
      <c r="J2439" s="150" t="s">
        <v>13</v>
      </c>
      <c r="K2439" s="150" t="s">
        <v>12</v>
      </c>
      <c r="L2439" s="9">
        <v>10</v>
      </c>
      <c r="M2439" s="9"/>
      <c r="N2439" s="21">
        <v>1.3604000000000001</v>
      </c>
      <c r="O2439" s="10"/>
      <c r="P2439" s="39">
        <v>5.5199999999999999E-2</v>
      </c>
      <c r="Q2439" s="7"/>
      <c r="R2439" s="158">
        <v>29.960999999999999</v>
      </c>
      <c r="S2439" s="1"/>
      <c r="T2439" s="23">
        <v>1.2168000000000001</v>
      </c>
      <c r="V2439" s="20">
        <v>24.622800000000002</v>
      </c>
      <c r="X2439" s="20">
        <v>0</v>
      </c>
      <c r="AA2439" s="25">
        <v>24242</v>
      </c>
      <c r="AB2439" s="9"/>
      <c r="AC2439" s="25">
        <v>438779</v>
      </c>
      <c r="AD2439" s="9"/>
      <c r="AE2439" s="27">
        <v>17820</v>
      </c>
      <c r="AF2439" s="9"/>
      <c r="AG2439" s="26">
        <v>14645</v>
      </c>
      <c r="AI2439" s="26">
        <v>0</v>
      </c>
      <c r="AK2439" s="26">
        <v>233886</v>
      </c>
      <c r="AM2439" s="2" t="str">
        <f t="shared" si="38"/>
        <v>No</v>
      </c>
    </row>
    <row r="2440" spans="1:39">
      <c r="A2440" s="6" t="s">
        <v>6294</v>
      </c>
      <c r="B2440" s="6" t="s">
        <v>1193</v>
      </c>
      <c r="C2440" s="4" t="s">
        <v>116</v>
      </c>
      <c r="D2440" s="213" t="s">
        <v>1194</v>
      </c>
      <c r="E2440" s="210" t="s">
        <v>1195</v>
      </c>
      <c r="F2440" s="17" t="s">
        <v>405</v>
      </c>
      <c r="G2440" s="36" t="s">
        <v>400</v>
      </c>
      <c r="H2440" s="157">
        <v>0</v>
      </c>
      <c r="I2440" s="19">
        <v>11</v>
      </c>
      <c r="J2440" s="150" t="s">
        <v>14</v>
      </c>
      <c r="K2440" s="150" t="s">
        <v>12</v>
      </c>
      <c r="L2440" s="9">
        <v>1</v>
      </c>
      <c r="M2440" s="9"/>
      <c r="N2440" s="21">
        <v>0.57489999999999997</v>
      </c>
      <c r="O2440" s="10"/>
      <c r="P2440" s="39">
        <v>0.1431</v>
      </c>
      <c r="Q2440" s="7"/>
      <c r="R2440" s="158">
        <v>14.5512</v>
      </c>
      <c r="S2440" s="1"/>
      <c r="T2440" s="23">
        <v>3.6217000000000001</v>
      </c>
      <c r="V2440" s="20">
        <v>4.0178000000000003</v>
      </c>
      <c r="X2440" s="20">
        <v>0</v>
      </c>
      <c r="AA2440" s="25">
        <v>4166</v>
      </c>
      <c r="AB2440" s="9"/>
      <c r="AC2440" s="25">
        <v>29117</v>
      </c>
      <c r="AD2440" s="9"/>
      <c r="AE2440" s="27">
        <v>7247</v>
      </c>
      <c r="AF2440" s="9"/>
      <c r="AG2440" s="26">
        <v>2001</v>
      </c>
      <c r="AI2440" s="26">
        <v>0</v>
      </c>
      <c r="AK2440" s="26">
        <v>20945</v>
      </c>
      <c r="AM2440" s="2" t="str">
        <f t="shared" si="38"/>
        <v>No</v>
      </c>
    </row>
    <row r="2441" spans="1:39">
      <c r="A2441" s="6" t="s">
        <v>2765</v>
      </c>
      <c r="B2441" s="6" t="s">
        <v>2766</v>
      </c>
      <c r="C2441" s="4" t="s">
        <v>57</v>
      </c>
      <c r="D2441" s="213" t="s">
        <v>2767</v>
      </c>
      <c r="E2441" s="210" t="s">
        <v>2768</v>
      </c>
      <c r="F2441" s="17" t="s">
        <v>275</v>
      </c>
      <c r="G2441" s="36" t="s">
        <v>400</v>
      </c>
      <c r="H2441" s="157">
        <v>0</v>
      </c>
      <c r="I2441" s="19">
        <v>11</v>
      </c>
      <c r="J2441" s="150" t="s">
        <v>14</v>
      </c>
      <c r="K2441" s="150" t="s">
        <v>12</v>
      </c>
      <c r="L2441" s="9">
        <v>1</v>
      </c>
      <c r="M2441" s="9"/>
      <c r="N2441" s="21">
        <v>0.60970000000000002</v>
      </c>
      <c r="O2441" s="10"/>
      <c r="P2441" s="39">
        <v>8.5000000000000006E-2</v>
      </c>
      <c r="Q2441" s="7"/>
      <c r="R2441" s="158">
        <v>50.3277</v>
      </c>
      <c r="S2441" s="1"/>
      <c r="T2441" s="23">
        <v>7.0189000000000004</v>
      </c>
      <c r="V2441" s="20">
        <v>7.1703000000000001</v>
      </c>
      <c r="X2441" s="20">
        <v>0</v>
      </c>
      <c r="AA2441" s="25">
        <v>8593</v>
      </c>
      <c r="AB2441" s="9"/>
      <c r="AC2441" s="25">
        <v>101058</v>
      </c>
      <c r="AD2441" s="9"/>
      <c r="AE2441" s="27">
        <v>14094</v>
      </c>
      <c r="AF2441" s="9"/>
      <c r="AG2441" s="26">
        <v>2008</v>
      </c>
      <c r="AI2441" s="26">
        <v>0</v>
      </c>
      <c r="AK2441" s="26">
        <v>23019</v>
      </c>
      <c r="AM2441" s="2" t="str">
        <f t="shared" si="38"/>
        <v>No</v>
      </c>
    </row>
    <row r="2442" spans="1:39">
      <c r="A2442" s="6" t="s">
        <v>6292</v>
      </c>
      <c r="B2442" s="6" t="s">
        <v>6293</v>
      </c>
      <c r="C2442" s="4" t="s">
        <v>105</v>
      </c>
      <c r="D2442" s="213" t="s">
        <v>1213</v>
      </c>
      <c r="E2442" s="210" t="s">
        <v>1214</v>
      </c>
      <c r="F2442" s="17" t="s">
        <v>272</v>
      </c>
      <c r="G2442" s="36" t="s">
        <v>400</v>
      </c>
      <c r="H2442" s="157">
        <v>0</v>
      </c>
      <c r="I2442" s="19">
        <v>11</v>
      </c>
      <c r="J2442" s="150" t="s">
        <v>13</v>
      </c>
      <c r="K2442" s="150" t="s">
        <v>12</v>
      </c>
      <c r="L2442" s="9">
        <v>1</v>
      </c>
      <c r="M2442" s="9"/>
      <c r="N2442" s="21">
        <v>0.87670000000000003</v>
      </c>
      <c r="O2442" s="10"/>
      <c r="P2442" s="39">
        <v>5.6500000000000002E-2</v>
      </c>
      <c r="Q2442" s="7"/>
      <c r="R2442" s="158">
        <v>36.163499999999999</v>
      </c>
      <c r="S2442" s="1"/>
      <c r="T2442" s="23">
        <v>2.3296000000000001</v>
      </c>
      <c r="V2442" s="20">
        <v>15.5238</v>
      </c>
      <c r="X2442" s="20">
        <v>0</v>
      </c>
      <c r="AA2442" s="25">
        <v>4871</v>
      </c>
      <c r="AB2442" s="9"/>
      <c r="AC2442" s="25">
        <v>86250</v>
      </c>
      <c r="AD2442" s="9"/>
      <c r="AE2442" s="27">
        <v>5556</v>
      </c>
      <c r="AF2442" s="9"/>
      <c r="AG2442" s="26">
        <v>2385</v>
      </c>
      <c r="AI2442" s="26">
        <v>0</v>
      </c>
      <c r="AK2442" s="26">
        <v>47772</v>
      </c>
      <c r="AM2442" s="2" t="str">
        <f t="shared" si="38"/>
        <v>No</v>
      </c>
    </row>
    <row r="2443" spans="1:39">
      <c r="A2443" s="6" t="s">
        <v>5593</v>
      </c>
      <c r="B2443" s="6" t="s">
        <v>1453</v>
      </c>
      <c r="C2443" s="4" t="s">
        <v>64</v>
      </c>
      <c r="D2443" s="213" t="s">
        <v>5594</v>
      </c>
      <c r="E2443" s="210" t="s">
        <v>5595</v>
      </c>
      <c r="F2443" s="17" t="s">
        <v>405</v>
      </c>
      <c r="G2443" s="36" t="s">
        <v>400</v>
      </c>
      <c r="H2443" s="157">
        <v>0</v>
      </c>
      <c r="I2443" s="19">
        <v>11</v>
      </c>
      <c r="J2443" s="150" t="s">
        <v>14</v>
      </c>
      <c r="K2443" s="150" t="s">
        <v>12</v>
      </c>
      <c r="L2443" s="9">
        <v>1</v>
      </c>
      <c r="M2443" s="9"/>
      <c r="N2443" s="21">
        <v>1.4357</v>
      </c>
      <c r="O2443" s="10"/>
      <c r="P2443" s="39">
        <v>4.9000000000000002E-2</v>
      </c>
      <c r="Q2443" s="7"/>
      <c r="R2443" s="158">
        <v>34.898800000000001</v>
      </c>
      <c r="S2443" s="1"/>
      <c r="T2443" s="23">
        <v>1.1901999999999999</v>
      </c>
      <c r="V2443" s="20">
        <v>29.322800000000001</v>
      </c>
      <c r="X2443" s="20">
        <v>0</v>
      </c>
      <c r="AA2443" s="25">
        <v>3091</v>
      </c>
      <c r="AB2443" s="9"/>
      <c r="AC2443" s="25">
        <v>63132</v>
      </c>
      <c r="AD2443" s="9"/>
      <c r="AE2443" s="27">
        <v>2153</v>
      </c>
      <c r="AF2443" s="9"/>
      <c r="AG2443" s="26">
        <v>1809</v>
      </c>
      <c r="AI2443" s="26">
        <v>0</v>
      </c>
      <c r="AK2443" s="26">
        <v>31828</v>
      </c>
      <c r="AM2443" s="2" t="str">
        <f t="shared" si="38"/>
        <v>No</v>
      </c>
    </row>
    <row r="2444" spans="1:39">
      <c r="A2444" s="6" t="s">
        <v>4993</v>
      </c>
      <c r="B2444" s="6" t="s">
        <v>426</v>
      </c>
      <c r="C2444" s="4" t="s">
        <v>22</v>
      </c>
      <c r="D2444" s="213" t="s">
        <v>4994</v>
      </c>
      <c r="E2444" s="210" t="s">
        <v>4995</v>
      </c>
      <c r="F2444" s="17" t="s">
        <v>275</v>
      </c>
      <c r="G2444" s="36" t="s">
        <v>400</v>
      </c>
      <c r="H2444" s="157">
        <v>0</v>
      </c>
      <c r="I2444" s="19">
        <v>11</v>
      </c>
      <c r="J2444" s="150" t="s">
        <v>24</v>
      </c>
      <c r="K2444" s="150" t="s">
        <v>12</v>
      </c>
      <c r="L2444" s="9">
        <v>1</v>
      </c>
      <c r="M2444" s="9"/>
      <c r="N2444" s="21">
        <v>2.1888999999999998</v>
      </c>
      <c r="O2444" s="10"/>
      <c r="P2444" s="39">
        <v>7.3200000000000001E-2</v>
      </c>
      <c r="Q2444" s="7"/>
      <c r="R2444" s="158">
        <v>156.80529999999999</v>
      </c>
      <c r="S2444" s="1"/>
      <c r="T2444" s="23">
        <v>5.2426000000000004</v>
      </c>
      <c r="V2444" s="20">
        <v>29.909700000000001</v>
      </c>
      <c r="X2444" s="20">
        <v>0</v>
      </c>
      <c r="AA2444" s="25">
        <v>18682</v>
      </c>
      <c r="AB2444" s="9"/>
      <c r="AC2444" s="25">
        <v>255279</v>
      </c>
      <c r="AD2444" s="9"/>
      <c r="AE2444" s="27">
        <v>8535</v>
      </c>
      <c r="AF2444" s="9"/>
      <c r="AG2444" s="26">
        <v>1628</v>
      </c>
      <c r="AI2444" s="26">
        <v>0</v>
      </c>
      <c r="AK2444" s="26">
        <v>46025</v>
      </c>
      <c r="AM2444" s="2" t="str">
        <f t="shared" si="38"/>
        <v>No</v>
      </c>
    </row>
    <row r="2445" spans="1:39">
      <c r="A2445" s="6" t="s">
        <v>2075</v>
      </c>
      <c r="B2445" s="6" t="s">
        <v>2076</v>
      </c>
      <c r="C2445" s="4" t="s">
        <v>64</v>
      </c>
      <c r="D2445" s="213" t="s">
        <v>2077</v>
      </c>
      <c r="E2445" s="210" t="s">
        <v>2078</v>
      </c>
      <c r="F2445" s="17" t="s">
        <v>272</v>
      </c>
      <c r="G2445" s="36" t="s">
        <v>400</v>
      </c>
      <c r="H2445" s="157">
        <v>0</v>
      </c>
      <c r="I2445" s="19">
        <v>10</v>
      </c>
      <c r="J2445" s="150" t="s">
        <v>13</v>
      </c>
      <c r="K2445" s="150" t="s">
        <v>12</v>
      </c>
      <c r="L2445" s="9">
        <v>9</v>
      </c>
      <c r="M2445" s="9"/>
      <c r="N2445" s="21">
        <v>0.77310000000000001</v>
      </c>
      <c r="O2445" s="10"/>
      <c r="P2445" s="39">
        <v>5.5300000000000002E-2</v>
      </c>
      <c r="Q2445" s="7"/>
      <c r="R2445" s="158">
        <v>46.698700000000002</v>
      </c>
      <c r="S2445" s="1"/>
      <c r="T2445" s="23">
        <v>3.3380000000000001</v>
      </c>
      <c r="V2445" s="20">
        <v>13.9901</v>
      </c>
      <c r="X2445" s="20">
        <v>0</v>
      </c>
      <c r="AA2445" s="25">
        <v>34107</v>
      </c>
      <c r="AB2445" s="9"/>
      <c r="AC2445" s="25">
        <v>617217</v>
      </c>
      <c r="AD2445" s="9"/>
      <c r="AE2445" s="27">
        <v>44118</v>
      </c>
      <c r="AF2445" s="9"/>
      <c r="AG2445" s="26">
        <v>13217</v>
      </c>
      <c r="AI2445" s="26">
        <v>0</v>
      </c>
      <c r="AK2445" s="26">
        <v>284715</v>
      </c>
      <c r="AM2445" s="2" t="str">
        <f t="shared" si="38"/>
        <v>No</v>
      </c>
    </row>
    <row r="2446" spans="1:39">
      <c r="A2446" s="6" t="s">
        <v>738</v>
      </c>
      <c r="B2446" s="6" t="s">
        <v>739</v>
      </c>
      <c r="C2446" s="4" t="s">
        <v>34</v>
      </c>
      <c r="D2446" s="213" t="s">
        <v>740</v>
      </c>
      <c r="E2446" s="210" t="s">
        <v>741</v>
      </c>
      <c r="F2446" s="17" t="s">
        <v>275</v>
      </c>
      <c r="G2446" s="36" t="s">
        <v>400</v>
      </c>
      <c r="H2446" s="157">
        <v>0</v>
      </c>
      <c r="I2446" s="19">
        <v>10</v>
      </c>
      <c r="J2446" s="150" t="s">
        <v>14</v>
      </c>
      <c r="K2446" s="150" t="s">
        <v>12</v>
      </c>
      <c r="L2446" s="9">
        <v>9</v>
      </c>
      <c r="M2446" s="9"/>
      <c r="N2446" s="21">
        <v>0.71430000000000005</v>
      </c>
      <c r="O2446" s="10"/>
      <c r="P2446" s="39">
        <v>5.28E-2</v>
      </c>
      <c r="Q2446" s="7"/>
      <c r="R2446" s="158">
        <v>68.179699999999997</v>
      </c>
      <c r="S2446" s="1"/>
      <c r="T2446" s="23">
        <v>5.0419</v>
      </c>
      <c r="V2446" s="20">
        <v>13.522500000000001</v>
      </c>
      <c r="X2446" s="20">
        <v>0</v>
      </c>
      <c r="AA2446" s="25">
        <v>29455</v>
      </c>
      <c r="AB2446" s="9"/>
      <c r="AC2446" s="25">
        <v>557642</v>
      </c>
      <c r="AD2446" s="9"/>
      <c r="AE2446" s="27">
        <v>41238</v>
      </c>
      <c r="AF2446" s="9"/>
      <c r="AG2446" s="26">
        <v>8179</v>
      </c>
      <c r="AI2446" s="26">
        <v>0</v>
      </c>
      <c r="AK2446" s="26">
        <v>167489</v>
      </c>
      <c r="AM2446" s="2" t="str">
        <f t="shared" si="38"/>
        <v>No</v>
      </c>
    </row>
    <row r="2447" spans="1:39">
      <c r="A2447" s="6" t="s">
        <v>4566</v>
      </c>
      <c r="B2447" s="6" t="s">
        <v>4567</v>
      </c>
      <c r="C2447" s="4" t="s">
        <v>63</v>
      </c>
      <c r="D2447" s="213" t="s">
        <v>4568</v>
      </c>
      <c r="E2447" s="210" t="s">
        <v>4569</v>
      </c>
      <c r="F2447" s="17" t="s">
        <v>275</v>
      </c>
      <c r="G2447" s="36" t="s">
        <v>400</v>
      </c>
      <c r="H2447" s="157">
        <v>0</v>
      </c>
      <c r="I2447" s="19">
        <v>10</v>
      </c>
      <c r="J2447" s="150" t="s">
        <v>14</v>
      </c>
      <c r="K2447" s="150" t="s">
        <v>12</v>
      </c>
      <c r="L2447" s="9">
        <v>9</v>
      </c>
      <c r="M2447" s="9"/>
      <c r="N2447" s="21">
        <v>1.2759</v>
      </c>
      <c r="O2447" s="10"/>
      <c r="P2447" s="39">
        <v>0.12939999999999999</v>
      </c>
      <c r="Q2447" s="7"/>
      <c r="R2447" s="158">
        <v>82.605000000000004</v>
      </c>
      <c r="S2447" s="1"/>
      <c r="T2447" s="23">
        <v>8.3755000000000006</v>
      </c>
      <c r="V2447" s="20">
        <v>9.8627000000000002</v>
      </c>
      <c r="X2447" s="20">
        <v>0</v>
      </c>
      <c r="AA2447" s="25">
        <v>239242</v>
      </c>
      <c r="AB2447" s="9"/>
      <c r="AC2447" s="25">
        <v>1849279</v>
      </c>
      <c r="AD2447" s="9"/>
      <c r="AE2447" s="27">
        <v>187502</v>
      </c>
      <c r="AF2447" s="9"/>
      <c r="AG2447" s="26">
        <v>22387</v>
      </c>
      <c r="AI2447" s="26">
        <v>0</v>
      </c>
      <c r="AK2447" s="26">
        <v>518426</v>
      </c>
      <c r="AM2447" s="2" t="str">
        <f t="shared" si="38"/>
        <v>No</v>
      </c>
    </row>
    <row r="2448" spans="1:39">
      <c r="A2448" s="6" t="s">
        <v>585</v>
      </c>
      <c r="B2448" s="6" t="s">
        <v>586</v>
      </c>
      <c r="C2448" s="4" t="s">
        <v>109</v>
      </c>
      <c r="D2448" s="213" t="s">
        <v>587</v>
      </c>
      <c r="E2448" s="210" t="s">
        <v>588</v>
      </c>
      <c r="F2448" s="17" t="s">
        <v>272</v>
      </c>
      <c r="G2448" s="36" t="s">
        <v>400</v>
      </c>
      <c r="H2448" s="157">
        <v>0</v>
      </c>
      <c r="I2448" s="19">
        <v>10</v>
      </c>
      <c r="J2448" s="150" t="s">
        <v>13</v>
      </c>
      <c r="K2448" s="150" t="s">
        <v>12</v>
      </c>
      <c r="L2448" s="9">
        <v>9</v>
      </c>
      <c r="M2448" s="9"/>
      <c r="N2448" s="21">
        <v>0.03</v>
      </c>
      <c r="O2448" s="10"/>
      <c r="P2448" s="39">
        <v>1.6999999999999999E-3</v>
      </c>
      <c r="Q2448" s="7"/>
      <c r="R2448" s="158">
        <v>23.3017</v>
      </c>
      <c r="S2448" s="1"/>
      <c r="T2448" s="23">
        <v>1.2927999999999999</v>
      </c>
      <c r="V2448" s="20">
        <v>18.0245</v>
      </c>
      <c r="X2448" s="20">
        <v>0</v>
      </c>
      <c r="AA2448" s="25">
        <v>435</v>
      </c>
      <c r="AB2448" s="9"/>
      <c r="AC2448" s="25">
        <v>261608</v>
      </c>
      <c r="AD2448" s="9"/>
      <c r="AE2448" s="27">
        <v>14514</v>
      </c>
      <c r="AF2448" s="9"/>
      <c r="AG2448" s="26">
        <v>11227</v>
      </c>
      <c r="AI2448" s="26">
        <v>0</v>
      </c>
      <c r="AK2448" s="26">
        <v>185263</v>
      </c>
      <c r="AM2448" s="2" t="str">
        <f t="shared" si="38"/>
        <v>No</v>
      </c>
    </row>
    <row r="2449" spans="1:39">
      <c r="A2449" s="6" t="s">
        <v>2114</v>
      </c>
      <c r="B2449" s="6" t="s">
        <v>2115</v>
      </c>
      <c r="C2449" s="4" t="s">
        <v>64</v>
      </c>
      <c r="D2449" s="213" t="s">
        <v>2116</v>
      </c>
      <c r="E2449" s="210" t="s">
        <v>2117</v>
      </c>
      <c r="F2449" s="17" t="s">
        <v>272</v>
      </c>
      <c r="G2449" s="36" t="s">
        <v>400</v>
      </c>
      <c r="H2449" s="157">
        <v>0</v>
      </c>
      <c r="I2449" s="19">
        <v>10</v>
      </c>
      <c r="J2449" s="150" t="s">
        <v>13</v>
      </c>
      <c r="K2449" s="150" t="s">
        <v>12</v>
      </c>
      <c r="L2449" s="9">
        <v>8</v>
      </c>
      <c r="M2449" s="9"/>
      <c r="N2449" s="21">
        <v>1.4454</v>
      </c>
      <c r="O2449" s="10"/>
      <c r="P2449" s="39">
        <v>5.0999999999999997E-2</v>
      </c>
      <c r="Q2449" s="7"/>
      <c r="R2449" s="158">
        <v>46.048099999999998</v>
      </c>
      <c r="S2449" s="1"/>
      <c r="T2449" s="23">
        <v>1.6251</v>
      </c>
      <c r="V2449" s="20">
        <v>28.335899999999999</v>
      </c>
      <c r="X2449" s="20">
        <v>0</v>
      </c>
      <c r="AA2449" s="25">
        <v>42065</v>
      </c>
      <c r="AB2449" s="9"/>
      <c r="AC2449" s="25">
        <v>824630</v>
      </c>
      <c r="AD2449" s="9"/>
      <c r="AE2449" s="27">
        <v>29102</v>
      </c>
      <c r="AF2449" s="9"/>
      <c r="AG2449" s="26">
        <v>17908</v>
      </c>
      <c r="AI2449" s="26">
        <v>0</v>
      </c>
      <c r="AK2449" s="26">
        <v>374233</v>
      </c>
      <c r="AM2449" s="2" t="str">
        <f t="shared" si="38"/>
        <v>No</v>
      </c>
    </row>
    <row r="2450" spans="1:39">
      <c r="A2450" s="6" t="s">
        <v>3298</v>
      </c>
      <c r="B2450" s="6" t="s">
        <v>1083</v>
      </c>
      <c r="C2450" s="4" t="s">
        <v>52</v>
      </c>
      <c r="D2450" s="213">
        <v>6025</v>
      </c>
      <c r="E2450" s="210">
        <v>60025</v>
      </c>
      <c r="F2450" s="17" t="s">
        <v>272</v>
      </c>
      <c r="G2450" s="36" t="s">
        <v>220</v>
      </c>
      <c r="H2450" s="157">
        <v>82804</v>
      </c>
      <c r="I2450" s="19">
        <v>10</v>
      </c>
      <c r="J2450" s="150" t="s">
        <v>14</v>
      </c>
      <c r="K2450" s="150" t="s">
        <v>12</v>
      </c>
      <c r="L2450" s="9">
        <v>8</v>
      </c>
      <c r="M2450" s="9"/>
      <c r="N2450" s="21">
        <v>0.74980000000000002</v>
      </c>
      <c r="O2450" s="10"/>
      <c r="P2450" s="39">
        <v>0.1658</v>
      </c>
      <c r="Q2450" s="7"/>
      <c r="R2450" s="158">
        <v>74.9876</v>
      </c>
      <c r="S2450" s="1"/>
      <c r="T2450" s="23">
        <v>16.5794</v>
      </c>
      <c r="V2450" s="20">
        <v>4.5228999999999999</v>
      </c>
      <c r="X2450" s="20">
        <v>0</v>
      </c>
      <c r="AA2450" s="25">
        <v>420490</v>
      </c>
      <c r="AB2450" s="9"/>
      <c r="AC2450" s="25">
        <v>2536457</v>
      </c>
      <c r="AD2450" s="9"/>
      <c r="AE2450" s="27">
        <v>560798</v>
      </c>
      <c r="AF2450" s="9"/>
      <c r="AG2450" s="26">
        <v>33825</v>
      </c>
      <c r="AI2450" s="26">
        <v>0</v>
      </c>
      <c r="AK2450" s="26">
        <v>470525</v>
      </c>
      <c r="AM2450" s="2" t="str">
        <f t="shared" si="38"/>
        <v>No</v>
      </c>
    </row>
    <row r="2451" spans="1:39">
      <c r="A2451" s="6" t="s">
        <v>6295</v>
      </c>
      <c r="B2451" s="6" t="s">
        <v>1324</v>
      </c>
      <c r="C2451" s="4" t="s">
        <v>62</v>
      </c>
      <c r="D2451" s="213">
        <v>4060</v>
      </c>
      <c r="E2451" s="210">
        <v>40060</v>
      </c>
      <c r="F2451" s="17" t="s">
        <v>272</v>
      </c>
      <c r="G2451" s="36" t="s">
        <v>220</v>
      </c>
      <c r="H2451" s="157">
        <v>80358</v>
      </c>
      <c r="I2451" s="19">
        <v>10</v>
      </c>
      <c r="J2451" s="150" t="s">
        <v>14</v>
      </c>
      <c r="K2451" s="150" t="s">
        <v>12</v>
      </c>
      <c r="L2451" s="9">
        <v>7</v>
      </c>
      <c r="M2451" s="9"/>
      <c r="N2451" s="21">
        <v>2.0659999999999998</v>
      </c>
      <c r="O2451" s="10"/>
      <c r="P2451" s="39">
        <v>0.1173</v>
      </c>
      <c r="Q2451" s="7"/>
      <c r="R2451" s="158">
        <v>98.269099999999995</v>
      </c>
      <c r="S2451" s="1"/>
      <c r="T2451" s="23">
        <v>5.5812999999999997</v>
      </c>
      <c r="V2451" s="20">
        <v>17.6069</v>
      </c>
      <c r="X2451" s="20">
        <v>0</v>
      </c>
      <c r="AA2451" s="25">
        <v>154156</v>
      </c>
      <c r="AB2451" s="9"/>
      <c r="AC2451" s="25">
        <v>1313760</v>
      </c>
      <c r="AD2451" s="9"/>
      <c r="AE2451" s="27">
        <v>74616</v>
      </c>
      <c r="AF2451" s="9"/>
      <c r="AG2451" s="26">
        <v>13369</v>
      </c>
      <c r="AI2451" s="26">
        <v>0</v>
      </c>
      <c r="AK2451" s="26">
        <v>260085</v>
      </c>
      <c r="AM2451" s="2" t="str">
        <f t="shared" si="38"/>
        <v>No</v>
      </c>
    </row>
    <row r="2452" spans="1:39">
      <c r="A2452" s="6" t="s">
        <v>1246</v>
      </c>
      <c r="B2452" s="6" t="s">
        <v>1247</v>
      </c>
      <c r="C2452" s="4" t="s">
        <v>105</v>
      </c>
      <c r="D2452" s="213" t="s">
        <v>1248</v>
      </c>
      <c r="E2452" s="210" t="s">
        <v>1249</v>
      </c>
      <c r="F2452" s="17" t="s">
        <v>272</v>
      </c>
      <c r="G2452" s="36" t="s">
        <v>400</v>
      </c>
      <c r="H2452" s="157">
        <v>0</v>
      </c>
      <c r="I2452" s="19">
        <v>10</v>
      </c>
      <c r="J2452" s="150" t="s">
        <v>14</v>
      </c>
      <c r="K2452" s="150" t="s">
        <v>12</v>
      </c>
      <c r="L2452" s="9">
        <v>7</v>
      </c>
      <c r="M2452" s="9"/>
      <c r="N2452" s="21">
        <v>5.2299999999999999E-2</v>
      </c>
      <c r="O2452" s="10"/>
      <c r="P2452" s="39">
        <v>1.3299999999999999E-2</v>
      </c>
      <c r="Q2452" s="7"/>
      <c r="R2452" s="158">
        <v>45.519300000000001</v>
      </c>
      <c r="S2452" s="1"/>
      <c r="T2452" s="23">
        <v>11.5443</v>
      </c>
      <c r="V2452" s="20">
        <v>3.9430000000000001</v>
      </c>
      <c r="X2452" s="20">
        <v>0</v>
      </c>
      <c r="AA2452" s="25">
        <v>7977</v>
      </c>
      <c r="AB2452" s="9"/>
      <c r="AC2452" s="25">
        <v>601401</v>
      </c>
      <c r="AD2452" s="9"/>
      <c r="AE2452" s="27">
        <v>152523</v>
      </c>
      <c r="AF2452" s="9"/>
      <c r="AG2452" s="26">
        <v>13212</v>
      </c>
      <c r="AI2452" s="26">
        <v>0</v>
      </c>
      <c r="AK2452" s="26">
        <v>195942</v>
      </c>
      <c r="AM2452" s="2" t="str">
        <f t="shared" si="38"/>
        <v>No</v>
      </c>
    </row>
    <row r="2453" spans="1:39">
      <c r="A2453" s="6" t="s">
        <v>6296</v>
      </c>
      <c r="B2453" s="6" t="s">
        <v>4960</v>
      </c>
      <c r="C2453" s="4" t="s">
        <v>20</v>
      </c>
      <c r="D2453" s="213" t="s">
        <v>4961</v>
      </c>
      <c r="E2453" s="210" t="s">
        <v>4962</v>
      </c>
      <c r="F2453" s="17" t="s">
        <v>272</v>
      </c>
      <c r="G2453" s="36" t="s">
        <v>400</v>
      </c>
      <c r="H2453" s="157">
        <v>0</v>
      </c>
      <c r="I2453" s="19">
        <v>10</v>
      </c>
      <c r="J2453" s="150" t="s">
        <v>14</v>
      </c>
      <c r="K2453" s="150" t="s">
        <v>12</v>
      </c>
      <c r="L2453" s="9">
        <v>7</v>
      </c>
      <c r="M2453" s="9"/>
      <c r="N2453" s="21">
        <v>0.91779999999999995</v>
      </c>
      <c r="O2453" s="10"/>
      <c r="P2453" s="39">
        <v>0.15989999999999999</v>
      </c>
      <c r="Q2453" s="7"/>
      <c r="R2453" s="158">
        <v>66.876999999999995</v>
      </c>
      <c r="S2453" s="1"/>
      <c r="T2453" s="23">
        <v>11.6526</v>
      </c>
      <c r="V2453" s="20">
        <v>5.7392000000000003</v>
      </c>
      <c r="X2453" s="20">
        <v>0</v>
      </c>
      <c r="AA2453" s="25">
        <v>146472</v>
      </c>
      <c r="AB2453" s="9"/>
      <c r="AC2453" s="25">
        <v>915880</v>
      </c>
      <c r="AD2453" s="9"/>
      <c r="AE2453" s="27">
        <v>159583</v>
      </c>
      <c r="AF2453" s="9"/>
      <c r="AG2453" s="26">
        <v>13695</v>
      </c>
      <c r="AI2453" s="26">
        <v>0</v>
      </c>
      <c r="AK2453" s="26">
        <v>208295</v>
      </c>
      <c r="AM2453" s="2" t="str">
        <f t="shared" si="38"/>
        <v>No</v>
      </c>
    </row>
    <row r="2454" spans="1:39">
      <c r="A2454" s="6" t="s">
        <v>6297</v>
      </c>
      <c r="B2454" s="6" t="s">
        <v>3320</v>
      </c>
      <c r="C2454" s="4" t="s">
        <v>11</v>
      </c>
      <c r="D2454" s="213">
        <v>6086</v>
      </c>
      <c r="E2454" s="210">
        <v>60086</v>
      </c>
      <c r="F2454" s="17" t="s">
        <v>272</v>
      </c>
      <c r="G2454" s="36" t="s">
        <v>220</v>
      </c>
      <c r="H2454" s="157">
        <v>122947</v>
      </c>
      <c r="I2454" s="19">
        <v>10</v>
      </c>
      <c r="J2454" s="150" t="s">
        <v>14</v>
      </c>
      <c r="K2454" s="150" t="s">
        <v>12</v>
      </c>
      <c r="L2454" s="9">
        <v>7</v>
      </c>
      <c r="M2454" s="9"/>
      <c r="N2454" s="21">
        <v>0.49330000000000002</v>
      </c>
      <c r="O2454" s="10"/>
      <c r="P2454" s="39">
        <v>8.7300000000000003E-2</v>
      </c>
      <c r="Q2454" s="7"/>
      <c r="R2454" s="158">
        <v>68.212199999999996</v>
      </c>
      <c r="S2454" s="1"/>
      <c r="T2454" s="23">
        <v>12.0685</v>
      </c>
      <c r="V2454" s="20">
        <v>5.6520999999999999</v>
      </c>
      <c r="X2454" s="20">
        <v>0</v>
      </c>
      <c r="AA2454" s="25">
        <v>126480</v>
      </c>
      <c r="AB2454" s="9"/>
      <c r="AC2454" s="25">
        <v>1449099</v>
      </c>
      <c r="AD2454" s="9"/>
      <c r="AE2454" s="27">
        <v>256383</v>
      </c>
      <c r="AF2454" s="9"/>
      <c r="AG2454" s="26">
        <v>21244</v>
      </c>
      <c r="AI2454" s="26">
        <v>0</v>
      </c>
      <c r="AK2454" s="26">
        <v>296850</v>
      </c>
      <c r="AM2454" s="2" t="str">
        <f t="shared" si="38"/>
        <v>No</v>
      </c>
    </row>
    <row r="2455" spans="1:39">
      <c r="A2455" s="6" t="s">
        <v>6298</v>
      </c>
      <c r="B2455" s="6" t="s">
        <v>1454</v>
      </c>
      <c r="C2455" s="4" t="s">
        <v>64</v>
      </c>
      <c r="D2455" s="213">
        <v>4231</v>
      </c>
      <c r="E2455" s="210">
        <v>40231</v>
      </c>
      <c r="F2455" s="17" t="s">
        <v>272</v>
      </c>
      <c r="G2455" s="36" t="s">
        <v>220</v>
      </c>
      <c r="H2455" s="157">
        <v>347602</v>
      </c>
      <c r="I2455" s="19">
        <v>10</v>
      </c>
      <c r="J2455" s="150" t="s">
        <v>13</v>
      </c>
      <c r="K2455" s="150" t="s">
        <v>12</v>
      </c>
      <c r="L2455" s="9">
        <v>7</v>
      </c>
      <c r="M2455" s="9"/>
      <c r="N2455" s="21">
        <v>0.46350000000000002</v>
      </c>
      <c r="O2455" s="10"/>
      <c r="P2455" s="39">
        <v>2.86E-2</v>
      </c>
      <c r="Q2455" s="7"/>
      <c r="R2455" s="158">
        <v>35.880000000000003</v>
      </c>
      <c r="S2455" s="1"/>
      <c r="T2455" s="23">
        <v>2.2161</v>
      </c>
      <c r="V2455" s="20">
        <v>16.190300000000001</v>
      </c>
      <c r="X2455" s="20">
        <v>0</v>
      </c>
      <c r="AA2455" s="25">
        <v>16532</v>
      </c>
      <c r="AB2455" s="9"/>
      <c r="AC2455" s="25">
        <v>577524</v>
      </c>
      <c r="AD2455" s="9"/>
      <c r="AE2455" s="27">
        <v>35671</v>
      </c>
      <c r="AF2455" s="9"/>
      <c r="AG2455" s="26">
        <v>16096</v>
      </c>
      <c r="AI2455" s="26">
        <v>0</v>
      </c>
      <c r="AK2455" s="26">
        <v>269121</v>
      </c>
      <c r="AM2455" s="2" t="str">
        <f t="shared" si="38"/>
        <v>No</v>
      </c>
    </row>
    <row r="2456" spans="1:39">
      <c r="A2456" s="6" t="s">
        <v>6299</v>
      </c>
      <c r="B2456" s="6" t="s">
        <v>4911</v>
      </c>
      <c r="C2456" s="4" t="s">
        <v>22</v>
      </c>
      <c r="D2456" s="213">
        <v>9244</v>
      </c>
      <c r="E2456" s="210">
        <v>90244</v>
      </c>
      <c r="F2456" s="17" t="s">
        <v>272</v>
      </c>
      <c r="G2456" s="36" t="s">
        <v>218</v>
      </c>
      <c r="H2456" s="157">
        <v>219454</v>
      </c>
      <c r="I2456" s="19">
        <v>10</v>
      </c>
      <c r="J2456" s="150" t="s">
        <v>14</v>
      </c>
      <c r="K2456" s="150" t="s">
        <v>15</v>
      </c>
      <c r="L2456" s="9">
        <v>7</v>
      </c>
      <c r="M2456" s="9"/>
      <c r="N2456" s="21">
        <v>0.7954</v>
      </c>
      <c r="O2456" s="10"/>
      <c r="P2456" s="39">
        <v>9.4100000000000003E-2</v>
      </c>
      <c r="Q2456" s="7"/>
      <c r="R2456" s="158">
        <v>79.579599999999999</v>
      </c>
      <c r="S2456" s="1"/>
      <c r="T2456" s="23">
        <v>9.4128000000000007</v>
      </c>
      <c r="V2456" s="20">
        <v>8.4543999999999997</v>
      </c>
      <c r="X2456" s="20">
        <v>1.9244000000000001</v>
      </c>
      <c r="AA2456" s="25">
        <v>229732</v>
      </c>
      <c r="AB2456" s="9"/>
      <c r="AC2456" s="25">
        <v>2441899</v>
      </c>
      <c r="AD2456" s="9"/>
      <c r="AE2456" s="27">
        <v>288833</v>
      </c>
      <c r="AF2456" s="9"/>
      <c r="AG2456" s="26">
        <v>30685</v>
      </c>
      <c r="AI2456" s="26">
        <v>1268883</v>
      </c>
      <c r="AK2456" s="26">
        <v>570007</v>
      </c>
      <c r="AM2456" s="2" t="str">
        <f t="shared" si="38"/>
        <v>No</v>
      </c>
    </row>
    <row r="2457" spans="1:39">
      <c r="A2457" s="6" t="s">
        <v>4403</v>
      </c>
      <c r="B2457" s="6" t="s">
        <v>4404</v>
      </c>
      <c r="C2457" s="4" t="s">
        <v>33</v>
      </c>
      <c r="D2457" s="213" t="s">
        <v>4405</v>
      </c>
      <c r="E2457" s="210" t="s">
        <v>4406</v>
      </c>
      <c r="F2457" s="17" t="s">
        <v>275</v>
      </c>
      <c r="G2457" s="36" t="s">
        <v>400</v>
      </c>
      <c r="H2457" s="157">
        <v>0</v>
      </c>
      <c r="I2457" s="19">
        <v>10</v>
      </c>
      <c r="J2457" s="150" t="s">
        <v>24</v>
      </c>
      <c r="K2457" s="150" t="s">
        <v>12</v>
      </c>
      <c r="L2457" s="9">
        <v>7</v>
      </c>
      <c r="M2457" s="9"/>
      <c r="N2457" s="21">
        <v>0</v>
      </c>
      <c r="O2457" s="10"/>
      <c r="P2457" s="39">
        <v>0</v>
      </c>
      <c r="Q2457" s="7"/>
      <c r="R2457" s="158">
        <v>127.2758</v>
      </c>
      <c r="S2457" s="1"/>
      <c r="T2457" s="23">
        <v>18.715299999999999</v>
      </c>
      <c r="V2457" s="20">
        <v>6.8006000000000002</v>
      </c>
      <c r="X2457" s="20">
        <v>0</v>
      </c>
      <c r="AA2457" s="25">
        <v>0</v>
      </c>
      <c r="AB2457" s="9"/>
      <c r="AC2457" s="25">
        <v>1230884</v>
      </c>
      <c r="AD2457" s="9"/>
      <c r="AE2457" s="27">
        <v>180996</v>
      </c>
      <c r="AF2457" s="9"/>
      <c r="AG2457" s="26">
        <v>9671</v>
      </c>
      <c r="AI2457" s="26">
        <v>0</v>
      </c>
      <c r="AK2457" s="26">
        <v>322166</v>
      </c>
      <c r="AM2457" s="2" t="str">
        <f t="shared" si="38"/>
        <v>No</v>
      </c>
    </row>
    <row r="2458" spans="1:39">
      <c r="A2458" s="6" t="s">
        <v>6300</v>
      </c>
      <c r="B2458" s="6" t="s">
        <v>4970</v>
      </c>
      <c r="C2458" s="4" t="s">
        <v>20</v>
      </c>
      <c r="D2458" s="213" t="s">
        <v>4971</v>
      </c>
      <c r="E2458" s="210" t="s">
        <v>4972</v>
      </c>
      <c r="F2458" s="17" t="s">
        <v>272</v>
      </c>
      <c r="G2458" s="36" t="s">
        <v>400</v>
      </c>
      <c r="H2458" s="157">
        <v>0</v>
      </c>
      <c r="I2458" s="19">
        <v>10</v>
      </c>
      <c r="J2458" s="150" t="s">
        <v>14</v>
      </c>
      <c r="K2458" s="150" t="s">
        <v>12</v>
      </c>
      <c r="L2458" s="9">
        <v>7</v>
      </c>
      <c r="M2458" s="9"/>
      <c r="N2458" s="21">
        <v>1.1996</v>
      </c>
      <c r="O2458" s="10"/>
      <c r="P2458" s="39">
        <v>3.3700000000000001E-2</v>
      </c>
      <c r="Q2458" s="7"/>
      <c r="R2458" s="158">
        <v>42.160699999999999</v>
      </c>
      <c r="S2458" s="1"/>
      <c r="T2458" s="23">
        <v>1.1837</v>
      </c>
      <c r="V2458" s="20">
        <v>35.617899999999999</v>
      </c>
      <c r="X2458" s="20">
        <v>0</v>
      </c>
      <c r="AA2458" s="25">
        <v>11093</v>
      </c>
      <c r="AB2458" s="9"/>
      <c r="AC2458" s="25">
        <v>329359</v>
      </c>
      <c r="AD2458" s="9"/>
      <c r="AE2458" s="27">
        <v>9247</v>
      </c>
      <c r="AF2458" s="9"/>
      <c r="AG2458" s="26">
        <v>7812</v>
      </c>
      <c r="AI2458" s="26">
        <v>0</v>
      </c>
      <c r="AK2458" s="26">
        <v>72273</v>
      </c>
      <c r="AM2458" s="2" t="str">
        <f t="shared" si="38"/>
        <v>No</v>
      </c>
    </row>
    <row r="2459" spans="1:39">
      <c r="A2459" s="6" t="s">
        <v>4875</v>
      </c>
      <c r="B2459" s="6" t="s">
        <v>4876</v>
      </c>
      <c r="C2459" s="4" t="s">
        <v>22</v>
      </c>
      <c r="D2459" s="213">
        <v>9201</v>
      </c>
      <c r="E2459" s="210">
        <v>90201</v>
      </c>
      <c r="F2459" s="17" t="s">
        <v>272</v>
      </c>
      <c r="G2459" s="36" t="s">
        <v>218</v>
      </c>
      <c r="H2459" s="157">
        <v>99904</v>
      </c>
      <c r="I2459" s="19">
        <v>10</v>
      </c>
      <c r="J2459" s="150" t="s">
        <v>14</v>
      </c>
      <c r="K2459" s="150" t="s">
        <v>15</v>
      </c>
      <c r="L2459" s="9">
        <v>6</v>
      </c>
      <c r="M2459" s="9"/>
      <c r="N2459" s="21">
        <v>1.4363999999999999</v>
      </c>
      <c r="O2459" s="10"/>
      <c r="P2459" s="39">
        <v>0.1217</v>
      </c>
      <c r="Q2459" s="7"/>
      <c r="R2459" s="158">
        <v>69.280900000000003</v>
      </c>
      <c r="S2459" s="1"/>
      <c r="T2459" s="23">
        <v>5.8682999999999996</v>
      </c>
      <c r="V2459" s="20">
        <v>11.805899999999999</v>
      </c>
      <c r="X2459" s="20">
        <v>3.5453000000000001</v>
      </c>
      <c r="AA2459" s="25">
        <v>208154</v>
      </c>
      <c r="AB2459" s="9"/>
      <c r="AC2459" s="25">
        <v>1710891</v>
      </c>
      <c r="AD2459" s="9"/>
      <c r="AE2459" s="27">
        <v>144918</v>
      </c>
      <c r="AF2459" s="9"/>
      <c r="AG2459" s="26">
        <v>24695</v>
      </c>
      <c r="AI2459" s="26">
        <v>482577</v>
      </c>
      <c r="AK2459" s="26">
        <v>263694</v>
      </c>
      <c r="AM2459" s="2" t="str">
        <f t="shared" si="38"/>
        <v>No</v>
      </c>
    </row>
    <row r="2460" spans="1:39">
      <c r="A2460" s="6" t="s">
        <v>6301</v>
      </c>
      <c r="B2460" s="6" t="s">
        <v>1162</v>
      </c>
      <c r="C2460" s="4" t="s">
        <v>102</v>
      </c>
      <c r="D2460" s="213">
        <v>4162</v>
      </c>
      <c r="E2460" s="210">
        <v>40162</v>
      </c>
      <c r="F2460" s="17" t="s">
        <v>272</v>
      </c>
      <c r="G2460" s="36" t="s">
        <v>220</v>
      </c>
      <c r="H2460" s="157">
        <v>969587</v>
      </c>
      <c r="I2460" s="19">
        <v>10</v>
      </c>
      <c r="J2460" s="150" t="s">
        <v>14</v>
      </c>
      <c r="K2460" s="150" t="s">
        <v>15</v>
      </c>
      <c r="L2460" s="9">
        <v>6</v>
      </c>
      <c r="M2460" s="9"/>
      <c r="N2460" s="21">
        <v>0.8679</v>
      </c>
      <c r="O2460" s="10"/>
      <c r="P2460" s="39">
        <v>4.4900000000000002E-2</v>
      </c>
      <c r="Q2460" s="7"/>
      <c r="R2460" s="158">
        <v>58.559800000000003</v>
      </c>
      <c r="S2460" s="1"/>
      <c r="T2460" s="23">
        <v>3.0264000000000002</v>
      </c>
      <c r="V2460" s="20">
        <v>19.349399999999999</v>
      </c>
      <c r="X2460" s="20">
        <v>0</v>
      </c>
      <c r="AA2460" s="25">
        <v>42823</v>
      </c>
      <c r="AB2460" s="9"/>
      <c r="AC2460" s="25">
        <v>954700</v>
      </c>
      <c r="AD2460" s="9"/>
      <c r="AE2460" s="27">
        <v>49340</v>
      </c>
      <c r="AF2460" s="9"/>
      <c r="AG2460" s="26">
        <v>16303</v>
      </c>
      <c r="AI2460" s="26">
        <v>0</v>
      </c>
      <c r="AK2460" s="26">
        <v>208238</v>
      </c>
      <c r="AM2460" s="2" t="str">
        <f t="shared" si="38"/>
        <v>No</v>
      </c>
    </row>
    <row r="2461" spans="1:39">
      <c r="A2461" s="6" t="s">
        <v>4348</v>
      </c>
      <c r="B2461" s="6" t="s">
        <v>4349</v>
      </c>
      <c r="C2461" s="4" t="s">
        <v>104</v>
      </c>
      <c r="D2461" s="213">
        <v>8026</v>
      </c>
      <c r="E2461" s="210">
        <v>80026</v>
      </c>
      <c r="F2461" s="17" t="s">
        <v>272</v>
      </c>
      <c r="G2461" s="36" t="s">
        <v>220</v>
      </c>
      <c r="H2461" s="157">
        <v>98370</v>
      </c>
      <c r="I2461" s="19">
        <v>10</v>
      </c>
      <c r="J2461" s="150" t="s">
        <v>14</v>
      </c>
      <c r="K2461" s="150" t="s">
        <v>12</v>
      </c>
      <c r="L2461" s="9">
        <v>6</v>
      </c>
      <c r="M2461" s="9"/>
      <c r="N2461" s="21">
        <v>0.50580000000000003</v>
      </c>
      <c r="O2461" s="10"/>
      <c r="P2461" s="39">
        <v>0.1459</v>
      </c>
      <c r="Q2461" s="7"/>
      <c r="R2461" s="158">
        <v>63.369799999999998</v>
      </c>
      <c r="S2461" s="1"/>
      <c r="T2461" s="23">
        <v>18.283999999999999</v>
      </c>
      <c r="V2461" s="20">
        <v>3.4659</v>
      </c>
      <c r="X2461" s="20">
        <v>0</v>
      </c>
      <c r="AA2461" s="25">
        <v>212283</v>
      </c>
      <c r="AB2461" s="9"/>
      <c r="AC2461" s="25">
        <v>1454718</v>
      </c>
      <c r="AD2461" s="9"/>
      <c r="AE2461" s="27">
        <v>419727</v>
      </c>
      <c r="AF2461" s="9"/>
      <c r="AG2461" s="26">
        <v>22956</v>
      </c>
      <c r="AI2461" s="26">
        <v>0</v>
      </c>
      <c r="AK2461" s="26">
        <v>349556</v>
      </c>
      <c r="AM2461" s="2" t="str">
        <f t="shared" si="38"/>
        <v>No</v>
      </c>
    </row>
    <row r="2462" spans="1:39">
      <c r="A2462" s="6" t="s">
        <v>5604</v>
      </c>
      <c r="B2462" s="6" t="s">
        <v>5605</v>
      </c>
      <c r="C2462" s="4" t="s">
        <v>22</v>
      </c>
      <c r="D2462" s="213"/>
      <c r="E2462" s="210">
        <v>90286</v>
      </c>
      <c r="F2462" s="17" t="s">
        <v>272</v>
      </c>
      <c r="G2462" s="36" t="s">
        <v>220</v>
      </c>
      <c r="H2462" s="157">
        <v>12150996</v>
      </c>
      <c r="I2462" s="19">
        <v>10</v>
      </c>
      <c r="J2462" s="150" t="s">
        <v>14</v>
      </c>
      <c r="K2462" s="150" t="s">
        <v>15</v>
      </c>
      <c r="L2462" s="9">
        <v>6</v>
      </c>
      <c r="M2462" s="9"/>
      <c r="N2462" s="21">
        <v>0.1976</v>
      </c>
      <c r="O2462" s="10"/>
      <c r="P2462" s="39">
        <v>4.4999999999999998E-2</v>
      </c>
      <c r="Q2462" s="7"/>
      <c r="R2462" s="158">
        <v>60.863900000000001</v>
      </c>
      <c r="S2462" s="1"/>
      <c r="T2462" s="23">
        <v>13.858000000000001</v>
      </c>
      <c r="V2462" s="20">
        <v>4.3920000000000003</v>
      </c>
      <c r="X2462" s="20">
        <v>0</v>
      </c>
      <c r="AA2462" s="25">
        <v>51388</v>
      </c>
      <c r="AB2462" s="9"/>
      <c r="AC2462" s="25">
        <v>1142355</v>
      </c>
      <c r="AD2462" s="9"/>
      <c r="AE2462" s="27">
        <v>260101</v>
      </c>
      <c r="AF2462" s="9"/>
      <c r="AG2462" s="26">
        <v>18769</v>
      </c>
      <c r="AI2462" s="26">
        <v>0</v>
      </c>
      <c r="AK2462" s="26">
        <v>224033</v>
      </c>
      <c r="AM2462" s="2" t="str">
        <f t="shared" si="38"/>
        <v>No</v>
      </c>
    </row>
    <row r="2463" spans="1:39">
      <c r="A2463" s="6" t="s">
        <v>5602</v>
      </c>
      <c r="B2463" s="6" t="s">
        <v>5603</v>
      </c>
      <c r="C2463" s="4" t="s">
        <v>22</v>
      </c>
      <c r="D2463" s="213"/>
      <c r="E2463" s="210">
        <v>90294</v>
      </c>
      <c r="F2463" s="17" t="s">
        <v>272</v>
      </c>
      <c r="G2463" s="36" t="s">
        <v>220</v>
      </c>
      <c r="H2463" s="157">
        <v>12150996</v>
      </c>
      <c r="I2463" s="19">
        <v>10</v>
      </c>
      <c r="J2463" s="150" t="s">
        <v>13</v>
      </c>
      <c r="K2463" s="150" t="s">
        <v>15</v>
      </c>
      <c r="L2463" s="9">
        <v>6</v>
      </c>
      <c r="M2463" s="9"/>
      <c r="N2463" s="21">
        <v>0</v>
      </c>
      <c r="O2463" s="10"/>
      <c r="P2463" s="39">
        <v>0</v>
      </c>
      <c r="Q2463" s="7"/>
      <c r="R2463" s="158">
        <v>68.133399999999995</v>
      </c>
      <c r="S2463" s="1"/>
      <c r="T2463" s="23">
        <v>1.4589000000000001</v>
      </c>
      <c r="V2463" s="20">
        <v>46.7012</v>
      </c>
      <c r="X2463" s="20">
        <v>0</v>
      </c>
      <c r="AA2463" s="25">
        <v>0</v>
      </c>
      <c r="AB2463" s="9"/>
      <c r="AC2463" s="25">
        <v>796956</v>
      </c>
      <c r="AD2463" s="9"/>
      <c r="AE2463" s="27">
        <v>17065</v>
      </c>
      <c r="AF2463" s="9"/>
      <c r="AG2463" s="26">
        <v>11697</v>
      </c>
      <c r="AI2463" s="26">
        <v>0</v>
      </c>
      <c r="AK2463" s="26">
        <v>62518</v>
      </c>
      <c r="AM2463" s="2" t="str">
        <f t="shared" si="38"/>
        <v>No</v>
      </c>
    </row>
    <row r="2464" spans="1:39">
      <c r="A2464" s="6" t="s">
        <v>3354</v>
      </c>
      <c r="B2464" s="6" t="s">
        <v>3355</v>
      </c>
      <c r="C2464" s="4" t="s">
        <v>103</v>
      </c>
      <c r="D2464" s="213">
        <v>6125</v>
      </c>
      <c r="E2464" s="210">
        <v>60125</v>
      </c>
      <c r="F2464" s="17" t="s">
        <v>272</v>
      </c>
      <c r="G2464" s="36" t="s">
        <v>220</v>
      </c>
      <c r="H2464" s="157">
        <v>1362416</v>
      </c>
      <c r="I2464" s="19">
        <v>10</v>
      </c>
      <c r="J2464" s="150" t="s">
        <v>14</v>
      </c>
      <c r="K2464" s="150" t="s">
        <v>15</v>
      </c>
      <c r="L2464" s="9">
        <v>6</v>
      </c>
      <c r="M2464" s="9"/>
      <c r="N2464" s="21">
        <v>1.9614</v>
      </c>
      <c r="O2464" s="10"/>
      <c r="P2464" s="39">
        <v>0.10539999999999999</v>
      </c>
      <c r="Q2464" s="7"/>
      <c r="R2464" s="158">
        <v>96.473200000000006</v>
      </c>
      <c r="S2464" s="1"/>
      <c r="T2464" s="23">
        <v>5.1818</v>
      </c>
      <c r="V2464" s="20">
        <v>18.617599999999999</v>
      </c>
      <c r="X2464" s="20">
        <v>0</v>
      </c>
      <c r="AA2464" s="25">
        <v>102746</v>
      </c>
      <c r="AB2464" s="9"/>
      <c r="AC2464" s="25">
        <v>975248</v>
      </c>
      <c r="AD2464" s="9"/>
      <c r="AE2464" s="27">
        <v>52383</v>
      </c>
      <c r="AF2464" s="9"/>
      <c r="AG2464" s="26">
        <v>10109</v>
      </c>
      <c r="AI2464" s="26">
        <v>0</v>
      </c>
      <c r="AK2464" s="26">
        <v>157104</v>
      </c>
      <c r="AM2464" s="2" t="str">
        <f t="shared" si="38"/>
        <v>No</v>
      </c>
    </row>
    <row r="2465" spans="1:39">
      <c r="A2465" s="6" t="s">
        <v>3327</v>
      </c>
      <c r="B2465" s="6" t="s">
        <v>3328</v>
      </c>
      <c r="C2465" s="4" t="s">
        <v>103</v>
      </c>
      <c r="D2465" s="213">
        <v>6093</v>
      </c>
      <c r="E2465" s="210">
        <v>60093</v>
      </c>
      <c r="F2465" s="17" t="s">
        <v>275</v>
      </c>
      <c r="G2465" s="36" t="s">
        <v>220</v>
      </c>
      <c r="H2465" s="157">
        <v>78162</v>
      </c>
      <c r="I2465" s="19">
        <v>10</v>
      </c>
      <c r="J2465" s="150" t="s">
        <v>14</v>
      </c>
      <c r="K2465" s="150" t="s">
        <v>12</v>
      </c>
      <c r="L2465" s="9">
        <v>6</v>
      </c>
      <c r="M2465" s="9"/>
      <c r="N2465" s="21">
        <v>0.34849999999999998</v>
      </c>
      <c r="O2465" s="10"/>
      <c r="P2465" s="39">
        <v>6.5199999999999994E-2</v>
      </c>
      <c r="Q2465" s="7"/>
      <c r="R2465" s="158">
        <v>68.958699999999993</v>
      </c>
      <c r="S2465" s="1"/>
      <c r="T2465" s="23">
        <v>12.904400000000001</v>
      </c>
      <c r="V2465" s="20">
        <v>5.3437999999999999</v>
      </c>
      <c r="X2465" s="20">
        <v>0</v>
      </c>
      <c r="AA2465" s="25">
        <v>106358</v>
      </c>
      <c r="AB2465" s="9"/>
      <c r="AC2465" s="25">
        <v>1631011</v>
      </c>
      <c r="AD2465" s="9"/>
      <c r="AE2465" s="27">
        <v>305215</v>
      </c>
      <c r="AF2465" s="9"/>
      <c r="AG2465" s="26">
        <v>23652</v>
      </c>
      <c r="AI2465" s="26">
        <v>0</v>
      </c>
      <c r="AK2465" s="26">
        <v>365177</v>
      </c>
      <c r="AM2465" s="2" t="str">
        <f t="shared" si="38"/>
        <v>No</v>
      </c>
    </row>
    <row r="2466" spans="1:39">
      <c r="A2466" s="6" t="s">
        <v>2582</v>
      </c>
      <c r="B2466" s="6" t="s">
        <v>1033</v>
      </c>
      <c r="C2466" s="4" t="s">
        <v>46</v>
      </c>
      <c r="D2466" s="213" t="s">
        <v>2583</v>
      </c>
      <c r="E2466" s="210" t="s">
        <v>2584</v>
      </c>
      <c r="F2466" s="17" t="s">
        <v>272</v>
      </c>
      <c r="G2466" s="36" t="s">
        <v>400</v>
      </c>
      <c r="H2466" s="157">
        <v>0</v>
      </c>
      <c r="I2466" s="19">
        <v>10</v>
      </c>
      <c r="J2466" s="150" t="s">
        <v>14</v>
      </c>
      <c r="K2466" s="150" t="s">
        <v>12</v>
      </c>
      <c r="L2466" s="9">
        <v>6</v>
      </c>
      <c r="M2466" s="9"/>
      <c r="N2466" s="21">
        <v>0.93930000000000002</v>
      </c>
      <c r="O2466" s="10"/>
      <c r="P2466" s="39">
        <v>0.19009999999999999</v>
      </c>
      <c r="Q2466" s="7"/>
      <c r="R2466" s="158">
        <v>53.413600000000002</v>
      </c>
      <c r="S2466" s="1"/>
      <c r="T2466" s="23">
        <v>10.8116</v>
      </c>
      <c r="V2466" s="20">
        <v>4.9404000000000003</v>
      </c>
      <c r="X2466" s="20">
        <v>0</v>
      </c>
      <c r="AA2466" s="25">
        <v>188130</v>
      </c>
      <c r="AB2466" s="9"/>
      <c r="AC2466" s="25">
        <v>989487</v>
      </c>
      <c r="AD2466" s="9"/>
      <c r="AE2466" s="27">
        <v>200284</v>
      </c>
      <c r="AF2466" s="9"/>
      <c r="AG2466" s="26">
        <v>18525</v>
      </c>
      <c r="AI2466" s="26">
        <v>0</v>
      </c>
      <c r="AK2466" s="26">
        <v>230390</v>
      </c>
      <c r="AM2466" s="2" t="str">
        <f t="shared" si="38"/>
        <v>No</v>
      </c>
    </row>
    <row r="2467" spans="1:39">
      <c r="A2467" s="6" t="s">
        <v>496</v>
      </c>
      <c r="B2467" s="6" t="s">
        <v>497</v>
      </c>
      <c r="C2467" s="4" t="s">
        <v>86</v>
      </c>
      <c r="D2467" s="213" t="s">
        <v>498</v>
      </c>
      <c r="E2467" s="210" t="s">
        <v>499</v>
      </c>
      <c r="F2467" s="17" t="s">
        <v>272</v>
      </c>
      <c r="G2467" s="36" t="s">
        <v>400</v>
      </c>
      <c r="H2467" s="157">
        <v>0</v>
      </c>
      <c r="I2467" s="19">
        <v>10</v>
      </c>
      <c r="J2467" s="150" t="s">
        <v>13</v>
      </c>
      <c r="K2467" s="150" t="s">
        <v>12</v>
      </c>
      <c r="L2467" s="9">
        <v>5</v>
      </c>
      <c r="M2467" s="9"/>
      <c r="N2467" s="21">
        <v>0</v>
      </c>
      <c r="O2467" s="10"/>
      <c r="P2467" s="39">
        <v>0</v>
      </c>
      <c r="Q2467" s="7"/>
      <c r="R2467" s="158">
        <v>40.973700000000001</v>
      </c>
      <c r="S2467" s="1"/>
      <c r="T2467" s="23">
        <v>2.4258000000000002</v>
      </c>
      <c r="V2467" s="20">
        <v>16.890599999999999</v>
      </c>
      <c r="X2467" s="20">
        <v>0</v>
      </c>
      <c r="AA2467" s="25">
        <v>0</v>
      </c>
      <c r="AB2467" s="9"/>
      <c r="AC2467" s="25">
        <v>852703</v>
      </c>
      <c r="AD2467" s="9"/>
      <c r="AE2467" s="27">
        <v>50484</v>
      </c>
      <c r="AF2467" s="9"/>
      <c r="AG2467" s="26">
        <v>20811</v>
      </c>
      <c r="AI2467" s="26">
        <v>0</v>
      </c>
      <c r="AK2467" s="26">
        <v>240237</v>
      </c>
      <c r="AM2467" s="2" t="str">
        <f t="shared" si="38"/>
        <v>No</v>
      </c>
    </row>
    <row r="2468" spans="1:39">
      <c r="A2468" s="6" t="s">
        <v>5175</v>
      </c>
      <c r="B2468" s="6" t="s">
        <v>4947</v>
      </c>
      <c r="C2468" s="4" t="s">
        <v>74</v>
      </c>
      <c r="D2468" s="213" t="s">
        <v>5176</v>
      </c>
      <c r="E2468" s="210" t="s">
        <v>5177</v>
      </c>
      <c r="F2468" s="17" t="s">
        <v>272</v>
      </c>
      <c r="G2468" s="36" t="s">
        <v>400</v>
      </c>
      <c r="H2468" s="157">
        <v>0</v>
      </c>
      <c r="I2468" s="19">
        <v>10</v>
      </c>
      <c r="J2468" s="150" t="s">
        <v>14</v>
      </c>
      <c r="K2468" s="150" t="s">
        <v>12</v>
      </c>
      <c r="L2468" s="9">
        <v>5</v>
      </c>
      <c r="M2468" s="9"/>
      <c r="N2468" s="21">
        <v>1.3334999999999999</v>
      </c>
      <c r="O2468" s="10"/>
      <c r="P2468" s="39">
        <v>4.7600000000000003E-2</v>
      </c>
      <c r="Q2468" s="7"/>
      <c r="R2468" s="158">
        <v>73.209500000000006</v>
      </c>
      <c r="S2468" s="1"/>
      <c r="T2468" s="23">
        <v>2.6135000000000002</v>
      </c>
      <c r="V2468" s="20">
        <v>28.011700000000001</v>
      </c>
      <c r="X2468" s="20">
        <v>0</v>
      </c>
      <c r="AA2468" s="25">
        <v>13860</v>
      </c>
      <c r="AB2468" s="9"/>
      <c r="AC2468" s="25">
        <v>291154</v>
      </c>
      <c r="AD2468" s="9"/>
      <c r="AE2468" s="27">
        <v>10394</v>
      </c>
      <c r="AF2468" s="9"/>
      <c r="AG2468" s="26">
        <v>3977</v>
      </c>
      <c r="AI2468" s="26">
        <v>0</v>
      </c>
      <c r="AK2468" s="26">
        <v>51092</v>
      </c>
      <c r="AM2468" s="2" t="str">
        <f t="shared" si="38"/>
        <v>No</v>
      </c>
    </row>
    <row r="2469" spans="1:39">
      <c r="A2469" s="6" t="s">
        <v>4526</v>
      </c>
      <c r="B2469" s="6" t="s">
        <v>4527</v>
      </c>
      <c r="C2469" s="4" t="s">
        <v>63</v>
      </c>
      <c r="D2469" s="213" t="s">
        <v>4528</v>
      </c>
      <c r="E2469" s="210" t="s">
        <v>4529</v>
      </c>
      <c r="F2469" s="17" t="s">
        <v>272</v>
      </c>
      <c r="G2469" s="36" t="s">
        <v>400</v>
      </c>
      <c r="H2469" s="157">
        <v>0</v>
      </c>
      <c r="I2469" s="19">
        <v>10</v>
      </c>
      <c r="J2469" s="150" t="s">
        <v>13</v>
      </c>
      <c r="K2469" s="150" t="s">
        <v>12</v>
      </c>
      <c r="L2469" s="9">
        <v>5</v>
      </c>
      <c r="M2469" s="9"/>
      <c r="N2469" s="21">
        <v>0</v>
      </c>
      <c r="O2469" s="10"/>
      <c r="P2469" s="39">
        <v>0</v>
      </c>
      <c r="Q2469" s="7"/>
      <c r="R2469" s="158">
        <v>48.975099999999998</v>
      </c>
      <c r="S2469" s="1"/>
      <c r="T2469" s="23">
        <v>2.6032999999999999</v>
      </c>
      <c r="V2469" s="20">
        <v>18.8127</v>
      </c>
      <c r="X2469" s="20">
        <v>0</v>
      </c>
      <c r="AA2469" s="25">
        <v>0</v>
      </c>
      <c r="AB2469" s="9"/>
      <c r="AC2469" s="25">
        <v>336165</v>
      </c>
      <c r="AD2469" s="9"/>
      <c r="AE2469" s="27">
        <v>17869</v>
      </c>
      <c r="AF2469" s="9"/>
      <c r="AG2469" s="26">
        <v>6864</v>
      </c>
      <c r="AI2469" s="26">
        <v>0</v>
      </c>
      <c r="AK2469" s="26">
        <v>63164</v>
      </c>
      <c r="AM2469" s="2" t="str">
        <f t="shared" si="38"/>
        <v>No</v>
      </c>
    </row>
    <row r="2470" spans="1:39">
      <c r="A2470" s="6" t="s">
        <v>4952</v>
      </c>
      <c r="B2470" s="6" t="s">
        <v>4953</v>
      </c>
      <c r="C2470" s="4" t="s">
        <v>20</v>
      </c>
      <c r="D2470" s="213" t="s">
        <v>4954</v>
      </c>
      <c r="E2470" s="210" t="s">
        <v>4955</v>
      </c>
      <c r="F2470" s="17" t="s">
        <v>272</v>
      </c>
      <c r="G2470" s="36" t="s">
        <v>400</v>
      </c>
      <c r="H2470" s="157">
        <v>0</v>
      </c>
      <c r="I2470" s="19">
        <v>10</v>
      </c>
      <c r="J2470" s="150" t="s">
        <v>13</v>
      </c>
      <c r="K2470" s="150" t="s">
        <v>12</v>
      </c>
      <c r="L2470" s="9">
        <v>5</v>
      </c>
      <c r="M2470" s="9"/>
      <c r="N2470" s="21">
        <v>0.68930000000000002</v>
      </c>
      <c r="O2470" s="10"/>
      <c r="P2470" s="39">
        <v>2.1700000000000001E-2</v>
      </c>
      <c r="Q2470" s="7"/>
      <c r="R2470" s="158">
        <v>62.058999999999997</v>
      </c>
      <c r="S2470" s="1"/>
      <c r="T2470" s="23">
        <v>1.9495</v>
      </c>
      <c r="V2470" s="20">
        <v>31.8338</v>
      </c>
      <c r="X2470" s="20">
        <v>0</v>
      </c>
      <c r="AA2470" s="25">
        <v>13774</v>
      </c>
      <c r="AB2470" s="9"/>
      <c r="AC2470" s="25">
        <v>636167</v>
      </c>
      <c r="AD2470" s="9"/>
      <c r="AE2470" s="27">
        <v>19984</v>
      </c>
      <c r="AF2470" s="9"/>
      <c r="AG2470" s="26">
        <v>10251</v>
      </c>
      <c r="AI2470" s="26">
        <v>0</v>
      </c>
      <c r="AK2470" s="26">
        <v>117748</v>
      </c>
      <c r="AM2470" s="2" t="str">
        <f t="shared" si="38"/>
        <v>No</v>
      </c>
    </row>
    <row r="2471" spans="1:39">
      <c r="A2471" s="6" t="s">
        <v>6302</v>
      </c>
      <c r="B2471" s="6" t="s">
        <v>456</v>
      </c>
      <c r="C2471" s="4" t="s">
        <v>86</v>
      </c>
      <c r="D2471" s="213" t="s">
        <v>457</v>
      </c>
      <c r="E2471" s="210" t="s">
        <v>458</v>
      </c>
      <c r="F2471" s="17" t="s">
        <v>275</v>
      </c>
      <c r="G2471" s="36" t="s">
        <v>400</v>
      </c>
      <c r="H2471" s="157">
        <v>0</v>
      </c>
      <c r="I2471" s="19">
        <v>10</v>
      </c>
      <c r="J2471" s="150" t="s">
        <v>13</v>
      </c>
      <c r="K2471" s="150" t="s">
        <v>12</v>
      </c>
      <c r="L2471" s="9">
        <v>5</v>
      </c>
      <c r="M2471" s="9"/>
      <c r="N2471" s="21">
        <v>1.0318000000000001</v>
      </c>
      <c r="O2471" s="10"/>
      <c r="P2471" s="39">
        <v>3.4599999999999999E-2</v>
      </c>
      <c r="Q2471" s="7"/>
      <c r="R2471" s="158">
        <v>97.448400000000007</v>
      </c>
      <c r="S2471" s="1"/>
      <c r="T2471" s="23">
        <v>3.2654000000000001</v>
      </c>
      <c r="V2471" s="20">
        <v>29.8429</v>
      </c>
      <c r="X2471" s="20">
        <v>0</v>
      </c>
      <c r="AA2471" s="25">
        <v>14892</v>
      </c>
      <c r="AB2471" s="9"/>
      <c r="AC2471" s="25">
        <v>430722</v>
      </c>
      <c r="AD2471" s="9"/>
      <c r="AE2471" s="27">
        <v>14433</v>
      </c>
      <c r="AF2471" s="9"/>
      <c r="AG2471" s="26">
        <v>4420</v>
      </c>
      <c r="AI2471" s="26">
        <v>0</v>
      </c>
      <c r="AK2471" s="26">
        <v>73167</v>
      </c>
      <c r="AM2471" s="2" t="str">
        <f t="shared" si="38"/>
        <v>No</v>
      </c>
    </row>
    <row r="2472" spans="1:39">
      <c r="A2472" s="6" t="s">
        <v>2516</v>
      </c>
      <c r="B2472" s="6" t="s">
        <v>2517</v>
      </c>
      <c r="C2472" s="4" t="s">
        <v>45</v>
      </c>
      <c r="D2472" s="213" t="s">
        <v>2518</v>
      </c>
      <c r="E2472" s="210" t="s">
        <v>2519</v>
      </c>
      <c r="F2472" s="17" t="s">
        <v>272</v>
      </c>
      <c r="G2472" s="36" t="s">
        <v>400</v>
      </c>
      <c r="H2472" s="157">
        <v>0</v>
      </c>
      <c r="I2472" s="19">
        <v>10</v>
      </c>
      <c r="J2472" s="150" t="s">
        <v>14</v>
      </c>
      <c r="K2472" s="150" t="s">
        <v>12</v>
      </c>
      <c r="L2472" s="9">
        <v>5</v>
      </c>
      <c r="M2472" s="9"/>
      <c r="N2472" s="21">
        <v>0.87</v>
      </c>
      <c r="O2472" s="10"/>
      <c r="P2472" s="39">
        <v>5.8500000000000003E-2</v>
      </c>
      <c r="Q2472" s="7"/>
      <c r="R2472" s="158">
        <v>78.599900000000005</v>
      </c>
      <c r="S2472" s="1"/>
      <c r="T2472" s="23">
        <v>5.2838000000000003</v>
      </c>
      <c r="V2472" s="20">
        <v>14.8757</v>
      </c>
      <c r="X2472" s="20">
        <v>0</v>
      </c>
      <c r="AA2472" s="25">
        <v>16475</v>
      </c>
      <c r="AB2472" s="9"/>
      <c r="AC2472" s="25">
        <v>281702</v>
      </c>
      <c r="AD2472" s="9"/>
      <c r="AE2472" s="27">
        <v>18937</v>
      </c>
      <c r="AF2472" s="9"/>
      <c r="AG2472" s="26">
        <v>3584</v>
      </c>
      <c r="AI2472" s="26">
        <v>0</v>
      </c>
      <c r="AK2472" s="26">
        <v>107520</v>
      </c>
      <c r="AM2472" s="2" t="str">
        <f t="shared" si="38"/>
        <v>No</v>
      </c>
    </row>
    <row r="2473" spans="1:39">
      <c r="A2473" s="6" t="s">
        <v>352</v>
      </c>
      <c r="B2473" s="6" t="s">
        <v>614</v>
      </c>
      <c r="C2473" s="4" t="s">
        <v>10</v>
      </c>
      <c r="D2473" s="213" t="s">
        <v>615</v>
      </c>
      <c r="E2473" s="210" t="s">
        <v>616</v>
      </c>
      <c r="F2473" s="17" t="s">
        <v>405</v>
      </c>
      <c r="G2473" s="36" t="s">
        <v>400</v>
      </c>
      <c r="H2473" s="157">
        <v>0</v>
      </c>
      <c r="I2473" s="19">
        <v>10</v>
      </c>
      <c r="J2473" s="150" t="s">
        <v>13</v>
      </c>
      <c r="K2473" s="150" t="s">
        <v>12</v>
      </c>
      <c r="L2473" s="9">
        <v>5</v>
      </c>
      <c r="M2473" s="9"/>
      <c r="N2473" s="21">
        <v>4.1345000000000001</v>
      </c>
      <c r="O2473" s="10"/>
      <c r="P2473" s="39">
        <v>7.8700000000000006E-2</v>
      </c>
      <c r="Q2473" s="7"/>
      <c r="R2473" s="158">
        <v>75.548900000000003</v>
      </c>
      <c r="S2473" s="1"/>
      <c r="T2473" s="23">
        <v>1.4372</v>
      </c>
      <c r="V2473" s="20">
        <v>52.5672</v>
      </c>
      <c r="X2473" s="20">
        <v>0</v>
      </c>
      <c r="AA2473" s="25">
        <v>47394</v>
      </c>
      <c r="AB2473" s="9"/>
      <c r="AC2473" s="25">
        <v>602578</v>
      </c>
      <c r="AD2473" s="9"/>
      <c r="AE2473" s="27">
        <v>11463</v>
      </c>
      <c r="AF2473" s="9"/>
      <c r="AG2473" s="26">
        <v>7976</v>
      </c>
      <c r="AI2473" s="26">
        <v>0</v>
      </c>
      <c r="AK2473" s="26">
        <v>135621</v>
      </c>
      <c r="AM2473" s="2" t="str">
        <f t="shared" si="38"/>
        <v>No</v>
      </c>
    </row>
    <row r="2474" spans="1:39">
      <c r="A2474" s="6" t="s">
        <v>4526</v>
      </c>
      <c r="B2474" s="6" t="s">
        <v>4527</v>
      </c>
      <c r="C2474" s="4" t="s">
        <v>63</v>
      </c>
      <c r="D2474" s="213" t="s">
        <v>4528</v>
      </c>
      <c r="E2474" s="210" t="s">
        <v>4529</v>
      </c>
      <c r="F2474" s="17" t="s">
        <v>272</v>
      </c>
      <c r="G2474" s="36" t="s">
        <v>400</v>
      </c>
      <c r="H2474" s="157">
        <v>0</v>
      </c>
      <c r="I2474" s="19">
        <v>10</v>
      </c>
      <c r="J2474" s="150" t="s">
        <v>14</v>
      </c>
      <c r="K2474" s="150" t="s">
        <v>12</v>
      </c>
      <c r="L2474" s="9">
        <v>5</v>
      </c>
      <c r="M2474" s="9"/>
      <c r="N2474" s="21">
        <v>0</v>
      </c>
      <c r="O2474" s="10"/>
      <c r="P2474" s="39">
        <v>0</v>
      </c>
      <c r="Q2474" s="7"/>
      <c r="R2474" s="158">
        <v>76.6751</v>
      </c>
      <c r="S2474" s="1"/>
      <c r="T2474" s="23">
        <v>18.4358</v>
      </c>
      <c r="V2474" s="20">
        <v>4.1589999999999998</v>
      </c>
      <c r="X2474" s="20">
        <v>0</v>
      </c>
      <c r="AA2474" s="25">
        <v>0</v>
      </c>
      <c r="AB2474" s="9"/>
      <c r="AC2474" s="25">
        <v>852014</v>
      </c>
      <c r="AD2474" s="9"/>
      <c r="AE2474" s="27">
        <v>204859</v>
      </c>
      <c r="AF2474" s="9"/>
      <c r="AG2474" s="26">
        <v>11112</v>
      </c>
      <c r="AI2474" s="26">
        <v>0</v>
      </c>
      <c r="AK2474" s="26">
        <v>168202</v>
      </c>
      <c r="AM2474" s="2" t="str">
        <f t="shared" si="38"/>
        <v>No</v>
      </c>
    </row>
    <row r="2475" spans="1:39">
      <c r="A2475" s="6" t="s">
        <v>782</v>
      </c>
      <c r="B2475" s="6" t="s">
        <v>783</v>
      </c>
      <c r="C2475" s="4" t="s">
        <v>67</v>
      </c>
      <c r="D2475" s="213" t="s">
        <v>784</v>
      </c>
      <c r="E2475" s="210" t="s">
        <v>785</v>
      </c>
      <c r="F2475" s="17" t="s">
        <v>405</v>
      </c>
      <c r="G2475" s="36" t="s">
        <v>400</v>
      </c>
      <c r="H2475" s="157">
        <v>0</v>
      </c>
      <c r="I2475" s="19">
        <v>10</v>
      </c>
      <c r="J2475" s="150" t="s">
        <v>13</v>
      </c>
      <c r="K2475" s="150" t="s">
        <v>12</v>
      </c>
      <c r="L2475" s="9">
        <v>5</v>
      </c>
      <c r="M2475" s="9"/>
      <c r="N2475" s="21">
        <v>0</v>
      </c>
      <c r="O2475" s="10"/>
      <c r="P2475" s="39">
        <v>0</v>
      </c>
      <c r="Q2475" s="7"/>
      <c r="R2475" s="158">
        <v>43.204900000000002</v>
      </c>
      <c r="S2475" s="1"/>
      <c r="T2475" s="23">
        <v>3.6000999999999999</v>
      </c>
      <c r="V2475" s="20">
        <v>12.000999999999999</v>
      </c>
      <c r="X2475" s="20">
        <v>0</v>
      </c>
      <c r="AA2475" s="25">
        <v>0</v>
      </c>
      <c r="AB2475" s="9"/>
      <c r="AC2475" s="25">
        <v>146724</v>
      </c>
      <c r="AD2475" s="9"/>
      <c r="AE2475" s="27">
        <v>12226</v>
      </c>
      <c r="AF2475" s="9"/>
      <c r="AG2475" s="26">
        <v>3396</v>
      </c>
      <c r="AI2475" s="26">
        <v>0</v>
      </c>
      <c r="AK2475" s="26">
        <v>45026</v>
      </c>
      <c r="AM2475" s="2" t="str">
        <f t="shared" si="38"/>
        <v>No</v>
      </c>
    </row>
    <row r="2476" spans="1:39">
      <c r="A2476" s="6" t="s">
        <v>3237</v>
      </c>
      <c r="B2476" s="6" t="s">
        <v>3238</v>
      </c>
      <c r="C2476" s="4" t="s">
        <v>113</v>
      </c>
      <c r="D2476" s="213" t="s">
        <v>3239</v>
      </c>
      <c r="E2476" s="210" t="s">
        <v>3240</v>
      </c>
      <c r="F2476" s="17" t="s">
        <v>272</v>
      </c>
      <c r="G2476" s="36" t="s">
        <v>400</v>
      </c>
      <c r="H2476" s="157">
        <v>0</v>
      </c>
      <c r="I2476" s="19">
        <v>10</v>
      </c>
      <c r="J2476" s="150" t="s">
        <v>13</v>
      </c>
      <c r="K2476" s="150" t="s">
        <v>15</v>
      </c>
      <c r="L2476" s="9">
        <v>5</v>
      </c>
      <c r="M2476" s="9"/>
      <c r="N2476" s="21">
        <v>2.8536000000000001</v>
      </c>
      <c r="O2476" s="10"/>
      <c r="P2476" s="39">
        <v>0.33579999999999999</v>
      </c>
      <c r="Q2476" s="7"/>
      <c r="R2476" s="158">
        <v>27.508700000000001</v>
      </c>
      <c r="S2476" s="1"/>
      <c r="T2476" s="23">
        <v>3.2366999999999999</v>
      </c>
      <c r="V2476" s="20">
        <v>8.4990000000000006</v>
      </c>
      <c r="X2476" s="20">
        <v>0</v>
      </c>
      <c r="AA2476" s="25">
        <v>107693</v>
      </c>
      <c r="AB2476" s="9"/>
      <c r="AC2476" s="25">
        <v>320752</v>
      </c>
      <c r="AD2476" s="9"/>
      <c r="AE2476" s="27">
        <v>37740</v>
      </c>
      <c r="AF2476" s="9"/>
      <c r="AG2476" s="26">
        <v>11660</v>
      </c>
      <c r="AI2476" s="26">
        <v>0</v>
      </c>
      <c r="AK2476" s="26">
        <v>138616</v>
      </c>
      <c r="AM2476" s="2" t="str">
        <f t="shared" si="38"/>
        <v>No</v>
      </c>
    </row>
    <row r="2477" spans="1:39">
      <c r="A2477" s="6" t="s">
        <v>352</v>
      </c>
      <c r="B2477" s="6" t="s">
        <v>614</v>
      </c>
      <c r="C2477" s="4" t="s">
        <v>10</v>
      </c>
      <c r="D2477" s="213" t="s">
        <v>615</v>
      </c>
      <c r="E2477" s="210" t="s">
        <v>616</v>
      </c>
      <c r="F2477" s="17" t="s">
        <v>405</v>
      </c>
      <c r="G2477" s="36" t="s">
        <v>400</v>
      </c>
      <c r="H2477" s="157">
        <v>0</v>
      </c>
      <c r="I2477" s="19">
        <v>10</v>
      </c>
      <c r="J2477" s="150" t="s">
        <v>14</v>
      </c>
      <c r="K2477" s="150" t="s">
        <v>12</v>
      </c>
      <c r="L2477" s="9">
        <v>5</v>
      </c>
      <c r="M2477" s="9"/>
      <c r="N2477" s="21">
        <v>3.4517000000000002</v>
      </c>
      <c r="O2477" s="10"/>
      <c r="P2477" s="39">
        <v>0.20380000000000001</v>
      </c>
      <c r="Q2477" s="7"/>
      <c r="R2477" s="158">
        <v>85.237200000000001</v>
      </c>
      <c r="S2477" s="1"/>
      <c r="T2477" s="23">
        <v>5.0331999999999999</v>
      </c>
      <c r="V2477" s="20">
        <v>16.934799999999999</v>
      </c>
      <c r="X2477" s="20">
        <v>0</v>
      </c>
      <c r="AA2477" s="25">
        <v>174565</v>
      </c>
      <c r="AB2477" s="9"/>
      <c r="AC2477" s="25">
        <v>856463</v>
      </c>
      <c r="AD2477" s="9"/>
      <c r="AE2477" s="27">
        <v>50574</v>
      </c>
      <c r="AF2477" s="9"/>
      <c r="AG2477" s="26">
        <v>10048</v>
      </c>
      <c r="AI2477" s="26">
        <v>0</v>
      </c>
      <c r="AK2477" s="26">
        <v>331961</v>
      </c>
      <c r="AM2477" s="2" t="str">
        <f t="shared" si="38"/>
        <v>No</v>
      </c>
    </row>
    <row r="2478" spans="1:39">
      <c r="A2478" s="6" t="s">
        <v>782</v>
      </c>
      <c r="B2478" s="6" t="s">
        <v>783</v>
      </c>
      <c r="C2478" s="4" t="s">
        <v>67</v>
      </c>
      <c r="D2478" s="213" t="s">
        <v>784</v>
      </c>
      <c r="E2478" s="210" t="s">
        <v>785</v>
      </c>
      <c r="F2478" s="17" t="s">
        <v>405</v>
      </c>
      <c r="G2478" s="36" t="s">
        <v>400</v>
      </c>
      <c r="H2478" s="157">
        <v>0</v>
      </c>
      <c r="I2478" s="19">
        <v>10</v>
      </c>
      <c r="J2478" s="150" t="s">
        <v>14</v>
      </c>
      <c r="K2478" s="150" t="s">
        <v>12</v>
      </c>
      <c r="L2478" s="9">
        <v>5</v>
      </c>
      <c r="M2478" s="9"/>
      <c r="N2478" s="21">
        <v>1.9135</v>
      </c>
      <c r="O2478" s="10"/>
      <c r="P2478" s="39">
        <v>0.17399999999999999</v>
      </c>
      <c r="Q2478" s="7"/>
      <c r="R2478" s="158">
        <v>53.777999999999999</v>
      </c>
      <c r="S2478" s="1"/>
      <c r="T2478" s="23">
        <v>4.8895</v>
      </c>
      <c r="V2478" s="20">
        <v>10.9986</v>
      </c>
      <c r="X2478" s="20">
        <v>0</v>
      </c>
      <c r="AA2478" s="25">
        <v>61657</v>
      </c>
      <c r="AB2478" s="9"/>
      <c r="AC2478" s="25">
        <v>354397</v>
      </c>
      <c r="AD2478" s="9"/>
      <c r="AE2478" s="27">
        <v>32222</v>
      </c>
      <c r="AF2478" s="9"/>
      <c r="AG2478" s="26">
        <v>6590</v>
      </c>
      <c r="AI2478" s="26">
        <v>0</v>
      </c>
      <c r="AK2478" s="26">
        <v>81136</v>
      </c>
      <c r="AM2478" s="2" t="str">
        <f t="shared" si="38"/>
        <v>No</v>
      </c>
    </row>
    <row r="2479" spans="1:39">
      <c r="A2479" s="6" t="s">
        <v>5175</v>
      </c>
      <c r="B2479" s="6" t="s">
        <v>4947</v>
      </c>
      <c r="C2479" s="4" t="s">
        <v>74</v>
      </c>
      <c r="D2479" s="213" t="s">
        <v>5176</v>
      </c>
      <c r="E2479" s="210" t="s">
        <v>5177</v>
      </c>
      <c r="F2479" s="17" t="s">
        <v>272</v>
      </c>
      <c r="G2479" s="36" t="s">
        <v>400</v>
      </c>
      <c r="H2479" s="157">
        <v>0</v>
      </c>
      <c r="I2479" s="19">
        <v>10</v>
      </c>
      <c r="J2479" s="150" t="s">
        <v>13</v>
      </c>
      <c r="K2479" s="150" t="s">
        <v>12</v>
      </c>
      <c r="L2479" s="9">
        <v>5</v>
      </c>
      <c r="M2479" s="9"/>
      <c r="N2479" s="21">
        <v>1.2999000000000001</v>
      </c>
      <c r="O2479" s="10"/>
      <c r="P2479" s="39">
        <v>8.2600000000000007E-2</v>
      </c>
      <c r="Q2479" s="7"/>
      <c r="R2479" s="158">
        <v>82.068600000000004</v>
      </c>
      <c r="S2479" s="1"/>
      <c r="T2479" s="23">
        <v>5.2168999999999999</v>
      </c>
      <c r="V2479" s="20">
        <v>15.731299999999999</v>
      </c>
      <c r="X2479" s="20">
        <v>0</v>
      </c>
      <c r="AA2479" s="25">
        <v>39270</v>
      </c>
      <c r="AB2479" s="9"/>
      <c r="AC2479" s="25">
        <v>475259</v>
      </c>
      <c r="AD2479" s="9"/>
      <c r="AE2479" s="27">
        <v>30211</v>
      </c>
      <c r="AF2479" s="9"/>
      <c r="AG2479" s="26">
        <v>5791</v>
      </c>
      <c r="AI2479" s="26">
        <v>0</v>
      </c>
      <c r="AK2479" s="26">
        <v>85821</v>
      </c>
      <c r="AM2479" s="2" t="str">
        <f t="shared" si="38"/>
        <v>No</v>
      </c>
    </row>
    <row r="2480" spans="1:39">
      <c r="A2480" s="6" t="s">
        <v>3237</v>
      </c>
      <c r="B2480" s="6" t="s">
        <v>3238</v>
      </c>
      <c r="C2480" s="4" t="s">
        <v>113</v>
      </c>
      <c r="D2480" s="213" t="s">
        <v>3239</v>
      </c>
      <c r="E2480" s="210" t="s">
        <v>3240</v>
      </c>
      <c r="F2480" s="17" t="s">
        <v>272</v>
      </c>
      <c r="G2480" s="36" t="s">
        <v>400</v>
      </c>
      <c r="H2480" s="157">
        <v>0</v>
      </c>
      <c r="I2480" s="19">
        <v>10</v>
      </c>
      <c r="J2480" s="150" t="s">
        <v>14</v>
      </c>
      <c r="K2480" s="150" t="s">
        <v>15</v>
      </c>
      <c r="L2480" s="9">
        <v>5</v>
      </c>
      <c r="M2480" s="9"/>
      <c r="N2480" s="21">
        <v>2.5110000000000001</v>
      </c>
      <c r="O2480" s="10"/>
      <c r="P2480" s="39">
        <v>0.13270000000000001</v>
      </c>
      <c r="Q2480" s="7"/>
      <c r="R2480" s="158">
        <v>48.826999999999998</v>
      </c>
      <c r="S2480" s="1"/>
      <c r="T2480" s="23">
        <v>2.581</v>
      </c>
      <c r="V2480" s="20">
        <v>18.9178</v>
      </c>
      <c r="X2480" s="20">
        <v>0</v>
      </c>
      <c r="AA2480" s="25">
        <v>50241</v>
      </c>
      <c r="AB2480" s="9"/>
      <c r="AC2480" s="25">
        <v>378507</v>
      </c>
      <c r="AD2480" s="9"/>
      <c r="AE2480" s="27">
        <v>20008</v>
      </c>
      <c r="AF2480" s="9"/>
      <c r="AG2480" s="26">
        <v>7752</v>
      </c>
      <c r="AI2480" s="26">
        <v>0</v>
      </c>
      <c r="AK2480" s="26">
        <v>262078</v>
      </c>
      <c r="AM2480" s="2" t="str">
        <f t="shared" si="38"/>
        <v>No</v>
      </c>
    </row>
    <row r="2481" spans="1:39">
      <c r="A2481" s="6" t="s">
        <v>2516</v>
      </c>
      <c r="B2481" s="6" t="s">
        <v>2517</v>
      </c>
      <c r="C2481" s="4" t="s">
        <v>45</v>
      </c>
      <c r="D2481" s="213" t="s">
        <v>2518</v>
      </c>
      <c r="E2481" s="210" t="s">
        <v>2519</v>
      </c>
      <c r="F2481" s="17" t="s">
        <v>272</v>
      </c>
      <c r="G2481" s="36" t="s">
        <v>400</v>
      </c>
      <c r="H2481" s="157">
        <v>0</v>
      </c>
      <c r="I2481" s="19">
        <v>10</v>
      </c>
      <c r="J2481" s="150" t="s">
        <v>13</v>
      </c>
      <c r="K2481" s="150" t="s">
        <v>12</v>
      </c>
      <c r="L2481" s="9">
        <v>5</v>
      </c>
      <c r="M2481" s="9"/>
      <c r="N2481" s="21">
        <v>0.52980000000000005</v>
      </c>
      <c r="O2481" s="10"/>
      <c r="P2481" s="39">
        <v>2.64E-2</v>
      </c>
      <c r="Q2481" s="7"/>
      <c r="R2481" s="158">
        <v>38.2729</v>
      </c>
      <c r="S2481" s="1"/>
      <c r="T2481" s="23">
        <v>1.9079999999999999</v>
      </c>
      <c r="V2481" s="20">
        <v>20.0595</v>
      </c>
      <c r="X2481" s="20">
        <v>0</v>
      </c>
      <c r="AA2481" s="25">
        <v>9413</v>
      </c>
      <c r="AB2481" s="9"/>
      <c r="AC2481" s="25">
        <v>356397</v>
      </c>
      <c r="AD2481" s="9"/>
      <c r="AE2481" s="27">
        <v>17767</v>
      </c>
      <c r="AF2481" s="9"/>
      <c r="AG2481" s="26">
        <v>9312</v>
      </c>
      <c r="AI2481" s="26">
        <v>0</v>
      </c>
      <c r="AK2481" s="26">
        <v>124783</v>
      </c>
      <c r="AM2481" s="2" t="str">
        <f t="shared" si="38"/>
        <v>No</v>
      </c>
    </row>
    <row r="2482" spans="1:39">
      <c r="A2482" s="6" t="s">
        <v>6301</v>
      </c>
      <c r="B2482" s="6" t="s">
        <v>1162</v>
      </c>
      <c r="C2482" s="4" t="s">
        <v>102</v>
      </c>
      <c r="D2482" s="213">
        <v>4162</v>
      </c>
      <c r="E2482" s="210">
        <v>40162</v>
      </c>
      <c r="F2482" s="17" t="s">
        <v>272</v>
      </c>
      <c r="G2482" s="36" t="s">
        <v>220</v>
      </c>
      <c r="H2482" s="157">
        <v>969587</v>
      </c>
      <c r="I2482" s="19">
        <v>10</v>
      </c>
      <c r="J2482" s="150" t="s">
        <v>13</v>
      </c>
      <c r="K2482" s="150" t="s">
        <v>15</v>
      </c>
      <c r="L2482" s="9">
        <v>4</v>
      </c>
      <c r="M2482" s="9"/>
      <c r="N2482" s="21">
        <v>1.6584000000000001</v>
      </c>
      <c r="O2482" s="10"/>
      <c r="P2482" s="39">
        <v>6.4799999999999996E-2</v>
      </c>
      <c r="Q2482" s="7"/>
      <c r="R2482" s="158">
        <v>58.657499999999999</v>
      </c>
      <c r="S2482" s="1"/>
      <c r="T2482" s="23">
        <v>2.2930000000000001</v>
      </c>
      <c r="V2482" s="20">
        <v>25.5807</v>
      </c>
      <c r="X2482" s="20">
        <v>0</v>
      </c>
      <c r="AA2482" s="25">
        <v>46900</v>
      </c>
      <c r="AB2482" s="9"/>
      <c r="AC2482" s="25">
        <v>723423</v>
      </c>
      <c r="AD2482" s="9"/>
      <c r="AE2482" s="27">
        <v>28280</v>
      </c>
      <c r="AF2482" s="9"/>
      <c r="AG2482" s="26">
        <v>12333</v>
      </c>
      <c r="AI2482" s="26">
        <v>0</v>
      </c>
      <c r="AK2482" s="26">
        <v>146302</v>
      </c>
      <c r="AM2482" s="2" t="str">
        <f t="shared" si="38"/>
        <v>No</v>
      </c>
    </row>
    <row r="2483" spans="1:39">
      <c r="A2483" s="6" t="s">
        <v>5602</v>
      </c>
      <c r="B2483" s="6" t="s">
        <v>5603</v>
      </c>
      <c r="C2483" s="4" t="s">
        <v>22</v>
      </c>
      <c r="D2483" s="213"/>
      <c r="E2483" s="210">
        <v>90294</v>
      </c>
      <c r="F2483" s="17" t="s">
        <v>272</v>
      </c>
      <c r="G2483" s="36" t="s">
        <v>220</v>
      </c>
      <c r="H2483" s="157">
        <v>12150996</v>
      </c>
      <c r="I2483" s="19">
        <v>10</v>
      </c>
      <c r="J2483" s="150" t="s">
        <v>14</v>
      </c>
      <c r="K2483" s="150" t="s">
        <v>15</v>
      </c>
      <c r="L2483" s="9">
        <v>4</v>
      </c>
      <c r="M2483" s="9"/>
      <c r="N2483" s="21">
        <v>0</v>
      </c>
      <c r="O2483" s="10"/>
      <c r="P2483" s="39">
        <v>0</v>
      </c>
      <c r="Q2483" s="7"/>
      <c r="R2483" s="158">
        <v>78.106700000000004</v>
      </c>
      <c r="S2483" s="1"/>
      <c r="T2483" s="23">
        <v>6.1215999999999999</v>
      </c>
      <c r="V2483" s="20">
        <v>12.7592</v>
      </c>
      <c r="X2483" s="20">
        <v>0</v>
      </c>
      <c r="AA2483" s="25">
        <v>0</v>
      </c>
      <c r="AB2483" s="9"/>
      <c r="AC2483" s="25">
        <v>1095681</v>
      </c>
      <c r="AD2483" s="9"/>
      <c r="AE2483" s="27">
        <v>85874</v>
      </c>
      <c r="AF2483" s="9"/>
      <c r="AG2483" s="26">
        <v>14028</v>
      </c>
      <c r="AI2483" s="26">
        <v>0</v>
      </c>
      <c r="AK2483" s="26">
        <v>104163</v>
      </c>
      <c r="AM2483" s="2" t="str">
        <f t="shared" si="38"/>
        <v>No</v>
      </c>
    </row>
    <row r="2484" spans="1:39">
      <c r="A2484" s="6" t="s">
        <v>4348</v>
      </c>
      <c r="B2484" s="6" t="s">
        <v>4349</v>
      </c>
      <c r="C2484" s="4" t="s">
        <v>104</v>
      </c>
      <c r="D2484" s="213">
        <v>8026</v>
      </c>
      <c r="E2484" s="210">
        <v>80026</v>
      </c>
      <c r="F2484" s="17" t="s">
        <v>272</v>
      </c>
      <c r="G2484" s="36" t="s">
        <v>220</v>
      </c>
      <c r="H2484" s="157">
        <v>98370</v>
      </c>
      <c r="I2484" s="19">
        <v>10</v>
      </c>
      <c r="J2484" s="150" t="s">
        <v>13</v>
      </c>
      <c r="K2484" s="150" t="s">
        <v>12</v>
      </c>
      <c r="L2484" s="9">
        <v>4</v>
      </c>
      <c r="M2484" s="9"/>
      <c r="N2484" s="21">
        <v>1.85</v>
      </c>
      <c r="O2484" s="10"/>
      <c r="P2484" s="39">
        <v>6.1899999999999997E-2</v>
      </c>
      <c r="Q2484" s="7"/>
      <c r="R2484" s="158">
        <v>51.4375</v>
      </c>
      <c r="S2484" s="1"/>
      <c r="T2484" s="23">
        <v>1.7222</v>
      </c>
      <c r="V2484" s="20">
        <v>29.866900000000001</v>
      </c>
      <c r="X2484" s="20">
        <v>0</v>
      </c>
      <c r="AA2484" s="25">
        <v>20646</v>
      </c>
      <c r="AB2484" s="9"/>
      <c r="AC2484" s="25">
        <v>333315</v>
      </c>
      <c r="AD2484" s="9"/>
      <c r="AE2484" s="27">
        <v>11160</v>
      </c>
      <c r="AF2484" s="9"/>
      <c r="AG2484" s="26">
        <v>6480</v>
      </c>
      <c r="AI2484" s="26">
        <v>0</v>
      </c>
      <c r="AK2484" s="26">
        <v>66904</v>
      </c>
      <c r="AM2484" s="2" t="str">
        <f t="shared" si="38"/>
        <v>No</v>
      </c>
    </row>
    <row r="2485" spans="1:39">
      <c r="A2485" s="6" t="s">
        <v>5604</v>
      </c>
      <c r="B2485" s="6" t="s">
        <v>5605</v>
      </c>
      <c r="C2485" s="4" t="s">
        <v>22</v>
      </c>
      <c r="D2485" s="213"/>
      <c r="E2485" s="210">
        <v>90286</v>
      </c>
      <c r="F2485" s="17" t="s">
        <v>272</v>
      </c>
      <c r="G2485" s="36" t="s">
        <v>220</v>
      </c>
      <c r="H2485" s="157">
        <v>12150996</v>
      </c>
      <c r="I2485" s="19">
        <v>10</v>
      </c>
      <c r="J2485" s="150" t="s">
        <v>13</v>
      </c>
      <c r="K2485" s="150" t="s">
        <v>12</v>
      </c>
      <c r="L2485" s="9">
        <v>4</v>
      </c>
      <c r="M2485" s="9"/>
      <c r="N2485" s="21">
        <v>0</v>
      </c>
      <c r="O2485" s="10"/>
      <c r="P2485" s="39">
        <v>0</v>
      </c>
      <c r="Q2485" s="7"/>
      <c r="R2485" s="158">
        <v>134.56460000000001</v>
      </c>
      <c r="S2485" s="1"/>
      <c r="T2485" s="23">
        <v>2.6238000000000001</v>
      </c>
      <c r="V2485" s="20">
        <v>51.2866</v>
      </c>
      <c r="X2485" s="20">
        <v>0</v>
      </c>
      <c r="AA2485" s="25">
        <v>0</v>
      </c>
      <c r="AB2485" s="9"/>
      <c r="AC2485" s="25">
        <v>468554</v>
      </c>
      <c r="AD2485" s="9"/>
      <c r="AE2485" s="27">
        <v>9136</v>
      </c>
      <c r="AF2485" s="9"/>
      <c r="AG2485" s="26">
        <v>3482</v>
      </c>
      <c r="AI2485" s="26">
        <v>0</v>
      </c>
      <c r="AK2485" s="26">
        <v>25428</v>
      </c>
      <c r="AM2485" s="2" t="str">
        <f t="shared" si="38"/>
        <v>No</v>
      </c>
    </row>
    <row r="2486" spans="1:39">
      <c r="A2486" s="6" t="s">
        <v>3354</v>
      </c>
      <c r="B2486" s="6" t="s">
        <v>3355</v>
      </c>
      <c r="C2486" s="4" t="s">
        <v>103</v>
      </c>
      <c r="D2486" s="213">
        <v>6125</v>
      </c>
      <c r="E2486" s="210">
        <v>60125</v>
      </c>
      <c r="F2486" s="17" t="s">
        <v>272</v>
      </c>
      <c r="G2486" s="36" t="s">
        <v>220</v>
      </c>
      <c r="H2486" s="157">
        <v>1362416</v>
      </c>
      <c r="I2486" s="19">
        <v>10</v>
      </c>
      <c r="J2486" s="150" t="s">
        <v>13</v>
      </c>
      <c r="K2486" s="150" t="s">
        <v>15</v>
      </c>
      <c r="L2486" s="9">
        <v>4</v>
      </c>
      <c r="M2486" s="9"/>
      <c r="N2486" s="21">
        <v>1.6873</v>
      </c>
      <c r="O2486" s="10"/>
      <c r="P2486" s="39">
        <v>3.61E-2</v>
      </c>
      <c r="Q2486" s="7"/>
      <c r="R2486" s="158">
        <v>71.240200000000002</v>
      </c>
      <c r="S2486" s="1"/>
      <c r="T2486" s="23">
        <v>1.5255000000000001</v>
      </c>
      <c r="V2486" s="20">
        <v>46.699599999999997</v>
      </c>
      <c r="X2486" s="20">
        <v>0</v>
      </c>
      <c r="AA2486" s="25">
        <v>24834</v>
      </c>
      <c r="AB2486" s="9"/>
      <c r="AC2486" s="25">
        <v>687325</v>
      </c>
      <c r="AD2486" s="9"/>
      <c r="AE2486" s="27">
        <v>14718</v>
      </c>
      <c r="AF2486" s="9"/>
      <c r="AG2486" s="26">
        <v>9648</v>
      </c>
      <c r="AI2486" s="26">
        <v>0</v>
      </c>
      <c r="AK2486" s="26">
        <v>103722</v>
      </c>
      <c r="AM2486" s="2" t="str">
        <f t="shared" si="38"/>
        <v>No</v>
      </c>
    </row>
    <row r="2487" spans="1:39">
      <c r="A2487" s="6" t="s">
        <v>3327</v>
      </c>
      <c r="B2487" s="6" t="s">
        <v>3328</v>
      </c>
      <c r="C2487" s="4" t="s">
        <v>103</v>
      </c>
      <c r="D2487" s="213">
        <v>6093</v>
      </c>
      <c r="E2487" s="210">
        <v>60093</v>
      </c>
      <c r="F2487" s="17" t="s">
        <v>275</v>
      </c>
      <c r="G2487" s="36" t="s">
        <v>220</v>
      </c>
      <c r="H2487" s="157">
        <v>78162</v>
      </c>
      <c r="I2487" s="19">
        <v>10</v>
      </c>
      <c r="J2487" s="150" t="s">
        <v>13</v>
      </c>
      <c r="K2487" s="150" t="s">
        <v>12</v>
      </c>
      <c r="L2487" s="9">
        <v>4</v>
      </c>
      <c r="M2487" s="9"/>
      <c r="N2487" s="21">
        <v>1.8912</v>
      </c>
      <c r="O2487" s="10"/>
      <c r="P2487" s="39">
        <v>0.1386</v>
      </c>
      <c r="Q2487" s="7"/>
      <c r="R2487" s="158">
        <v>25.176200000000001</v>
      </c>
      <c r="S2487" s="1"/>
      <c r="T2487" s="23">
        <v>1.8448</v>
      </c>
      <c r="V2487" s="20">
        <v>13.647500000000001</v>
      </c>
      <c r="X2487" s="20">
        <v>0</v>
      </c>
      <c r="AA2487" s="25">
        <v>18787</v>
      </c>
      <c r="AB2487" s="9"/>
      <c r="AC2487" s="25">
        <v>135574</v>
      </c>
      <c r="AD2487" s="9"/>
      <c r="AE2487" s="27">
        <v>9934</v>
      </c>
      <c r="AF2487" s="9"/>
      <c r="AG2487" s="26">
        <v>5385</v>
      </c>
      <c r="AI2487" s="26">
        <v>0</v>
      </c>
      <c r="AK2487" s="26">
        <v>65446</v>
      </c>
      <c r="AM2487" s="2" t="str">
        <f t="shared" si="38"/>
        <v>No</v>
      </c>
    </row>
    <row r="2488" spans="1:39">
      <c r="A2488" s="6" t="s">
        <v>2582</v>
      </c>
      <c r="B2488" s="6" t="s">
        <v>1033</v>
      </c>
      <c r="C2488" s="4" t="s">
        <v>46</v>
      </c>
      <c r="D2488" s="213" t="s">
        <v>2583</v>
      </c>
      <c r="E2488" s="210" t="s">
        <v>2584</v>
      </c>
      <c r="F2488" s="17" t="s">
        <v>272</v>
      </c>
      <c r="G2488" s="36" t="s">
        <v>400</v>
      </c>
      <c r="H2488" s="157">
        <v>0</v>
      </c>
      <c r="I2488" s="19">
        <v>10</v>
      </c>
      <c r="J2488" s="150" t="s">
        <v>13</v>
      </c>
      <c r="K2488" s="150" t="s">
        <v>12</v>
      </c>
      <c r="L2488" s="9">
        <v>4</v>
      </c>
      <c r="M2488" s="9"/>
      <c r="N2488" s="21">
        <v>0.39860000000000001</v>
      </c>
      <c r="O2488" s="10"/>
      <c r="P2488" s="39">
        <v>3.7699999999999997E-2</v>
      </c>
      <c r="Q2488" s="7"/>
      <c r="R2488" s="158">
        <v>29.610800000000001</v>
      </c>
      <c r="S2488" s="1"/>
      <c r="T2488" s="23">
        <v>2.7985000000000002</v>
      </c>
      <c r="V2488" s="20">
        <v>10.5808</v>
      </c>
      <c r="X2488" s="20">
        <v>0</v>
      </c>
      <c r="AA2488" s="25">
        <v>6578</v>
      </c>
      <c r="AB2488" s="9"/>
      <c r="AC2488" s="25">
        <v>174615</v>
      </c>
      <c r="AD2488" s="9"/>
      <c r="AE2488" s="27">
        <v>16503</v>
      </c>
      <c r="AF2488" s="9"/>
      <c r="AG2488" s="26">
        <v>5897</v>
      </c>
      <c r="AI2488" s="26">
        <v>0</v>
      </c>
      <c r="AK2488" s="26">
        <v>76180</v>
      </c>
      <c r="AM2488" s="2" t="str">
        <f t="shared" si="38"/>
        <v>No</v>
      </c>
    </row>
    <row r="2489" spans="1:39">
      <c r="A2489" s="6" t="s">
        <v>4875</v>
      </c>
      <c r="B2489" s="6" t="s">
        <v>4876</v>
      </c>
      <c r="C2489" s="4" t="s">
        <v>22</v>
      </c>
      <c r="D2489" s="213">
        <v>9201</v>
      </c>
      <c r="E2489" s="210">
        <v>90201</v>
      </c>
      <c r="F2489" s="17" t="s">
        <v>272</v>
      </c>
      <c r="G2489" s="36" t="s">
        <v>218</v>
      </c>
      <c r="H2489" s="157">
        <v>99904</v>
      </c>
      <c r="I2489" s="19">
        <v>10</v>
      </c>
      <c r="J2489" s="150" t="s">
        <v>13</v>
      </c>
      <c r="K2489" s="150" t="s">
        <v>15</v>
      </c>
      <c r="L2489" s="9">
        <v>4</v>
      </c>
      <c r="M2489" s="9"/>
      <c r="N2489" s="21">
        <v>1.9068000000000001</v>
      </c>
      <c r="O2489" s="10"/>
      <c r="P2489" s="39">
        <v>4.4600000000000001E-2</v>
      </c>
      <c r="Q2489" s="7"/>
      <c r="R2489" s="158">
        <v>127.6442</v>
      </c>
      <c r="S2489" s="1"/>
      <c r="T2489" s="23">
        <v>2.9839000000000002</v>
      </c>
      <c r="V2489" s="20">
        <v>42.778199999999998</v>
      </c>
      <c r="X2489" s="20">
        <v>5.7690999999999999</v>
      </c>
      <c r="AA2489" s="25">
        <v>21507</v>
      </c>
      <c r="AB2489" s="9"/>
      <c r="AC2489" s="25">
        <v>482495</v>
      </c>
      <c r="AD2489" s="9"/>
      <c r="AE2489" s="27">
        <v>11279</v>
      </c>
      <c r="AF2489" s="9"/>
      <c r="AG2489" s="26">
        <v>3780</v>
      </c>
      <c r="AI2489" s="26">
        <v>83634</v>
      </c>
      <c r="AK2489" s="26">
        <v>40400</v>
      </c>
      <c r="AM2489" s="2" t="str">
        <f t="shared" si="38"/>
        <v>No</v>
      </c>
    </row>
    <row r="2490" spans="1:39">
      <c r="A2490" s="6" t="s">
        <v>918</v>
      </c>
      <c r="B2490" s="6" t="s">
        <v>919</v>
      </c>
      <c r="C2490" s="4" t="s">
        <v>75</v>
      </c>
      <c r="D2490" s="213" t="s">
        <v>920</v>
      </c>
      <c r="E2490" s="210" t="s">
        <v>921</v>
      </c>
      <c r="F2490" s="17" t="s">
        <v>272</v>
      </c>
      <c r="G2490" s="36" t="s">
        <v>400</v>
      </c>
      <c r="H2490" s="157">
        <v>0</v>
      </c>
      <c r="I2490" s="19">
        <v>10</v>
      </c>
      <c r="J2490" s="150" t="s">
        <v>14</v>
      </c>
      <c r="K2490" s="150" t="s">
        <v>15</v>
      </c>
      <c r="L2490" s="9">
        <v>4</v>
      </c>
      <c r="M2490" s="9"/>
      <c r="N2490" s="21">
        <v>1.0127999999999999</v>
      </c>
      <c r="O2490" s="10"/>
      <c r="P2490" s="39">
        <v>9.0200000000000002E-2</v>
      </c>
      <c r="Q2490" s="7"/>
      <c r="R2490" s="158">
        <v>64.726900000000001</v>
      </c>
      <c r="S2490" s="1"/>
      <c r="T2490" s="23">
        <v>5.7625000000000002</v>
      </c>
      <c r="V2490" s="20">
        <v>11.2324</v>
      </c>
      <c r="X2490" s="20">
        <v>0</v>
      </c>
      <c r="AA2490" s="25">
        <v>50308</v>
      </c>
      <c r="AB2490" s="9"/>
      <c r="AC2490" s="25">
        <v>557946</v>
      </c>
      <c r="AD2490" s="9"/>
      <c r="AE2490" s="27">
        <v>49673</v>
      </c>
      <c r="AF2490" s="9"/>
      <c r="AG2490" s="26">
        <v>8620</v>
      </c>
      <c r="AI2490" s="26">
        <v>0</v>
      </c>
      <c r="AK2490" s="26">
        <v>177329</v>
      </c>
      <c r="AM2490" s="2" t="str">
        <f t="shared" si="38"/>
        <v>No</v>
      </c>
    </row>
    <row r="2491" spans="1:39">
      <c r="A2491" s="6" t="s">
        <v>6296</v>
      </c>
      <c r="B2491" s="6" t="s">
        <v>4960</v>
      </c>
      <c r="C2491" s="4" t="s">
        <v>20</v>
      </c>
      <c r="D2491" s="213" t="s">
        <v>4961</v>
      </c>
      <c r="E2491" s="210" t="s">
        <v>4962</v>
      </c>
      <c r="F2491" s="17" t="s">
        <v>272</v>
      </c>
      <c r="G2491" s="36" t="s">
        <v>400</v>
      </c>
      <c r="H2491" s="157">
        <v>0</v>
      </c>
      <c r="I2491" s="19">
        <v>10</v>
      </c>
      <c r="J2491" s="150" t="s">
        <v>13</v>
      </c>
      <c r="K2491" s="150" t="s">
        <v>12</v>
      </c>
      <c r="L2491" s="9">
        <v>3</v>
      </c>
      <c r="M2491" s="9"/>
      <c r="N2491" s="21">
        <v>1.3078000000000001</v>
      </c>
      <c r="O2491" s="10"/>
      <c r="P2491" s="39">
        <v>5.1400000000000001E-2</v>
      </c>
      <c r="Q2491" s="7"/>
      <c r="R2491" s="158">
        <v>59.403199999999998</v>
      </c>
      <c r="S2491" s="1"/>
      <c r="T2491" s="23">
        <v>2.3365</v>
      </c>
      <c r="V2491" s="20">
        <v>25.424399999999999</v>
      </c>
      <c r="X2491" s="20">
        <v>0</v>
      </c>
      <c r="AA2491" s="25">
        <v>14976</v>
      </c>
      <c r="AB2491" s="9"/>
      <c r="AC2491" s="25">
        <v>291135</v>
      </c>
      <c r="AD2491" s="9"/>
      <c r="AE2491" s="27">
        <v>11451</v>
      </c>
      <c r="AF2491" s="9"/>
      <c r="AG2491" s="26">
        <v>4901</v>
      </c>
      <c r="AI2491" s="26">
        <v>0</v>
      </c>
      <c r="AK2491" s="26">
        <v>83688</v>
      </c>
      <c r="AM2491" s="2" t="str">
        <f t="shared" si="38"/>
        <v>No</v>
      </c>
    </row>
    <row r="2492" spans="1:39">
      <c r="A2492" s="6" t="s">
        <v>6297</v>
      </c>
      <c r="B2492" s="6" t="s">
        <v>3320</v>
      </c>
      <c r="C2492" s="4" t="s">
        <v>11</v>
      </c>
      <c r="D2492" s="213">
        <v>6086</v>
      </c>
      <c r="E2492" s="210">
        <v>60086</v>
      </c>
      <c r="F2492" s="17" t="s">
        <v>272</v>
      </c>
      <c r="G2492" s="36" t="s">
        <v>220</v>
      </c>
      <c r="H2492" s="157">
        <v>122947</v>
      </c>
      <c r="I2492" s="19">
        <v>10</v>
      </c>
      <c r="J2492" s="150" t="s">
        <v>13</v>
      </c>
      <c r="K2492" s="150" t="s">
        <v>12</v>
      </c>
      <c r="L2492" s="9">
        <v>3</v>
      </c>
      <c r="M2492" s="9"/>
      <c r="N2492" s="21">
        <v>2.0266999999999999</v>
      </c>
      <c r="O2492" s="10"/>
      <c r="P2492" s="39">
        <v>5.6000000000000001E-2</v>
      </c>
      <c r="Q2492" s="7"/>
      <c r="R2492" s="158">
        <v>73.565899999999999</v>
      </c>
      <c r="S2492" s="1"/>
      <c r="T2492" s="23">
        <v>2.0312000000000001</v>
      </c>
      <c r="V2492" s="20">
        <v>36.217399999999998</v>
      </c>
      <c r="X2492" s="20">
        <v>0</v>
      </c>
      <c r="AA2492" s="25">
        <v>39941</v>
      </c>
      <c r="AB2492" s="9"/>
      <c r="AC2492" s="25">
        <v>713736</v>
      </c>
      <c r="AD2492" s="9"/>
      <c r="AE2492" s="27">
        <v>19707</v>
      </c>
      <c r="AF2492" s="9"/>
      <c r="AG2492" s="26">
        <v>9702</v>
      </c>
      <c r="AI2492" s="26">
        <v>0</v>
      </c>
      <c r="AK2492" s="26">
        <v>145948</v>
      </c>
      <c r="AM2492" s="2" t="str">
        <f t="shared" si="38"/>
        <v>No</v>
      </c>
    </row>
    <row r="2493" spans="1:39">
      <c r="A2493" s="6" t="s">
        <v>918</v>
      </c>
      <c r="B2493" s="6" t="s">
        <v>919</v>
      </c>
      <c r="C2493" s="4" t="s">
        <v>75</v>
      </c>
      <c r="D2493" s="213" t="s">
        <v>920</v>
      </c>
      <c r="E2493" s="210" t="s">
        <v>921</v>
      </c>
      <c r="F2493" s="17" t="s">
        <v>272</v>
      </c>
      <c r="G2493" s="36" t="s">
        <v>400</v>
      </c>
      <c r="H2493" s="157">
        <v>0</v>
      </c>
      <c r="I2493" s="19">
        <v>10</v>
      </c>
      <c r="J2493" s="150" t="s">
        <v>24</v>
      </c>
      <c r="K2493" s="150" t="s">
        <v>15</v>
      </c>
      <c r="L2493" s="9">
        <v>3</v>
      </c>
      <c r="M2493" s="9"/>
      <c r="N2493" s="21">
        <v>3.2088999999999999</v>
      </c>
      <c r="O2493" s="10"/>
      <c r="P2493" s="39">
        <v>0.19170000000000001</v>
      </c>
      <c r="Q2493" s="7"/>
      <c r="R2493" s="158">
        <v>90.661299999999997</v>
      </c>
      <c r="S2493" s="1"/>
      <c r="T2493" s="23">
        <v>5.4168000000000003</v>
      </c>
      <c r="V2493" s="20">
        <v>16.737100000000002</v>
      </c>
      <c r="X2493" s="20">
        <v>0</v>
      </c>
      <c r="AA2493" s="25">
        <v>68312</v>
      </c>
      <c r="AB2493" s="9"/>
      <c r="AC2493" s="25">
        <v>356299</v>
      </c>
      <c r="AD2493" s="9"/>
      <c r="AE2493" s="27">
        <v>21288</v>
      </c>
      <c r="AF2493" s="9"/>
      <c r="AG2493" s="26">
        <v>3930</v>
      </c>
      <c r="AI2493" s="26">
        <v>0</v>
      </c>
      <c r="AK2493" s="26">
        <v>113241</v>
      </c>
      <c r="AM2493" s="2" t="str">
        <f t="shared" si="38"/>
        <v>No</v>
      </c>
    </row>
    <row r="2494" spans="1:39">
      <c r="A2494" s="6" t="s">
        <v>4403</v>
      </c>
      <c r="B2494" s="6" t="s">
        <v>4404</v>
      </c>
      <c r="C2494" s="4" t="s">
        <v>33</v>
      </c>
      <c r="D2494" s="213" t="s">
        <v>4405</v>
      </c>
      <c r="E2494" s="210" t="s">
        <v>4406</v>
      </c>
      <c r="F2494" s="17" t="s">
        <v>275</v>
      </c>
      <c r="G2494" s="36" t="s">
        <v>400</v>
      </c>
      <c r="H2494" s="157">
        <v>0</v>
      </c>
      <c r="I2494" s="19">
        <v>10</v>
      </c>
      <c r="J2494" s="150" t="s">
        <v>13</v>
      </c>
      <c r="K2494" s="150" t="s">
        <v>15</v>
      </c>
      <c r="L2494" s="9">
        <v>3</v>
      </c>
      <c r="M2494" s="9"/>
      <c r="N2494" s="21">
        <v>0</v>
      </c>
      <c r="O2494" s="10"/>
      <c r="P2494" s="39">
        <v>0</v>
      </c>
      <c r="Q2494" s="7"/>
      <c r="R2494" s="158">
        <v>35.978000000000002</v>
      </c>
      <c r="S2494" s="1"/>
      <c r="T2494" s="23">
        <v>3.335</v>
      </c>
      <c r="V2494" s="20">
        <v>10.788</v>
      </c>
      <c r="X2494" s="20">
        <v>0</v>
      </c>
      <c r="AA2494" s="25">
        <v>0</v>
      </c>
      <c r="AB2494" s="9"/>
      <c r="AC2494" s="25">
        <v>150568</v>
      </c>
      <c r="AD2494" s="9"/>
      <c r="AE2494" s="27">
        <v>13957</v>
      </c>
      <c r="AF2494" s="9"/>
      <c r="AG2494" s="26">
        <v>4185</v>
      </c>
      <c r="AI2494" s="26">
        <v>0</v>
      </c>
      <c r="AK2494" s="26">
        <v>34885</v>
      </c>
      <c r="AM2494" s="2" t="str">
        <f t="shared" si="38"/>
        <v>No</v>
      </c>
    </row>
    <row r="2495" spans="1:39">
      <c r="A2495" s="6" t="s">
        <v>4952</v>
      </c>
      <c r="B2495" s="6" t="s">
        <v>4953</v>
      </c>
      <c r="C2495" s="4" t="s">
        <v>20</v>
      </c>
      <c r="D2495" s="213" t="s">
        <v>4954</v>
      </c>
      <c r="E2495" s="210" t="s">
        <v>4955</v>
      </c>
      <c r="F2495" s="17" t="s">
        <v>272</v>
      </c>
      <c r="G2495" s="36" t="s">
        <v>400</v>
      </c>
      <c r="H2495" s="157">
        <v>0</v>
      </c>
      <c r="I2495" s="19">
        <v>10</v>
      </c>
      <c r="J2495" s="150" t="s">
        <v>14</v>
      </c>
      <c r="K2495" s="150" t="s">
        <v>12</v>
      </c>
      <c r="L2495" s="9">
        <v>3</v>
      </c>
      <c r="M2495" s="9"/>
      <c r="N2495" s="21">
        <v>1.1407</v>
      </c>
      <c r="O2495" s="10"/>
      <c r="P2495" s="39">
        <v>0.15049999999999999</v>
      </c>
      <c r="Q2495" s="7"/>
      <c r="R2495" s="158">
        <v>69.524299999999997</v>
      </c>
      <c r="S2495" s="1"/>
      <c r="T2495" s="23">
        <v>9.1725999999999992</v>
      </c>
      <c r="V2495" s="20">
        <v>7.5796000000000001</v>
      </c>
      <c r="X2495" s="20">
        <v>0</v>
      </c>
      <c r="AA2495" s="25">
        <v>104873</v>
      </c>
      <c r="AB2495" s="9"/>
      <c r="AC2495" s="25">
        <v>696842</v>
      </c>
      <c r="AD2495" s="9"/>
      <c r="AE2495" s="27">
        <v>91937</v>
      </c>
      <c r="AF2495" s="9"/>
      <c r="AG2495" s="26">
        <v>10023</v>
      </c>
      <c r="AI2495" s="26">
        <v>0</v>
      </c>
      <c r="AK2495" s="26">
        <v>137658</v>
      </c>
      <c r="AM2495" s="2" t="str">
        <f t="shared" si="38"/>
        <v>No</v>
      </c>
    </row>
    <row r="2496" spans="1:39">
      <c r="A2496" s="6" t="s">
        <v>6299</v>
      </c>
      <c r="B2496" s="6" t="s">
        <v>4911</v>
      </c>
      <c r="C2496" s="4" t="s">
        <v>22</v>
      </c>
      <c r="D2496" s="213">
        <v>9244</v>
      </c>
      <c r="E2496" s="210">
        <v>90244</v>
      </c>
      <c r="F2496" s="17" t="s">
        <v>272</v>
      </c>
      <c r="G2496" s="36" t="s">
        <v>218</v>
      </c>
      <c r="H2496" s="157">
        <v>219454</v>
      </c>
      <c r="I2496" s="19">
        <v>10</v>
      </c>
      <c r="J2496" s="150" t="s">
        <v>13</v>
      </c>
      <c r="K2496" s="150" t="s">
        <v>15</v>
      </c>
      <c r="L2496" s="9">
        <v>3</v>
      </c>
      <c r="M2496" s="9"/>
      <c r="N2496" s="21">
        <v>2.3944999999999999</v>
      </c>
      <c r="O2496" s="10"/>
      <c r="P2496" s="39">
        <v>6.8599999999999994E-2</v>
      </c>
      <c r="Q2496" s="7"/>
      <c r="R2496" s="158">
        <v>96.936899999999994</v>
      </c>
      <c r="S2496" s="1"/>
      <c r="T2496" s="23">
        <v>2.7776000000000001</v>
      </c>
      <c r="V2496" s="20">
        <v>34.899700000000003</v>
      </c>
      <c r="X2496" s="20">
        <v>7.5762999999999998</v>
      </c>
      <c r="AA2496" s="25">
        <v>41295</v>
      </c>
      <c r="AB2496" s="9"/>
      <c r="AC2496" s="25">
        <v>601881</v>
      </c>
      <c r="AD2496" s="9"/>
      <c r="AE2496" s="27">
        <v>17246</v>
      </c>
      <c r="AF2496" s="9"/>
      <c r="AG2496" s="26">
        <v>6209</v>
      </c>
      <c r="AI2496" s="26">
        <v>79443</v>
      </c>
      <c r="AK2496" s="26">
        <v>69841</v>
      </c>
      <c r="AM2496" s="2" t="str">
        <f t="shared" si="38"/>
        <v>No</v>
      </c>
    </row>
    <row r="2497" spans="1:39">
      <c r="A2497" s="6" t="s">
        <v>918</v>
      </c>
      <c r="B2497" s="6" t="s">
        <v>919</v>
      </c>
      <c r="C2497" s="4" t="s">
        <v>75</v>
      </c>
      <c r="D2497" s="213" t="s">
        <v>920</v>
      </c>
      <c r="E2497" s="210" t="s">
        <v>921</v>
      </c>
      <c r="F2497" s="17" t="s">
        <v>272</v>
      </c>
      <c r="G2497" s="36" t="s">
        <v>400</v>
      </c>
      <c r="H2497" s="157">
        <v>0</v>
      </c>
      <c r="I2497" s="19">
        <v>10</v>
      </c>
      <c r="J2497" s="150" t="s">
        <v>13</v>
      </c>
      <c r="K2497" s="150" t="s">
        <v>15</v>
      </c>
      <c r="L2497" s="9">
        <v>3</v>
      </c>
      <c r="M2497" s="9"/>
      <c r="N2497" s="21">
        <v>1.5407999999999999</v>
      </c>
      <c r="O2497" s="10"/>
      <c r="P2497" s="39">
        <v>6.4399999999999999E-2</v>
      </c>
      <c r="Q2497" s="7"/>
      <c r="R2497" s="158">
        <v>63.372500000000002</v>
      </c>
      <c r="S2497" s="1"/>
      <c r="T2497" s="23">
        <v>2.6486000000000001</v>
      </c>
      <c r="V2497" s="20">
        <v>23.926400000000001</v>
      </c>
      <c r="X2497" s="20">
        <v>0</v>
      </c>
      <c r="AA2497" s="25">
        <v>12149</v>
      </c>
      <c r="AB2497" s="9"/>
      <c r="AC2497" s="25">
        <v>188660</v>
      </c>
      <c r="AD2497" s="9"/>
      <c r="AE2497" s="27">
        <v>7885</v>
      </c>
      <c r="AF2497" s="9"/>
      <c r="AG2497" s="26">
        <v>2977</v>
      </c>
      <c r="AI2497" s="26">
        <v>0</v>
      </c>
      <c r="AK2497" s="26">
        <v>59961</v>
      </c>
      <c r="AM2497" s="2" t="str">
        <f t="shared" si="38"/>
        <v>No</v>
      </c>
    </row>
    <row r="2498" spans="1:39">
      <c r="A2498" s="6" t="s">
        <v>1246</v>
      </c>
      <c r="B2498" s="6" t="s">
        <v>1247</v>
      </c>
      <c r="C2498" s="4" t="s">
        <v>105</v>
      </c>
      <c r="D2498" s="213" t="s">
        <v>1248</v>
      </c>
      <c r="E2498" s="210" t="s">
        <v>1249</v>
      </c>
      <c r="F2498" s="17" t="s">
        <v>272</v>
      </c>
      <c r="G2498" s="36" t="s">
        <v>400</v>
      </c>
      <c r="H2498" s="157">
        <v>0</v>
      </c>
      <c r="I2498" s="19">
        <v>10</v>
      </c>
      <c r="J2498" s="150" t="s">
        <v>13</v>
      </c>
      <c r="K2498" s="150" t="s">
        <v>12</v>
      </c>
      <c r="L2498" s="9">
        <v>3</v>
      </c>
      <c r="M2498" s="9"/>
      <c r="N2498" s="21">
        <v>0.50009999999999999</v>
      </c>
      <c r="O2498" s="10"/>
      <c r="P2498" s="39">
        <v>3.2300000000000002E-2</v>
      </c>
      <c r="Q2498" s="7"/>
      <c r="R2498" s="158">
        <v>61.893599999999999</v>
      </c>
      <c r="S2498" s="1"/>
      <c r="T2498" s="23">
        <v>3.9962</v>
      </c>
      <c r="V2498" s="20">
        <v>15.488</v>
      </c>
      <c r="X2498" s="20">
        <v>0</v>
      </c>
      <c r="AA2498" s="25">
        <v>2648</v>
      </c>
      <c r="AB2498" s="9"/>
      <c r="AC2498" s="25">
        <v>82009</v>
      </c>
      <c r="AD2498" s="9"/>
      <c r="AE2498" s="27">
        <v>5295</v>
      </c>
      <c r="AF2498" s="9"/>
      <c r="AG2498" s="26">
        <v>1325</v>
      </c>
      <c r="AI2498" s="26">
        <v>0</v>
      </c>
      <c r="AK2498" s="26">
        <v>23895</v>
      </c>
      <c r="AM2498" s="2" t="str">
        <f t="shared" ref="AM2498:AM2561" si="39">IF(AL2498&amp;AJ2498&amp;AH2498&amp;AF2498&amp;AD2498&amp;AB2498&amp;Y2498&amp;W2498&amp;U2498&amp;S2498&amp;S2498&amp;Q2498&amp;O2498&lt;&gt;"","Yes","No")</f>
        <v>No</v>
      </c>
    </row>
    <row r="2499" spans="1:39">
      <c r="A2499" s="6" t="s">
        <v>6298</v>
      </c>
      <c r="B2499" s="6" t="s">
        <v>1454</v>
      </c>
      <c r="C2499" s="4" t="s">
        <v>64</v>
      </c>
      <c r="D2499" s="213">
        <v>4231</v>
      </c>
      <c r="E2499" s="210">
        <v>40231</v>
      </c>
      <c r="F2499" s="17" t="s">
        <v>272</v>
      </c>
      <c r="G2499" s="36" t="s">
        <v>220</v>
      </c>
      <c r="H2499" s="157">
        <v>347602</v>
      </c>
      <c r="I2499" s="19">
        <v>10</v>
      </c>
      <c r="J2499" s="150" t="s">
        <v>14</v>
      </c>
      <c r="K2499" s="150" t="s">
        <v>12</v>
      </c>
      <c r="L2499" s="9">
        <v>3</v>
      </c>
      <c r="M2499" s="9"/>
      <c r="N2499" s="21">
        <v>0.33829999999999999</v>
      </c>
      <c r="O2499" s="10"/>
      <c r="P2499" s="39">
        <v>4.2299999999999997E-2</v>
      </c>
      <c r="Q2499" s="7"/>
      <c r="R2499" s="158">
        <v>26.931100000000001</v>
      </c>
      <c r="S2499" s="1"/>
      <c r="T2499" s="23">
        <v>3.3692000000000002</v>
      </c>
      <c r="V2499" s="20">
        <v>7.9932999999999996</v>
      </c>
      <c r="X2499" s="20">
        <v>0</v>
      </c>
      <c r="AA2499" s="25">
        <v>6206</v>
      </c>
      <c r="AB2499" s="9"/>
      <c r="AC2499" s="25">
        <v>146613</v>
      </c>
      <c r="AD2499" s="9"/>
      <c r="AE2499" s="27">
        <v>18342</v>
      </c>
      <c r="AF2499" s="9"/>
      <c r="AG2499" s="26">
        <v>5444</v>
      </c>
      <c r="AI2499" s="26">
        <v>0</v>
      </c>
      <c r="AK2499" s="26">
        <v>116487</v>
      </c>
      <c r="AM2499" s="2" t="str">
        <f t="shared" si="39"/>
        <v>No</v>
      </c>
    </row>
    <row r="2500" spans="1:39">
      <c r="A2500" s="6" t="s">
        <v>496</v>
      </c>
      <c r="B2500" s="6" t="s">
        <v>497</v>
      </c>
      <c r="C2500" s="4" t="s">
        <v>86</v>
      </c>
      <c r="D2500" s="213" t="s">
        <v>498</v>
      </c>
      <c r="E2500" s="210" t="s">
        <v>499</v>
      </c>
      <c r="F2500" s="17" t="s">
        <v>272</v>
      </c>
      <c r="G2500" s="36" t="s">
        <v>400</v>
      </c>
      <c r="H2500" s="157">
        <v>0</v>
      </c>
      <c r="I2500" s="19">
        <v>10</v>
      </c>
      <c r="J2500" s="150" t="s">
        <v>24</v>
      </c>
      <c r="K2500" s="150" t="s">
        <v>15</v>
      </c>
      <c r="L2500" s="9">
        <v>3</v>
      </c>
      <c r="M2500" s="9"/>
      <c r="N2500" s="21">
        <v>1.8117000000000001</v>
      </c>
      <c r="O2500" s="10"/>
      <c r="P2500" s="39">
        <v>0.22950000000000001</v>
      </c>
      <c r="Q2500" s="7"/>
      <c r="R2500" s="158">
        <v>72.569100000000006</v>
      </c>
      <c r="S2500" s="1"/>
      <c r="T2500" s="23">
        <v>9.1926000000000005</v>
      </c>
      <c r="V2500" s="20">
        <v>7.8943000000000003</v>
      </c>
      <c r="X2500" s="20">
        <v>0</v>
      </c>
      <c r="AA2500" s="25">
        <v>109455</v>
      </c>
      <c r="AB2500" s="9"/>
      <c r="AC2500" s="25">
        <v>476924</v>
      </c>
      <c r="AD2500" s="9"/>
      <c r="AE2500" s="27">
        <v>60414</v>
      </c>
      <c r="AF2500" s="9"/>
      <c r="AG2500" s="26">
        <v>6572</v>
      </c>
      <c r="AI2500" s="26">
        <v>0</v>
      </c>
      <c r="AK2500" s="26">
        <v>180166</v>
      </c>
      <c r="AM2500" s="2" t="str">
        <f t="shared" si="39"/>
        <v>No</v>
      </c>
    </row>
    <row r="2501" spans="1:39">
      <c r="A2501" s="6" t="s">
        <v>6295</v>
      </c>
      <c r="B2501" s="6" t="s">
        <v>1324</v>
      </c>
      <c r="C2501" s="4" t="s">
        <v>62</v>
      </c>
      <c r="D2501" s="213">
        <v>4060</v>
      </c>
      <c r="E2501" s="210">
        <v>40060</v>
      </c>
      <c r="F2501" s="17" t="s">
        <v>272</v>
      </c>
      <c r="G2501" s="36" t="s">
        <v>220</v>
      </c>
      <c r="H2501" s="157">
        <v>80358</v>
      </c>
      <c r="I2501" s="19">
        <v>10</v>
      </c>
      <c r="J2501" s="150" t="s">
        <v>13</v>
      </c>
      <c r="K2501" s="150" t="s">
        <v>12</v>
      </c>
      <c r="L2501" s="9">
        <v>3</v>
      </c>
      <c r="M2501" s="9"/>
      <c r="N2501" s="21">
        <v>0</v>
      </c>
      <c r="O2501" s="10"/>
      <c r="P2501" s="39">
        <v>0</v>
      </c>
      <c r="Q2501" s="7"/>
      <c r="R2501" s="158">
        <v>55.7121</v>
      </c>
      <c r="S2501" s="1"/>
      <c r="T2501" s="23">
        <v>1.5268999999999999</v>
      </c>
      <c r="V2501" s="20">
        <v>36.4876</v>
      </c>
      <c r="X2501" s="20">
        <v>0</v>
      </c>
      <c r="AA2501" s="25">
        <v>0</v>
      </c>
      <c r="AB2501" s="9"/>
      <c r="AC2501" s="25">
        <v>235272</v>
      </c>
      <c r="AD2501" s="9"/>
      <c r="AE2501" s="27">
        <v>6448</v>
      </c>
      <c r="AF2501" s="9"/>
      <c r="AG2501" s="26">
        <v>4223</v>
      </c>
      <c r="AI2501" s="26">
        <v>0</v>
      </c>
      <c r="AK2501" s="26">
        <v>47860</v>
      </c>
      <c r="AM2501" s="2" t="str">
        <f t="shared" si="39"/>
        <v>No</v>
      </c>
    </row>
    <row r="2502" spans="1:39">
      <c r="A2502" s="6" t="s">
        <v>6302</v>
      </c>
      <c r="B2502" s="6" t="s">
        <v>456</v>
      </c>
      <c r="C2502" s="4" t="s">
        <v>86</v>
      </c>
      <c r="D2502" s="213" t="s">
        <v>457</v>
      </c>
      <c r="E2502" s="210" t="s">
        <v>458</v>
      </c>
      <c r="F2502" s="17" t="s">
        <v>275</v>
      </c>
      <c r="G2502" s="36" t="s">
        <v>400</v>
      </c>
      <c r="H2502" s="157">
        <v>0</v>
      </c>
      <c r="I2502" s="19">
        <v>10</v>
      </c>
      <c r="J2502" s="150" t="s">
        <v>24</v>
      </c>
      <c r="K2502" s="150" t="s">
        <v>12</v>
      </c>
      <c r="L2502" s="9">
        <v>3</v>
      </c>
      <c r="M2502" s="9"/>
      <c r="N2502" s="21">
        <v>6.5293999999999999</v>
      </c>
      <c r="O2502" s="10"/>
      <c r="P2502" s="39">
        <v>0.1663</v>
      </c>
      <c r="Q2502" s="7"/>
      <c r="R2502" s="158">
        <v>98.451800000000006</v>
      </c>
      <c r="S2502" s="1"/>
      <c r="T2502" s="23">
        <v>2.5078</v>
      </c>
      <c r="V2502" s="20">
        <v>39.257899999999999</v>
      </c>
      <c r="X2502" s="20">
        <v>0</v>
      </c>
      <c r="AA2502" s="25">
        <v>37694</v>
      </c>
      <c r="AB2502" s="9"/>
      <c r="AC2502" s="25">
        <v>226636</v>
      </c>
      <c r="AD2502" s="9"/>
      <c r="AE2502" s="27">
        <v>5773</v>
      </c>
      <c r="AF2502" s="9"/>
      <c r="AG2502" s="26">
        <v>2302</v>
      </c>
      <c r="AI2502" s="26">
        <v>0</v>
      </c>
      <c r="AK2502" s="26">
        <v>56705</v>
      </c>
      <c r="AM2502" s="2" t="str">
        <f t="shared" si="39"/>
        <v>No</v>
      </c>
    </row>
    <row r="2503" spans="1:39">
      <c r="A2503" s="6" t="s">
        <v>6300</v>
      </c>
      <c r="B2503" s="6" t="s">
        <v>4970</v>
      </c>
      <c r="C2503" s="4" t="s">
        <v>20</v>
      </c>
      <c r="D2503" s="213" t="s">
        <v>4971</v>
      </c>
      <c r="E2503" s="210" t="s">
        <v>4972</v>
      </c>
      <c r="F2503" s="17" t="s">
        <v>272</v>
      </c>
      <c r="G2503" s="36" t="s">
        <v>400</v>
      </c>
      <c r="H2503" s="157">
        <v>0</v>
      </c>
      <c r="I2503" s="19">
        <v>10</v>
      </c>
      <c r="J2503" s="150" t="s">
        <v>24</v>
      </c>
      <c r="K2503" s="150" t="s">
        <v>12</v>
      </c>
      <c r="L2503" s="9">
        <v>2</v>
      </c>
      <c r="M2503" s="9"/>
      <c r="N2503" s="21">
        <v>1.3451</v>
      </c>
      <c r="O2503" s="10"/>
      <c r="P2503" s="39">
        <v>4.2700000000000002E-2</v>
      </c>
      <c r="Q2503" s="7"/>
      <c r="R2503" s="158">
        <v>81.219700000000003</v>
      </c>
      <c r="S2503" s="1"/>
      <c r="T2503" s="23">
        <v>2.5813000000000001</v>
      </c>
      <c r="V2503" s="20">
        <v>31.465199999999999</v>
      </c>
      <c r="X2503" s="20">
        <v>0</v>
      </c>
      <c r="AA2503" s="25">
        <v>17562</v>
      </c>
      <c r="AB2503" s="9"/>
      <c r="AC2503" s="25">
        <v>410809</v>
      </c>
      <c r="AD2503" s="9"/>
      <c r="AE2503" s="27">
        <v>13056</v>
      </c>
      <c r="AF2503" s="9"/>
      <c r="AG2503" s="26">
        <v>5058</v>
      </c>
      <c r="AI2503" s="26">
        <v>0</v>
      </c>
      <c r="AK2503" s="26">
        <v>120358</v>
      </c>
      <c r="AM2503" s="2" t="str">
        <f t="shared" si="39"/>
        <v>No</v>
      </c>
    </row>
    <row r="2504" spans="1:39">
      <c r="A2504" s="6" t="s">
        <v>2114</v>
      </c>
      <c r="B2504" s="6" t="s">
        <v>2115</v>
      </c>
      <c r="C2504" s="4" t="s">
        <v>64</v>
      </c>
      <c r="D2504" s="213" t="s">
        <v>2116</v>
      </c>
      <c r="E2504" s="210" t="s">
        <v>2117</v>
      </c>
      <c r="F2504" s="17" t="s">
        <v>272</v>
      </c>
      <c r="G2504" s="36" t="s">
        <v>400</v>
      </c>
      <c r="H2504" s="157">
        <v>0</v>
      </c>
      <c r="I2504" s="19">
        <v>10</v>
      </c>
      <c r="J2504" s="150" t="s">
        <v>14</v>
      </c>
      <c r="K2504" s="150" t="s">
        <v>12</v>
      </c>
      <c r="L2504" s="9">
        <v>2</v>
      </c>
      <c r="M2504" s="9"/>
      <c r="N2504" s="21">
        <v>1.3480000000000001</v>
      </c>
      <c r="O2504" s="10"/>
      <c r="P2504" s="39">
        <v>9.1300000000000006E-2</v>
      </c>
      <c r="Q2504" s="7"/>
      <c r="R2504" s="158">
        <v>25.716999999999999</v>
      </c>
      <c r="S2504" s="1"/>
      <c r="T2504" s="23">
        <v>1.742</v>
      </c>
      <c r="V2504" s="20">
        <v>14.762700000000001</v>
      </c>
      <c r="X2504" s="20">
        <v>0</v>
      </c>
      <c r="AA2504" s="25">
        <v>6481</v>
      </c>
      <c r="AB2504" s="9"/>
      <c r="AC2504" s="25">
        <v>70979</v>
      </c>
      <c r="AD2504" s="9"/>
      <c r="AE2504" s="27">
        <v>4808</v>
      </c>
      <c r="AF2504" s="9"/>
      <c r="AG2504" s="26">
        <v>2760</v>
      </c>
      <c r="AI2504" s="26">
        <v>0</v>
      </c>
      <c r="AK2504" s="26">
        <v>44848</v>
      </c>
      <c r="AM2504" s="2" t="str">
        <f t="shared" si="39"/>
        <v>No</v>
      </c>
    </row>
    <row r="2505" spans="1:39">
      <c r="A2505" s="6" t="s">
        <v>496</v>
      </c>
      <c r="B2505" s="6" t="s">
        <v>497</v>
      </c>
      <c r="C2505" s="4" t="s">
        <v>86</v>
      </c>
      <c r="D2505" s="213" t="s">
        <v>498</v>
      </c>
      <c r="E2505" s="210" t="s">
        <v>499</v>
      </c>
      <c r="F2505" s="17" t="s">
        <v>272</v>
      </c>
      <c r="G2505" s="36" t="s">
        <v>400</v>
      </c>
      <c r="H2505" s="157">
        <v>0</v>
      </c>
      <c r="I2505" s="19">
        <v>10</v>
      </c>
      <c r="J2505" s="150" t="s">
        <v>14</v>
      </c>
      <c r="K2505" s="150" t="s">
        <v>15</v>
      </c>
      <c r="L2505" s="9">
        <v>2</v>
      </c>
      <c r="M2505" s="9"/>
      <c r="N2505" s="21">
        <v>1.982</v>
      </c>
      <c r="O2505" s="10"/>
      <c r="P2505" s="39">
        <v>0.1268</v>
      </c>
      <c r="Q2505" s="7"/>
      <c r="R2505" s="158">
        <v>72.569299999999998</v>
      </c>
      <c r="S2505" s="1"/>
      <c r="T2505" s="23">
        <v>4.6410999999999998</v>
      </c>
      <c r="V2505" s="20">
        <v>15.636200000000001</v>
      </c>
      <c r="X2505" s="20">
        <v>0</v>
      </c>
      <c r="AA2505" s="25">
        <v>13200</v>
      </c>
      <c r="AB2505" s="9"/>
      <c r="AC2505" s="25">
        <v>104137</v>
      </c>
      <c r="AD2505" s="9"/>
      <c r="AE2505" s="27">
        <v>6660</v>
      </c>
      <c r="AF2505" s="9"/>
      <c r="AG2505" s="26">
        <v>1435</v>
      </c>
      <c r="AI2505" s="26">
        <v>0</v>
      </c>
      <c r="AK2505" s="26">
        <v>50281</v>
      </c>
      <c r="AM2505" s="2" t="str">
        <f t="shared" si="39"/>
        <v>No</v>
      </c>
    </row>
    <row r="2506" spans="1:39">
      <c r="A2506" s="6" t="s">
        <v>6302</v>
      </c>
      <c r="B2506" s="6" t="s">
        <v>456</v>
      </c>
      <c r="C2506" s="4" t="s">
        <v>86</v>
      </c>
      <c r="D2506" s="213" t="s">
        <v>457</v>
      </c>
      <c r="E2506" s="210" t="s">
        <v>458</v>
      </c>
      <c r="F2506" s="17" t="s">
        <v>275</v>
      </c>
      <c r="G2506" s="36" t="s">
        <v>400</v>
      </c>
      <c r="H2506" s="157">
        <v>0</v>
      </c>
      <c r="I2506" s="19">
        <v>10</v>
      </c>
      <c r="J2506" s="150" t="s">
        <v>14</v>
      </c>
      <c r="K2506" s="150" t="s">
        <v>12</v>
      </c>
      <c r="L2506" s="9">
        <v>2</v>
      </c>
      <c r="M2506" s="9"/>
      <c r="N2506" s="21">
        <v>0.96719999999999995</v>
      </c>
      <c r="O2506" s="10"/>
      <c r="P2506" s="39">
        <v>3.3599999999999998E-2</v>
      </c>
      <c r="Q2506" s="7"/>
      <c r="R2506" s="158">
        <v>100.23609999999999</v>
      </c>
      <c r="S2506" s="1"/>
      <c r="T2506" s="23">
        <v>3.4834999999999998</v>
      </c>
      <c r="V2506" s="20">
        <v>28.7745</v>
      </c>
      <c r="X2506" s="20">
        <v>0</v>
      </c>
      <c r="AA2506" s="25">
        <v>8376</v>
      </c>
      <c r="AB2506" s="9"/>
      <c r="AC2506" s="25">
        <v>249187</v>
      </c>
      <c r="AD2506" s="9"/>
      <c r="AE2506" s="27">
        <v>8660</v>
      </c>
      <c r="AF2506" s="9"/>
      <c r="AG2506" s="26">
        <v>2486</v>
      </c>
      <c r="AI2506" s="26">
        <v>0</v>
      </c>
      <c r="AK2506" s="26">
        <v>53046</v>
      </c>
      <c r="AM2506" s="2" t="str">
        <f t="shared" si="39"/>
        <v>No</v>
      </c>
    </row>
    <row r="2507" spans="1:39">
      <c r="A2507" s="6" t="s">
        <v>3298</v>
      </c>
      <c r="B2507" s="6" t="s">
        <v>1083</v>
      </c>
      <c r="C2507" s="4" t="s">
        <v>52</v>
      </c>
      <c r="D2507" s="213">
        <v>6025</v>
      </c>
      <c r="E2507" s="210">
        <v>60025</v>
      </c>
      <c r="F2507" s="17" t="s">
        <v>272</v>
      </c>
      <c r="G2507" s="36" t="s">
        <v>220</v>
      </c>
      <c r="H2507" s="157">
        <v>82804</v>
      </c>
      <c r="I2507" s="19">
        <v>10</v>
      </c>
      <c r="J2507" s="150" t="s">
        <v>13</v>
      </c>
      <c r="K2507" s="150" t="s">
        <v>12</v>
      </c>
      <c r="L2507" s="9">
        <v>2</v>
      </c>
      <c r="M2507" s="9"/>
      <c r="N2507" s="21">
        <v>0.78</v>
      </c>
      <c r="O2507" s="10"/>
      <c r="P2507" s="39">
        <v>3.1800000000000002E-2</v>
      </c>
      <c r="Q2507" s="7"/>
      <c r="R2507" s="158">
        <v>68.969399999999993</v>
      </c>
      <c r="S2507" s="1"/>
      <c r="T2507" s="23">
        <v>2.8115999999999999</v>
      </c>
      <c r="V2507" s="20">
        <v>24.5305</v>
      </c>
      <c r="X2507" s="20">
        <v>0</v>
      </c>
      <c r="AA2507" s="25">
        <v>13035</v>
      </c>
      <c r="AB2507" s="9"/>
      <c r="AC2507" s="25">
        <v>409954</v>
      </c>
      <c r="AD2507" s="9"/>
      <c r="AE2507" s="27">
        <v>16712</v>
      </c>
      <c r="AF2507" s="9"/>
      <c r="AG2507" s="26">
        <v>5944</v>
      </c>
      <c r="AI2507" s="26">
        <v>0</v>
      </c>
      <c r="AK2507" s="26">
        <v>62849</v>
      </c>
      <c r="AM2507" s="2" t="str">
        <f t="shared" si="39"/>
        <v>No</v>
      </c>
    </row>
    <row r="2508" spans="1:39">
      <c r="A2508" s="6" t="s">
        <v>4952</v>
      </c>
      <c r="B2508" s="6" t="s">
        <v>4953</v>
      </c>
      <c r="C2508" s="4" t="s">
        <v>20</v>
      </c>
      <c r="D2508" s="213" t="s">
        <v>4954</v>
      </c>
      <c r="E2508" s="210" t="s">
        <v>4955</v>
      </c>
      <c r="F2508" s="17" t="s">
        <v>272</v>
      </c>
      <c r="G2508" s="36" t="s">
        <v>400</v>
      </c>
      <c r="H2508" s="157">
        <v>0</v>
      </c>
      <c r="I2508" s="19">
        <v>10</v>
      </c>
      <c r="J2508" s="150" t="s">
        <v>24</v>
      </c>
      <c r="K2508" s="150" t="s">
        <v>12</v>
      </c>
      <c r="L2508" s="9">
        <v>2</v>
      </c>
      <c r="M2508" s="9"/>
      <c r="N2508" s="21">
        <v>1.3982000000000001</v>
      </c>
      <c r="O2508" s="10"/>
      <c r="P2508" s="39">
        <v>0.1144</v>
      </c>
      <c r="Q2508" s="7"/>
      <c r="R2508" s="158">
        <v>100.2449</v>
      </c>
      <c r="S2508" s="1"/>
      <c r="T2508" s="23">
        <v>8.2027000000000001</v>
      </c>
      <c r="V2508" s="20">
        <v>12.221</v>
      </c>
      <c r="X2508" s="20">
        <v>0</v>
      </c>
      <c r="AA2508" s="25">
        <v>74354</v>
      </c>
      <c r="AB2508" s="9"/>
      <c r="AC2508" s="25">
        <v>649888</v>
      </c>
      <c r="AD2508" s="9"/>
      <c r="AE2508" s="27">
        <v>53178</v>
      </c>
      <c r="AF2508" s="9"/>
      <c r="AG2508" s="26">
        <v>6483</v>
      </c>
      <c r="AI2508" s="26">
        <v>0</v>
      </c>
      <c r="AK2508" s="26">
        <v>167185</v>
      </c>
      <c r="AM2508" s="2" t="str">
        <f t="shared" si="39"/>
        <v>No</v>
      </c>
    </row>
    <row r="2509" spans="1:39">
      <c r="A2509" s="6" t="s">
        <v>2622</v>
      </c>
      <c r="B2509" s="6" t="s">
        <v>670</v>
      </c>
      <c r="C2509" s="4" t="s">
        <v>46</v>
      </c>
      <c r="D2509" s="213" t="s">
        <v>2623</v>
      </c>
      <c r="E2509" s="210" t="s">
        <v>2624</v>
      </c>
      <c r="F2509" s="17" t="s">
        <v>405</v>
      </c>
      <c r="G2509" s="36" t="s">
        <v>400</v>
      </c>
      <c r="H2509" s="157">
        <v>0</v>
      </c>
      <c r="I2509" s="19">
        <v>10</v>
      </c>
      <c r="J2509" s="150" t="s">
        <v>13</v>
      </c>
      <c r="K2509" s="150" t="s">
        <v>12</v>
      </c>
      <c r="L2509" s="9">
        <v>10</v>
      </c>
      <c r="M2509" s="9"/>
      <c r="N2509" s="21">
        <v>3.3246000000000002</v>
      </c>
      <c r="O2509" s="10"/>
      <c r="P2509" s="39">
        <v>0.1613</v>
      </c>
      <c r="Q2509" s="7"/>
      <c r="R2509" s="158">
        <v>30.326000000000001</v>
      </c>
      <c r="S2509" s="1"/>
      <c r="T2509" s="23">
        <v>1.4716</v>
      </c>
      <c r="V2509" s="20">
        <v>20.607199999999999</v>
      </c>
      <c r="X2509" s="20">
        <v>0</v>
      </c>
      <c r="AA2509" s="25">
        <v>92318</v>
      </c>
      <c r="AB2509" s="9"/>
      <c r="AC2509" s="25">
        <v>572221</v>
      </c>
      <c r="AD2509" s="9"/>
      <c r="AE2509" s="27">
        <v>27768</v>
      </c>
      <c r="AF2509" s="9"/>
      <c r="AG2509" s="26">
        <v>18869</v>
      </c>
      <c r="AI2509" s="26">
        <v>0</v>
      </c>
      <c r="AK2509" s="26">
        <v>270807</v>
      </c>
      <c r="AM2509" s="2" t="str">
        <f t="shared" si="39"/>
        <v>No</v>
      </c>
    </row>
    <row r="2510" spans="1:39">
      <c r="A2510" s="6" t="s">
        <v>2091</v>
      </c>
      <c r="B2510" s="6" t="s">
        <v>1059</v>
      </c>
      <c r="C2510" s="4" t="s">
        <v>64</v>
      </c>
      <c r="D2510" s="213" t="s">
        <v>2092</v>
      </c>
      <c r="E2510" s="210" t="s">
        <v>2093</v>
      </c>
      <c r="F2510" s="17" t="s">
        <v>272</v>
      </c>
      <c r="G2510" s="36" t="s">
        <v>400</v>
      </c>
      <c r="H2510" s="157">
        <v>0</v>
      </c>
      <c r="I2510" s="19">
        <v>10</v>
      </c>
      <c r="J2510" s="150" t="s">
        <v>13</v>
      </c>
      <c r="K2510" s="150" t="s">
        <v>12</v>
      </c>
      <c r="L2510" s="9">
        <v>10</v>
      </c>
      <c r="M2510" s="9"/>
      <c r="N2510" s="21">
        <v>1.0389999999999999</v>
      </c>
      <c r="O2510" s="10"/>
      <c r="P2510" s="39">
        <v>5.1900000000000002E-2</v>
      </c>
      <c r="Q2510" s="7"/>
      <c r="R2510" s="158">
        <v>44.132199999999997</v>
      </c>
      <c r="S2510" s="1"/>
      <c r="T2510" s="23">
        <v>2.2061000000000002</v>
      </c>
      <c r="V2510" s="20">
        <v>20.0047</v>
      </c>
      <c r="X2510" s="20">
        <v>0</v>
      </c>
      <c r="AA2510" s="25">
        <v>32609</v>
      </c>
      <c r="AB2510" s="9"/>
      <c r="AC2510" s="25">
        <v>627869</v>
      </c>
      <c r="AD2510" s="9"/>
      <c r="AE2510" s="27">
        <v>31386</v>
      </c>
      <c r="AF2510" s="9"/>
      <c r="AG2510" s="26">
        <v>14227</v>
      </c>
      <c r="AI2510" s="26">
        <v>0</v>
      </c>
      <c r="AK2510" s="26">
        <v>321360</v>
      </c>
      <c r="AM2510" s="2" t="str">
        <f t="shared" si="39"/>
        <v>No</v>
      </c>
    </row>
    <row r="2511" spans="1:39">
      <c r="A2511" s="6" t="s">
        <v>2443</v>
      </c>
      <c r="B2511" s="6" t="s">
        <v>2444</v>
      </c>
      <c r="C2511" s="4" t="s">
        <v>113</v>
      </c>
      <c r="D2511" s="213" t="s">
        <v>2445</v>
      </c>
      <c r="E2511" s="210">
        <v>55276</v>
      </c>
      <c r="F2511" s="17" t="s">
        <v>132</v>
      </c>
      <c r="G2511" s="36" t="s">
        <v>220</v>
      </c>
      <c r="H2511" s="157">
        <v>0</v>
      </c>
      <c r="I2511" s="19">
        <v>10</v>
      </c>
      <c r="J2511" s="150" t="s">
        <v>13</v>
      </c>
      <c r="K2511" s="150" t="s">
        <v>12</v>
      </c>
      <c r="L2511" s="9">
        <v>10</v>
      </c>
      <c r="M2511" s="9"/>
      <c r="N2511" s="21">
        <v>0.69540000000000002</v>
      </c>
      <c r="O2511" s="10"/>
      <c r="P2511" s="39">
        <v>2.3699999999999999E-2</v>
      </c>
      <c r="Q2511" s="7"/>
      <c r="R2511" s="158">
        <v>88.7453</v>
      </c>
      <c r="S2511" s="1"/>
      <c r="T2511" s="23">
        <v>3.0217999999999998</v>
      </c>
      <c r="V2511" s="20">
        <v>29.3687</v>
      </c>
      <c r="X2511" s="20">
        <v>0</v>
      </c>
      <c r="AA2511" s="25">
        <v>24038</v>
      </c>
      <c r="AB2511" s="9"/>
      <c r="AC2511" s="25">
        <v>1015158</v>
      </c>
      <c r="AD2511" s="9"/>
      <c r="AE2511" s="27">
        <v>34566</v>
      </c>
      <c r="AF2511" s="9"/>
      <c r="AG2511" s="26">
        <v>11439</v>
      </c>
      <c r="AI2511" s="26">
        <v>0</v>
      </c>
      <c r="AK2511" s="26">
        <v>224877</v>
      </c>
      <c r="AM2511" s="2" t="str">
        <f t="shared" si="39"/>
        <v>No</v>
      </c>
    </row>
    <row r="2512" spans="1:39">
      <c r="A2512" s="6" t="s">
        <v>5356</v>
      </c>
      <c r="B2512" s="6" t="s">
        <v>5357</v>
      </c>
      <c r="C2512" s="4" t="s">
        <v>68</v>
      </c>
      <c r="D2512" s="213">
        <v>2220</v>
      </c>
      <c r="E2512" s="210">
        <v>20220</v>
      </c>
      <c r="F2512" s="17" t="s">
        <v>715</v>
      </c>
      <c r="G2512" s="36" t="s">
        <v>220</v>
      </c>
      <c r="H2512" s="157">
        <v>18351295</v>
      </c>
      <c r="I2512" s="19">
        <v>10</v>
      </c>
      <c r="J2512" s="150" t="s">
        <v>14</v>
      </c>
      <c r="K2512" s="150" t="s">
        <v>12</v>
      </c>
      <c r="L2512" s="9">
        <v>10</v>
      </c>
      <c r="M2512" s="9"/>
      <c r="N2512" s="21">
        <v>2.0876000000000001</v>
      </c>
      <c r="O2512" s="10"/>
      <c r="P2512" s="39">
        <v>1</v>
      </c>
      <c r="Q2512" s="7"/>
      <c r="R2512" s="158">
        <v>81.358000000000004</v>
      </c>
      <c r="S2512" s="1"/>
      <c r="T2512" s="23">
        <v>38.971499999999999</v>
      </c>
      <c r="V2512" s="20">
        <v>2.0876000000000001</v>
      </c>
      <c r="X2512" s="20">
        <v>0</v>
      </c>
      <c r="AA2512" s="25">
        <v>1552229</v>
      </c>
      <c r="AB2512" s="9"/>
      <c r="AC2512" s="25">
        <v>1552229</v>
      </c>
      <c r="AD2512" s="9"/>
      <c r="AE2512" s="27">
        <v>743537</v>
      </c>
      <c r="AF2512" s="9"/>
      <c r="AG2512" s="26">
        <v>19079</v>
      </c>
      <c r="AI2512" s="26">
        <v>0</v>
      </c>
      <c r="AK2512" s="26">
        <v>132559</v>
      </c>
      <c r="AM2512" s="2" t="str">
        <f t="shared" si="39"/>
        <v>No</v>
      </c>
    </row>
    <row r="2513" spans="1:39">
      <c r="A2513" s="6" t="s">
        <v>1485</v>
      </c>
      <c r="B2513" s="6" t="s">
        <v>1330</v>
      </c>
      <c r="C2513" s="4" t="s">
        <v>17</v>
      </c>
      <c r="D2513" s="213" t="s">
        <v>1486</v>
      </c>
      <c r="E2513" s="210" t="s">
        <v>1487</v>
      </c>
      <c r="F2513" s="17" t="s">
        <v>272</v>
      </c>
      <c r="G2513" s="36" t="s">
        <v>400</v>
      </c>
      <c r="H2513" s="157">
        <v>0</v>
      </c>
      <c r="I2513" s="19">
        <v>10</v>
      </c>
      <c r="J2513" s="150" t="s">
        <v>13</v>
      </c>
      <c r="K2513" s="150" t="s">
        <v>12</v>
      </c>
      <c r="L2513" s="9">
        <v>10</v>
      </c>
      <c r="M2513" s="9"/>
      <c r="N2513" s="21">
        <v>4.4053000000000004</v>
      </c>
      <c r="O2513" s="10"/>
      <c r="P2513" s="39">
        <v>0.25409999999999999</v>
      </c>
      <c r="Q2513" s="7"/>
      <c r="R2513" s="158">
        <v>61.343499999999999</v>
      </c>
      <c r="S2513" s="1"/>
      <c r="T2513" s="23">
        <v>3.5386000000000002</v>
      </c>
      <c r="V2513" s="20">
        <v>17.335599999999999</v>
      </c>
      <c r="X2513" s="20">
        <v>0</v>
      </c>
      <c r="AA2513" s="25">
        <v>79595</v>
      </c>
      <c r="AB2513" s="9"/>
      <c r="AC2513" s="25">
        <v>313220</v>
      </c>
      <c r="AD2513" s="9"/>
      <c r="AE2513" s="27">
        <v>18068</v>
      </c>
      <c r="AF2513" s="9"/>
      <c r="AG2513" s="26">
        <v>5106</v>
      </c>
      <c r="AI2513" s="26">
        <v>0</v>
      </c>
      <c r="AK2513" s="26">
        <v>188956</v>
      </c>
      <c r="AM2513" s="2" t="str">
        <f t="shared" si="39"/>
        <v>No</v>
      </c>
    </row>
    <row r="2514" spans="1:39">
      <c r="A2514" s="6" t="s">
        <v>6303</v>
      </c>
      <c r="B2514" s="6" t="s">
        <v>6304</v>
      </c>
      <c r="C2514" s="4" t="s">
        <v>113</v>
      </c>
      <c r="D2514" s="213"/>
      <c r="E2514" s="210" t="s">
        <v>6305</v>
      </c>
      <c r="F2514" s="17" t="s">
        <v>272</v>
      </c>
      <c r="G2514" s="36" t="s">
        <v>400</v>
      </c>
      <c r="H2514" s="157">
        <v>0</v>
      </c>
      <c r="I2514" s="19">
        <v>10</v>
      </c>
      <c r="J2514" s="150" t="s">
        <v>13</v>
      </c>
      <c r="K2514" s="150" t="s">
        <v>15</v>
      </c>
      <c r="L2514" s="9">
        <v>10</v>
      </c>
      <c r="M2514" s="9"/>
      <c r="N2514" s="21">
        <v>2.9476</v>
      </c>
      <c r="O2514" s="10"/>
      <c r="P2514" s="39">
        <v>0.107</v>
      </c>
      <c r="Q2514" s="7"/>
      <c r="R2514" s="158">
        <v>32.191099999999999</v>
      </c>
      <c r="S2514" s="1"/>
      <c r="T2514" s="23">
        <v>1.169</v>
      </c>
      <c r="V2514" s="20">
        <v>27.537099999999999</v>
      </c>
      <c r="X2514" s="20">
        <v>0</v>
      </c>
      <c r="AA2514" s="25">
        <v>78963</v>
      </c>
      <c r="AB2514" s="9"/>
      <c r="AC2514" s="25">
        <v>737692</v>
      </c>
      <c r="AD2514" s="9"/>
      <c r="AE2514" s="27">
        <v>26789</v>
      </c>
      <c r="AF2514" s="9"/>
      <c r="AG2514" s="26">
        <v>22916</v>
      </c>
      <c r="AI2514" s="26">
        <v>0</v>
      </c>
      <c r="AK2514" s="26">
        <v>248518</v>
      </c>
      <c r="AM2514" s="2" t="str">
        <f t="shared" si="39"/>
        <v>No</v>
      </c>
    </row>
    <row r="2515" spans="1:39">
      <c r="A2515" s="6" t="s">
        <v>2537</v>
      </c>
      <c r="B2515" s="6" t="s">
        <v>2538</v>
      </c>
      <c r="C2515" s="4" t="s">
        <v>45</v>
      </c>
      <c r="D2515" s="213" t="s">
        <v>2539</v>
      </c>
      <c r="E2515" s="210" t="s">
        <v>2540</v>
      </c>
      <c r="F2515" s="17" t="s">
        <v>272</v>
      </c>
      <c r="G2515" s="36" t="s">
        <v>400</v>
      </c>
      <c r="H2515" s="157">
        <v>0</v>
      </c>
      <c r="I2515" s="19">
        <v>10</v>
      </c>
      <c r="J2515" s="150" t="s">
        <v>13</v>
      </c>
      <c r="K2515" s="150" t="s">
        <v>12</v>
      </c>
      <c r="L2515" s="9">
        <v>10</v>
      </c>
      <c r="M2515" s="9"/>
      <c r="N2515" s="21">
        <v>1.4024000000000001</v>
      </c>
      <c r="O2515" s="10"/>
      <c r="P2515" s="39">
        <v>6.7000000000000004E-2</v>
      </c>
      <c r="Q2515" s="7"/>
      <c r="R2515" s="158">
        <v>55.887300000000003</v>
      </c>
      <c r="S2515" s="1"/>
      <c r="T2515" s="23">
        <v>2.6709999999999998</v>
      </c>
      <c r="V2515" s="20">
        <v>20.9238</v>
      </c>
      <c r="X2515" s="20">
        <v>0</v>
      </c>
      <c r="AA2515" s="25">
        <v>59476</v>
      </c>
      <c r="AB2515" s="9"/>
      <c r="AC2515" s="25">
        <v>887378</v>
      </c>
      <c r="AD2515" s="9"/>
      <c r="AE2515" s="27">
        <v>42410</v>
      </c>
      <c r="AF2515" s="9"/>
      <c r="AG2515" s="26">
        <v>15878</v>
      </c>
      <c r="AI2515" s="26">
        <v>0</v>
      </c>
      <c r="AK2515" s="26">
        <v>304881</v>
      </c>
      <c r="AM2515" s="2" t="str">
        <f t="shared" si="39"/>
        <v>No</v>
      </c>
    </row>
    <row r="2516" spans="1:39">
      <c r="A2516" s="6" t="s">
        <v>5577</v>
      </c>
      <c r="B2516" s="6" t="s">
        <v>4863</v>
      </c>
      <c r="C2516" s="4" t="s">
        <v>22</v>
      </c>
      <c r="D2516" s="213" t="s">
        <v>5578</v>
      </c>
      <c r="E2516" s="210" t="s">
        <v>5579</v>
      </c>
      <c r="F2516" s="17" t="s">
        <v>275</v>
      </c>
      <c r="G2516" s="36" t="s">
        <v>400</v>
      </c>
      <c r="H2516" s="157">
        <v>0</v>
      </c>
      <c r="I2516" s="19">
        <v>10</v>
      </c>
      <c r="J2516" s="150" t="s">
        <v>14</v>
      </c>
      <c r="K2516" s="150" t="s">
        <v>15</v>
      </c>
      <c r="L2516" s="9">
        <v>10</v>
      </c>
      <c r="M2516" s="9"/>
      <c r="N2516" s="21">
        <v>4.0327000000000002</v>
      </c>
      <c r="O2516" s="10"/>
      <c r="P2516" s="39">
        <v>0.14599999999999999</v>
      </c>
      <c r="Q2516" s="7"/>
      <c r="R2516" s="158">
        <v>148.0197</v>
      </c>
      <c r="S2516" s="1"/>
      <c r="T2516" s="23">
        <v>5.3605</v>
      </c>
      <c r="V2516" s="20">
        <v>27.6129</v>
      </c>
      <c r="X2516" s="20">
        <v>0</v>
      </c>
      <c r="AA2516" s="25">
        <v>486862</v>
      </c>
      <c r="AB2516" s="9"/>
      <c r="AC2516" s="25">
        <v>3333700</v>
      </c>
      <c r="AD2516" s="9"/>
      <c r="AE2516" s="27">
        <v>120730</v>
      </c>
      <c r="AF2516" s="9"/>
      <c r="AG2516" s="26">
        <v>22522</v>
      </c>
      <c r="AI2516" s="26">
        <v>0</v>
      </c>
      <c r="AK2516" s="26">
        <v>607712</v>
      </c>
      <c r="AM2516" s="2" t="str">
        <f t="shared" si="39"/>
        <v>No</v>
      </c>
    </row>
    <row r="2517" spans="1:39">
      <c r="A2517" s="6" t="s">
        <v>6306</v>
      </c>
      <c r="B2517" s="6" t="s">
        <v>1444</v>
      </c>
      <c r="C2517" s="4" t="s">
        <v>17</v>
      </c>
      <c r="D2517" s="213">
        <v>4213</v>
      </c>
      <c r="E2517" s="210">
        <v>40213</v>
      </c>
      <c r="F2517" s="17" t="s">
        <v>272</v>
      </c>
      <c r="G2517" s="36" t="s">
        <v>220</v>
      </c>
      <c r="H2517" s="157">
        <v>263907</v>
      </c>
      <c r="I2517" s="19">
        <v>10</v>
      </c>
      <c r="J2517" s="150" t="s">
        <v>13</v>
      </c>
      <c r="K2517" s="150" t="s">
        <v>12</v>
      </c>
      <c r="L2517" s="9">
        <v>10</v>
      </c>
      <c r="M2517" s="9"/>
      <c r="N2517" s="21">
        <v>0.87409999999999999</v>
      </c>
      <c r="O2517" s="10"/>
      <c r="P2517" s="39">
        <v>4.2200000000000001E-2</v>
      </c>
      <c r="Q2517" s="7"/>
      <c r="R2517" s="158">
        <v>43.530999999999999</v>
      </c>
      <c r="S2517" s="1"/>
      <c r="T2517" s="23">
        <v>2.1036999999999999</v>
      </c>
      <c r="V2517" s="20">
        <v>20.692599999999999</v>
      </c>
      <c r="X2517" s="20">
        <v>0</v>
      </c>
      <c r="AA2517" s="25">
        <v>36723</v>
      </c>
      <c r="AB2517" s="9"/>
      <c r="AC2517" s="25">
        <v>869315</v>
      </c>
      <c r="AD2517" s="9"/>
      <c r="AE2517" s="27">
        <v>42011</v>
      </c>
      <c r="AF2517" s="9"/>
      <c r="AG2517" s="26">
        <v>19970</v>
      </c>
      <c r="AI2517" s="26">
        <v>0</v>
      </c>
      <c r="AK2517" s="26">
        <v>272951</v>
      </c>
      <c r="AM2517" s="2" t="str">
        <f t="shared" si="39"/>
        <v>No</v>
      </c>
    </row>
    <row r="2518" spans="1:39">
      <c r="A2518" s="6" t="s">
        <v>2645</v>
      </c>
      <c r="B2518" s="6" t="s">
        <v>2646</v>
      </c>
      <c r="C2518" s="4" t="s">
        <v>46</v>
      </c>
      <c r="D2518" s="213" t="s">
        <v>2647</v>
      </c>
      <c r="E2518" s="210" t="s">
        <v>2648</v>
      </c>
      <c r="F2518" s="17" t="s">
        <v>405</v>
      </c>
      <c r="G2518" s="36" t="s">
        <v>400</v>
      </c>
      <c r="H2518" s="157">
        <v>0</v>
      </c>
      <c r="I2518" s="19">
        <v>10</v>
      </c>
      <c r="J2518" s="150" t="s">
        <v>13</v>
      </c>
      <c r="K2518" s="150" t="s">
        <v>12</v>
      </c>
      <c r="L2518" s="9">
        <v>10</v>
      </c>
      <c r="M2518" s="9"/>
      <c r="N2518" s="21">
        <v>0.95279999999999998</v>
      </c>
      <c r="O2518" s="10"/>
      <c r="P2518" s="39">
        <v>4.2999999999999997E-2</v>
      </c>
      <c r="Q2518" s="7"/>
      <c r="R2518" s="158">
        <v>26.9556</v>
      </c>
      <c r="S2518" s="1"/>
      <c r="T2518" s="23">
        <v>1.2153</v>
      </c>
      <c r="V2518" s="20">
        <v>22.180900000000001</v>
      </c>
      <c r="X2518" s="20">
        <v>0</v>
      </c>
      <c r="AA2518" s="25">
        <v>17998</v>
      </c>
      <c r="AB2518" s="9"/>
      <c r="AC2518" s="25">
        <v>418998</v>
      </c>
      <c r="AD2518" s="9"/>
      <c r="AE2518" s="27">
        <v>18890</v>
      </c>
      <c r="AF2518" s="9"/>
      <c r="AG2518" s="26">
        <v>15544</v>
      </c>
      <c r="AI2518" s="26">
        <v>0</v>
      </c>
      <c r="AK2518" s="26">
        <v>210881</v>
      </c>
      <c r="AM2518" s="2" t="str">
        <f t="shared" si="39"/>
        <v>No</v>
      </c>
    </row>
    <row r="2519" spans="1:39">
      <c r="A2519" s="6" t="s">
        <v>2067</v>
      </c>
      <c r="B2519" s="6" t="s">
        <v>2068</v>
      </c>
      <c r="C2519" s="4" t="s">
        <v>64</v>
      </c>
      <c r="D2519" s="213" t="s">
        <v>2069</v>
      </c>
      <c r="E2519" s="210" t="s">
        <v>2070</v>
      </c>
      <c r="F2519" s="17" t="s">
        <v>272</v>
      </c>
      <c r="G2519" s="36" t="s">
        <v>400</v>
      </c>
      <c r="H2519" s="157">
        <v>0</v>
      </c>
      <c r="I2519" s="19">
        <v>10</v>
      </c>
      <c r="J2519" s="150" t="s">
        <v>13</v>
      </c>
      <c r="K2519" s="150" t="s">
        <v>12</v>
      </c>
      <c r="L2519" s="9">
        <v>10</v>
      </c>
      <c r="M2519" s="9"/>
      <c r="N2519" s="21">
        <v>6.3399999999999998E-2</v>
      </c>
      <c r="O2519" s="10"/>
      <c r="P2519" s="39">
        <v>4.1000000000000003E-3</v>
      </c>
      <c r="Q2519" s="7"/>
      <c r="R2519" s="158">
        <v>36.650100000000002</v>
      </c>
      <c r="S2519" s="1"/>
      <c r="T2519" s="23">
        <v>2.36</v>
      </c>
      <c r="V2519" s="20">
        <v>15.529400000000001</v>
      </c>
      <c r="X2519" s="20">
        <v>0</v>
      </c>
      <c r="AA2519" s="25">
        <v>1598</v>
      </c>
      <c r="AB2519" s="9"/>
      <c r="AC2519" s="25">
        <v>391496</v>
      </c>
      <c r="AD2519" s="9"/>
      <c r="AE2519" s="27">
        <v>25210</v>
      </c>
      <c r="AF2519" s="9"/>
      <c r="AG2519" s="26">
        <v>10682</v>
      </c>
      <c r="AI2519" s="26">
        <v>0</v>
      </c>
      <c r="AK2519" s="26">
        <v>276344</v>
      </c>
      <c r="AM2519" s="2" t="str">
        <f t="shared" si="39"/>
        <v>No</v>
      </c>
    </row>
    <row r="2520" spans="1:39">
      <c r="A2520" s="6" t="s">
        <v>1798</v>
      </c>
      <c r="B2520" s="6" t="s">
        <v>1799</v>
      </c>
      <c r="C2520" s="4" t="s">
        <v>42</v>
      </c>
      <c r="D2520" s="213" t="s">
        <v>1800</v>
      </c>
      <c r="E2520" s="210" t="s">
        <v>1801</v>
      </c>
      <c r="F2520" s="17" t="s">
        <v>272</v>
      </c>
      <c r="G2520" s="36" t="s">
        <v>400</v>
      </c>
      <c r="H2520" s="157">
        <v>0</v>
      </c>
      <c r="I2520" s="19">
        <v>10</v>
      </c>
      <c r="J2520" s="150" t="s">
        <v>13</v>
      </c>
      <c r="K2520" s="150" t="s">
        <v>12</v>
      </c>
      <c r="L2520" s="9">
        <v>10</v>
      </c>
      <c r="M2520" s="9"/>
      <c r="N2520" s="21">
        <v>0.88219999999999998</v>
      </c>
      <c r="O2520" s="10"/>
      <c r="P2520" s="39">
        <v>4.5100000000000001E-2</v>
      </c>
      <c r="Q2520" s="7"/>
      <c r="R2520" s="158">
        <v>37.880499999999998</v>
      </c>
      <c r="S2520" s="1"/>
      <c r="T2520" s="23">
        <v>1.9373</v>
      </c>
      <c r="V2520" s="20">
        <v>19.553599999999999</v>
      </c>
      <c r="X2520" s="20">
        <v>0</v>
      </c>
      <c r="AA2520" s="25">
        <v>29586</v>
      </c>
      <c r="AB2520" s="9"/>
      <c r="AC2520" s="25">
        <v>655749</v>
      </c>
      <c r="AD2520" s="9"/>
      <c r="AE2520" s="27">
        <v>33536</v>
      </c>
      <c r="AF2520" s="9"/>
      <c r="AG2520" s="26">
        <v>17311</v>
      </c>
      <c r="AI2520" s="26">
        <v>0</v>
      </c>
      <c r="AK2520" s="26">
        <v>236812</v>
      </c>
      <c r="AM2520" s="2" t="str">
        <f t="shared" si="39"/>
        <v>No</v>
      </c>
    </row>
    <row r="2521" spans="1:39">
      <c r="A2521" s="6" t="s">
        <v>6307</v>
      </c>
      <c r="B2521" s="6" t="s">
        <v>3276</v>
      </c>
      <c r="C2521" s="4" t="s">
        <v>85</v>
      </c>
      <c r="D2521" s="213" t="s">
        <v>3277</v>
      </c>
      <c r="E2521" s="210">
        <v>60005</v>
      </c>
      <c r="F2521" s="17" t="s">
        <v>132</v>
      </c>
      <c r="G2521" s="36" t="s">
        <v>220</v>
      </c>
      <c r="H2521" s="157">
        <v>0</v>
      </c>
      <c r="I2521" s="19">
        <v>10</v>
      </c>
      <c r="J2521" s="150" t="s">
        <v>13</v>
      </c>
      <c r="K2521" s="150" t="s">
        <v>12</v>
      </c>
      <c r="L2521" s="9">
        <v>10</v>
      </c>
      <c r="M2521" s="9"/>
      <c r="N2521" s="21">
        <v>2.2471999999999999</v>
      </c>
      <c r="O2521" s="10"/>
      <c r="P2521" s="39">
        <v>5.7799999999999997E-2</v>
      </c>
      <c r="Q2521" s="7"/>
      <c r="R2521" s="158">
        <v>94.584400000000002</v>
      </c>
      <c r="S2521" s="1"/>
      <c r="T2521" s="23">
        <v>2.4339</v>
      </c>
      <c r="V2521" s="20">
        <v>38.860599999999998</v>
      </c>
      <c r="X2521" s="20">
        <v>0</v>
      </c>
      <c r="AA2521" s="25">
        <v>63048</v>
      </c>
      <c r="AB2521" s="9"/>
      <c r="AC2521" s="25">
        <v>1090274</v>
      </c>
      <c r="AD2521" s="9"/>
      <c r="AE2521" s="27">
        <v>28056</v>
      </c>
      <c r="AF2521" s="9"/>
      <c r="AG2521" s="26">
        <v>11527</v>
      </c>
      <c r="AI2521" s="26">
        <v>0</v>
      </c>
      <c r="AK2521" s="26">
        <v>206666</v>
      </c>
      <c r="AM2521" s="2" t="str">
        <f t="shared" si="39"/>
        <v>No</v>
      </c>
    </row>
    <row r="2522" spans="1:39">
      <c r="A2522" s="6" t="s">
        <v>2373</v>
      </c>
      <c r="B2522" s="6" t="s">
        <v>2309</v>
      </c>
      <c r="C2522" s="4" t="s">
        <v>57</v>
      </c>
      <c r="D2522" s="213">
        <v>5141</v>
      </c>
      <c r="E2522" s="210">
        <v>50141</v>
      </c>
      <c r="F2522" s="17" t="s">
        <v>275</v>
      </c>
      <c r="G2522" s="36" t="s">
        <v>218</v>
      </c>
      <c r="H2522" s="157">
        <v>3734090</v>
      </c>
      <c r="I2522" s="19">
        <v>10</v>
      </c>
      <c r="J2522" s="150" t="s">
        <v>40</v>
      </c>
      <c r="K2522" s="150" t="s">
        <v>12</v>
      </c>
      <c r="L2522" s="9">
        <v>10</v>
      </c>
      <c r="M2522" s="9"/>
      <c r="N2522" s="21">
        <v>0.59660000000000002</v>
      </c>
      <c r="O2522" s="10"/>
      <c r="P2522" s="39">
        <v>6.6299999999999998E-2</v>
      </c>
      <c r="Q2522" s="7"/>
      <c r="R2522" s="158">
        <v>359.35559999999998</v>
      </c>
      <c r="S2522" s="1"/>
      <c r="T2522" s="23">
        <v>39.947299999999998</v>
      </c>
      <c r="V2522" s="20">
        <v>8.9956999999999994</v>
      </c>
      <c r="X2522" s="20">
        <v>6.5186999999999999</v>
      </c>
      <c r="AA2522" s="25">
        <v>1164793</v>
      </c>
      <c r="AB2522" s="9"/>
      <c r="AC2522" s="25">
        <v>17564223</v>
      </c>
      <c r="AD2522" s="9"/>
      <c r="AE2522" s="27">
        <v>1952505</v>
      </c>
      <c r="AF2522" s="9"/>
      <c r="AG2522" s="26">
        <v>48877</v>
      </c>
      <c r="AI2522" s="26">
        <v>2694457</v>
      </c>
      <c r="AK2522" s="26">
        <v>566926</v>
      </c>
      <c r="AM2522" s="2" t="str">
        <f t="shared" si="39"/>
        <v>No</v>
      </c>
    </row>
    <row r="2523" spans="1:39">
      <c r="A2523" s="6" t="s">
        <v>956</v>
      </c>
      <c r="B2523" s="6" t="s">
        <v>957</v>
      </c>
      <c r="C2523" s="4" t="s">
        <v>75</v>
      </c>
      <c r="D2523" s="213" t="s">
        <v>958</v>
      </c>
      <c r="E2523" s="210" t="s">
        <v>959</v>
      </c>
      <c r="F2523" s="17" t="s">
        <v>275</v>
      </c>
      <c r="G2523" s="36" t="s">
        <v>400</v>
      </c>
      <c r="H2523" s="157">
        <v>0</v>
      </c>
      <c r="I2523" s="19">
        <v>10</v>
      </c>
      <c r="J2523" s="150" t="s">
        <v>14</v>
      </c>
      <c r="K2523" s="150" t="s">
        <v>12</v>
      </c>
      <c r="L2523" s="9">
        <v>10</v>
      </c>
      <c r="M2523" s="9"/>
      <c r="N2523" s="21">
        <v>7.0353000000000003</v>
      </c>
      <c r="O2523" s="10"/>
      <c r="P2523" s="39">
        <v>0.37559999999999999</v>
      </c>
      <c r="Q2523" s="7"/>
      <c r="R2523" s="158">
        <v>81.599100000000007</v>
      </c>
      <c r="S2523" s="1"/>
      <c r="T2523" s="23">
        <v>4.3566000000000003</v>
      </c>
      <c r="V2523" s="20">
        <v>18.7302</v>
      </c>
      <c r="X2523" s="20">
        <v>0</v>
      </c>
      <c r="AA2523" s="25">
        <v>459374</v>
      </c>
      <c r="AB2523" s="9"/>
      <c r="AC2523" s="25">
        <v>1223008</v>
      </c>
      <c r="AD2523" s="9"/>
      <c r="AE2523" s="27">
        <v>65296</v>
      </c>
      <c r="AF2523" s="9"/>
      <c r="AG2523" s="26">
        <v>14988</v>
      </c>
      <c r="AI2523" s="26">
        <v>0</v>
      </c>
      <c r="AK2523" s="26">
        <v>197334</v>
      </c>
      <c r="AM2523" s="2" t="str">
        <f t="shared" si="39"/>
        <v>No</v>
      </c>
    </row>
    <row r="2524" spans="1:39">
      <c r="A2524" s="6" t="s">
        <v>6308</v>
      </c>
      <c r="B2524" s="6" t="s">
        <v>3249</v>
      </c>
      <c r="C2524" s="4" t="s">
        <v>113</v>
      </c>
      <c r="D2524" s="213"/>
      <c r="E2524" s="210" t="s">
        <v>5609</v>
      </c>
      <c r="F2524" s="17" t="s">
        <v>275</v>
      </c>
      <c r="G2524" s="36" t="s">
        <v>400</v>
      </c>
      <c r="H2524" s="157">
        <v>0</v>
      </c>
      <c r="I2524" s="19">
        <v>10</v>
      </c>
      <c r="J2524" s="150" t="s">
        <v>14</v>
      </c>
      <c r="K2524" s="150" t="s">
        <v>12</v>
      </c>
      <c r="L2524" s="9">
        <v>10</v>
      </c>
      <c r="M2524" s="9"/>
      <c r="N2524" s="21">
        <v>1.716</v>
      </c>
      <c r="O2524" s="10"/>
      <c r="P2524" s="39">
        <v>9.1499999999999998E-2</v>
      </c>
      <c r="Q2524" s="7"/>
      <c r="R2524" s="158">
        <v>46.624200000000002</v>
      </c>
      <c r="S2524" s="1"/>
      <c r="T2524" s="23">
        <v>2.4870000000000001</v>
      </c>
      <c r="V2524" s="20">
        <v>18.7468</v>
      </c>
      <c r="X2524" s="20">
        <v>0</v>
      </c>
      <c r="AA2524" s="25">
        <v>60285</v>
      </c>
      <c r="AB2524" s="9"/>
      <c r="AC2524" s="25">
        <v>658613</v>
      </c>
      <c r="AD2524" s="9"/>
      <c r="AE2524" s="27">
        <v>35132</v>
      </c>
      <c r="AF2524" s="9"/>
      <c r="AG2524" s="26">
        <v>14126</v>
      </c>
      <c r="AI2524" s="26">
        <v>0</v>
      </c>
      <c r="AK2524" s="26">
        <v>203864</v>
      </c>
      <c r="AM2524" s="2" t="str">
        <f t="shared" si="39"/>
        <v>No</v>
      </c>
    </row>
    <row r="2525" spans="1:39">
      <c r="A2525" s="6" t="s">
        <v>5128</v>
      </c>
      <c r="B2525" s="6" t="s">
        <v>5129</v>
      </c>
      <c r="C2525" s="4" t="s">
        <v>22</v>
      </c>
      <c r="D2525" s="213" t="s">
        <v>5130</v>
      </c>
      <c r="E2525" s="210" t="s">
        <v>5131</v>
      </c>
      <c r="F2525" s="17" t="s">
        <v>272</v>
      </c>
      <c r="G2525" s="36" t="s">
        <v>400</v>
      </c>
      <c r="H2525" s="157">
        <v>0</v>
      </c>
      <c r="I2525" s="19">
        <v>10</v>
      </c>
      <c r="J2525" s="150" t="s">
        <v>14</v>
      </c>
      <c r="K2525" s="150" t="s">
        <v>12</v>
      </c>
      <c r="L2525" s="9">
        <v>10</v>
      </c>
      <c r="M2525" s="9"/>
      <c r="N2525" s="21">
        <v>1.2851999999999999</v>
      </c>
      <c r="O2525" s="10"/>
      <c r="P2525" s="39">
        <v>8.5400000000000004E-2</v>
      </c>
      <c r="Q2525" s="7"/>
      <c r="R2525" s="158">
        <v>103.1905</v>
      </c>
      <c r="S2525" s="1"/>
      <c r="T2525" s="23">
        <v>6.8601000000000001</v>
      </c>
      <c r="V2525" s="20">
        <v>15.042199999999999</v>
      </c>
      <c r="X2525" s="20">
        <v>0</v>
      </c>
      <c r="AA2525" s="25">
        <v>307825</v>
      </c>
      <c r="AB2525" s="9"/>
      <c r="AC2525" s="25">
        <v>3602896</v>
      </c>
      <c r="AD2525" s="9"/>
      <c r="AE2525" s="27">
        <v>239520</v>
      </c>
      <c r="AF2525" s="9"/>
      <c r="AG2525" s="26">
        <v>34915</v>
      </c>
      <c r="AI2525" s="26">
        <v>0</v>
      </c>
      <c r="AK2525" s="26">
        <v>470443</v>
      </c>
      <c r="AM2525" s="2" t="str">
        <f t="shared" si="39"/>
        <v>No</v>
      </c>
    </row>
    <row r="2526" spans="1:39">
      <c r="A2526" s="6" t="s">
        <v>1570</v>
      </c>
      <c r="B2526" s="6" t="s">
        <v>5830</v>
      </c>
      <c r="C2526" s="4" t="s">
        <v>39</v>
      </c>
      <c r="D2526" s="213" t="s">
        <v>1571</v>
      </c>
      <c r="E2526" s="210" t="s">
        <v>1572</v>
      </c>
      <c r="F2526" s="17" t="s">
        <v>272</v>
      </c>
      <c r="G2526" s="36" t="s">
        <v>400</v>
      </c>
      <c r="H2526" s="157">
        <v>0</v>
      </c>
      <c r="I2526" s="19">
        <v>10</v>
      </c>
      <c r="J2526" s="150" t="s">
        <v>14</v>
      </c>
      <c r="K2526" s="150" t="s">
        <v>12</v>
      </c>
      <c r="L2526" s="9">
        <v>10</v>
      </c>
      <c r="M2526" s="9"/>
      <c r="N2526" s="21">
        <v>0.67200000000000004</v>
      </c>
      <c r="O2526" s="10"/>
      <c r="P2526" s="39">
        <v>0.114</v>
      </c>
      <c r="Q2526" s="7"/>
      <c r="R2526" s="158">
        <v>71.091300000000004</v>
      </c>
      <c r="S2526" s="1"/>
      <c r="T2526" s="23">
        <v>12.0627</v>
      </c>
      <c r="V2526" s="20">
        <v>5.8935000000000004</v>
      </c>
      <c r="X2526" s="20">
        <v>0</v>
      </c>
      <c r="AA2526" s="25">
        <v>416150</v>
      </c>
      <c r="AB2526" s="9"/>
      <c r="AC2526" s="25">
        <v>3649612</v>
      </c>
      <c r="AD2526" s="9"/>
      <c r="AE2526" s="27">
        <v>619261</v>
      </c>
      <c r="AF2526" s="9"/>
      <c r="AG2526" s="26">
        <v>51337</v>
      </c>
      <c r="AI2526" s="26">
        <v>0</v>
      </c>
      <c r="AK2526" s="26">
        <v>675232</v>
      </c>
      <c r="AM2526" s="2" t="str">
        <f t="shared" si="39"/>
        <v>No</v>
      </c>
    </row>
    <row r="2527" spans="1:39">
      <c r="A2527" s="6" t="s">
        <v>2748</v>
      </c>
      <c r="B2527" s="6" t="s">
        <v>5822</v>
      </c>
      <c r="C2527" s="4" t="s">
        <v>57</v>
      </c>
      <c r="D2527" s="213" t="s">
        <v>2749</v>
      </c>
      <c r="E2527" s="210" t="s">
        <v>2750</v>
      </c>
      <c r="F2527" s="17" t="s">
        <v>275</v>
      </c>
      <c r="G2527" s="36" t="s">
        <v>400</v>
      </c>
      <c r="H2527" s="157">
        <v>0</v>
      </c>
      <c r="I2527" s="19">
        <v>10</v>
      </c>
      <c r="J2527" s="150" t="s">
        <v>13</v>
      </c>
      <c r="K2527" s="150" t="s">
        <v>15</v>
      </c>
      <c r="L2527" s="9">
        <v>10</v>
      </c>
      <c r="M2527" s="9"/>
      <c r="N2527" s="21">
        <v>0.81779999999999997</v>
      </c>
      <c r="O2527" s="10"/>
      <c r="P2527" s="39">
        <v>3.49E-2</v>
      </c>
      <c r="Q2527" s="7"/>
      <c r="R2527" s="158">
        <v>51.0991</v>
      </c>
      <c r="S2527" s="1"/>
      <c r="T2527" s="23">
        <v>2.1819000000000002</v>
      </c>
      <c r="V2527" s="20">
        <v>23.419899999999998</v>
      </c>
      <c r="X2527" s="20">
        <v>0</v>
      </c>
      <c r="AA2527" s="25">
        <v>21154</v>
      </c>
      <c r="AB2527" s="9"/>
      <c r="AC2527" s="25">
        <v>605780</v>
      </c>
      <c r="AD2527" s="9"/>
      <c r="AE2527" s="27">
        <v>25866</v>
      </c>
      <c r="AF2527" s="9"/>
      <c r="AG2527" s="26">
        <v>11855</v>
      </c>
      <c r="AI2527" s="26">
        <v>0</v>
      </c>
      <c r="AK2527" s="26">
        <v>259829</v>
      </c>
      <c r="AM2527" s="2" t="str">
        <f t="shared" si="39"/>
        <v>No</v>
      </c>
    </row>
    <row r="2528" spans="1:39">
      <c r="A2528" s="6" t="s">
        <v>4505</v>
      </c>
      <c r="B2528" s="6" t="s">
        <v>3341</v>
      </c>
      <c r="C2528" s="4" t="s">
        <v>63</v>
      </c>
      <c r="D2528" s="213" t="s">
        <v>4506</v>
      </c>
      <c r="E2528" s="210" t="s">
        <v>4507</v>
      </c>
      <c r="F2528" s="17" t="s">
        <v>405</v>
      </c>
      <c r="G2528" s="36" t="s">
        <v>400</v>
      </c>
      <c r="H2528" s="157">
        <v>0</v>
      </c>
      <c r="I2528" s="19">
        <v>10</v>
      </c>
      <c r="J2528" s="150" t="s">
        <v>13</v>
      </c>
      <c r="K2528" s="150" t="s">
        <v>12</v>
      </c>
      <c r="L2528" s="9">
        <v>10</v>
      </c>
      <c r="M2528" s="9"/>
      <c r="N2528" s="21">
        <v>1.032</v>
      </c>
      <c r="O2528" s="10"/>
      <c r="P2528" s="39">
        <v>6.3100000000000003E-2</v>
      </c>
      <c r="Q2528" s="7"/>
      <c r="R2528" s="158">
        <v>27.5992</v>
      </c>
      <c r="S2528" s="1"/>
      <c r="T2528" s="23">
        <v>1.6881999999999999</v>
      </c>
      <c r="V2528" s="20">
        <v>16.348700000000001</v>
      </c>
      <c r="X2528" s="20">
        <v>0</v>
      </c>
      <c r="AA2528" s="25">
        <v>16430</v>
      </c>
      <c r="AB2528" s="9"/>
      <c r="AC2528" s="25">
        <v>260288</v>
      </c>
      <c r="AD2528" s="9"/>
      <c r="AE2528" s="27">
        <v>15921</v>
      </c>
      <c r="AF2528" s="9"/>
      <c r="AG2528" s="26">
        <v>9431</v>
      </c>
      <c r="AI2528" s="26">
        <v>0</v>
      </c>
      <c r="AK2528" s="26">
        <v>154128</v>
      </c>
      <c r="AM2528" s="2" t="str">
        <f t="shared" si="39"/>
        <v>No</v>
      </c>
    </row>
    <row r="2529" spans="1:39">
      <c r="A2529" s="6" t="s">
        <v>2470</v>
      </c>
      <c r="B2529" s="6" t="s">
        <v>2471</v>
      </c>
      <c r="C2529" s="4" t="s">
        <v>45</v>
      </c>
      <c r="D2529" s="213" t="s">
        <v>2472</v>
      </c>
      <c r="E2529" s="210" t="s">
        <v>2473</v>
      </c>
      <c r="F2529" s="17" t="s">
        <v>272</v>
      </c>
      <c r="G2529" s="36" t="s">
        <v>400</v>
      </c>
      <c r="H2529" s="157">
        <v>0</v>
      </c>
      <c r="I2529" s="19">
        <v>10</v>
      </c>
      <c r="J2529" s="150" t="s">
        <v>13</v>
      </c>
      <c r="K2529" s="150" t="s">
        <v>12</v>
      </c>
      <c r="L2529" s="9">
        <v>10</v>
      </c>
      <c r="M2529" s="9"/>
      <c r="N2529" s="21">
        <v>1.8024</v>
      </c>
      <c r="O2529" s="10"/>
      <c r="P2529" s="39">
        <v>5.1400000000000001E-2</v>
      </c>
      <c r="Q2529" s="7"/>
      <c r="R2529" s="158">
        <v>75.186899999999994</v>
      </c>
      <c r="S2529" s="1"/>
      <c r="T2529" s="23">
        <v>2.1429</v>
      </c>
      <c r="V2529" s="20">
        <v>35.086300000000001</v>
      </c>
      <c r="X2529" s="20">
        <v>0</v>
      </c>
      <c r="AA2529" s="25">
        <v>18702</v>
      </c>
      <c r="AB2529" s="9"/>
      <c r="AC2529" s="25">
        <v>364055</v>
      </c>
      <c r="AD2529" s="9"/>
      <c r="AE2529" s="27">
        <v>10376</v>
      </c>
      <c r="AF2529" s="9"/>
      <c r="AG2529" s="26">
        <v>4842</v>
      </c>
      <c r="AI2529" s="26">
        <v>0</v>
      </c>
      <c r="AK2529" s="26">
        <v>109276</v>
      </c>
      <c r="AM2529" s="2" t="str">
        <f t="shared" si="39"/>
        <v>No</v>
      </c>
    </row>
    <row r="2530" spans="1:39">
      <c r="A2530" s="6" t="s">
        <v>6309</v>
      </c>
      <c r="B2530" s="6" t="s">
        <v>2717</v>
      </c>
      <c r="C2530" s="4" t="s">
        <v>57</v>
      </c>
      <c r="D2530" s="213" t="s">
        <v>2718</v>
      </c>
      <c r="E2530" s="210" t="s">
        <v>2719</v>
      </c>
      <c r="F2530" s="17" t="s">
        <v>275</v>
      </c>
      <c r="G2530" s="36" t="s">
        <v>400</v>
      </c>
      <c r="H2530" s="157">
        <v>0</v>
      </c>
      <c r="I2530" s="19">
        <v>10</v>
      </c>
      <c r="J2530" s="150" t="s">
        <v>13</v>
      </c>
      <c r="K2530" s="150" t="s">
        <v>12</v>
      </c>
      <c r="L2530" s="9">
        <v>10</v>
      </c>
      <c r="M2530" s="9"/>
      <c r="N2530" s="21">
        <v>1.2444</v>
      </c>
      <c r="O2530" s="10"/>
      <c r="P2530" s="39">
        <v>7.8399999999999997E-2</v>
      </c>
      <c r="Q2530" s="7"/>
      <c r="R2530" s="158">
        <v>54.061199999999999</v>
      </c>
      <c r="S2530" s="1"/>
      <c r="T2530" s="23">
        <v>3.4068999999999998</v>
      </c>
      <c r="V2530" s="20">
        <v>15.8683</v>
      </c>
      <c r="X2530" s="20">
        <v>0</v>
      </c>
      <c r="AA2530" s="25">
        <v>64259</v>
      </c>
      <c r="AB2530" s="9"/>
      <c r="AC2530" s="25">
        <v>819406</v>
      </c>
      <c r="AD2530" s="9"/>
      <c r="AE2530" s="27">
        <v>51638</v>
      </c>
      <c r="AF2530" s="9"/>
      <c r="AG2530" s="26">
        <v>15157</v>
      </c>
      <c r="AI2530" s="26">
        <v>0</v>
      </c>
      <c r="AK2530" s="26">
        <v>228435</v>
      </c>
      <c r="AM2530" s="2" t="str">
        <f t="shared" si="39"/>
        <v>No</v>
      </c>
    </row>
    <row r="2531" spans="1:39">
      <c r="A2531" s="6" t="s">
        <v>5437</v>
      </c>
      <c r="B2531" s="6" t="s">
        <v>5831</v>
      </c>
      <c r="C2531" s="4" t="s">
        <v>46</v>
      </c>
      <c r="D2531" s="213" t="s">
        <v>2670</v>
      </c>
      <c r="E2531" s="210" t="s">
        <v>2671</v>
      </c>
      <c r="F2531" s="17" t="s">
        <v>405</v>
      </c>
      <c r="G2531" s="36" t="s">
        <v>400</v>
      </c>
      <c r="H2531" s="157">
        <v>0</v>
      </c>
      <c r="I2531" s="19">
        <v>10</v>
      </c>
      <c r="J2531" s="150" t="s">
        <v>13</v>
      </c>
      <c r="K2531" s="150" t="s">
        <v>12</v>
      </c>
      <c r="L2531" s="9">
        <v>10</v>
      </c>
      <c r="M2531" s="9"/>
      <c r="N2531" s="21">
        <v>0.86950000000000005</v>
      </c>
      <c r="O2531" s="10"/>
      <c r="P2531" s="39">
        <v>8.0799999999999997E-2</v>
      </c>
      <c r="Q2531" s="7"/>
      <c r="R2531" s="158">
        <v>26.223800000000001</v>
      </c>
      <c r="S2531" s="1"/>
      <c r="T2531" s="23">
        <v>2.4376000000000002</v>
      </c>
      <c r="V2531" s="20">
        <v>10.757899999999999</v>
      </c>
      <c r="X2531" s="20">
        <v>0</v>
      </c>
      <c r="AA2531" s="25">
        <v>42281</v>
      </c>
      <c r="AB2531" s="9"/>
      <c r="AC2531" s="25">
        <v>523112</v>
      </c>
      <c r="AD2531" s="9"/>
      <c r="AE2531" s="27">
        <v>48626</v>
      </c>
      <c r="AF2531" s="9"/>
      <c r="AG2531" s="26">
        <v>19948</v>
      </c>
      <c r="AI2531" s="26">
        <v>0</v>
      </c>
      <c r="AK2531" s="26">
        <v>287995</v>
      </c>
      <c r="AM2531" s="2" t="str">
        <f t="shared" si="39"/>
        <v>No</v>
      </c>
    </row>
    <row r="2532" spans="1:39">
      <c r="A2532" s="6" t="s">
        <v>5584</v>
      </c>
      <c r="B2532" s="6" t="s">
        <v>5585</v>
      </c>
      <c r="C2532" s="4" t="s">
        <v>45</v>
      </c>
      <c r="D2532" s="213"/>
      <c r="E2532" s="210" t="s">
        <v>5586</v>
      </c>
      <c r="F2532" s="17" t="s">
        <v>272</v>
      </c>
      <c r="G2532" s="36" t="s">
        <v>400</v>
      </c>
      <c r="H2532" s="157">
        <v>0</v>
      </c>
      <c r="I2532" s="19">
        <v>10</v>
      </c>
      <c r="J2532" s="150" t="s">
        <v>13</v>
      </c>
      <c r="K2532" s="150" t="s">
        <v>12</v>
      </c>
      <c r="L2532" s="9">
        <v>10</v>
      </c>
      <c r="M2532" s="9"/>
      <c r="N2532" s="21">
        <v>0.30370000000000003</v>
      </c>
      <c r="O2532" s="10"/>
      <c r="P2532" s="39">
        <v>2.1299999999999999E-2</v>
      </c>
      <c r="Q2532" s="7"/>
      <c r="R2532" s="158">
        <v>54.048200000000001</v>
      </c>
      <c r="S2532" s="1"/>
      <c r="T2532" s="23">
        <v>3.7887</v>
      </c>
      <c r="V2532" s="20">
        <v>14.265599999999999</v>
      </c>
      <c r="X2532" s="20">
        <v>0</v>
      </c>
      <c r="AA2532" s="25">
        <v>9051</v>
      </c>
      <c r="AB2532" s="9"/>
      <c r="AC2532" s="25">
        <v>425143</v>
      </c>
      <c r="AD2532" s="9"/>
      <c r="AE2532" s="27">
        <v>29802</v>
      </c>
      <c r="AF2532" s="9"/>
      <c r="AG2532" s="26">
        <v>7866</v>
      </c>
      <c r="AI2532" s="26">
        <v>0</v>
      </c>
      <c r="AK2532" s="26">
        <v>162177</v>
      </c>
      <c r="AM2532" s="2" t="str">
        <f t="shared" si="39"/>
        <v>No</v>
      </c>
    </row>
    <row r="2533" spans="1:39">
      <c r="A2533" s="6" t="s">
        <v>3007</v>
      </c>
      <c r="B2533" s="6" t="s">
        <v>2346</v>
      </c>
      <c r="C2533" s="4" t="s">
        <v>82</v>
      </c>
      <c r="D2533" s="213" t="s">
        <v>3008</v>
      </c>
      <c r="E2533" s="210" t="s">
        <v>3009</v>
      </c>
      <c r="F2533" s="17" t="s">
        <v>272</v>
      </c>
      <c r="G2533" s="36" t="s">
        <v>400</v>
      </c>
      <c r="H2533" s="157">
        <v>0</v>
      </c>
      <c r="I2533" s="19">
        <v>10</v>
      </c>
      <c r="J2533" s="150" t="s">
        <v>13</v>
      </c>
      <c r="K2533" s="150" t="s">
        <v>12</v>
      </c>
      <c r="L2533" s="9">
        <v>10</v>
      </c>
      <c r="M2533" s="9"/>
      <c r="N2533" s="21">
        <v>1.3461000000000001</v>
      </c>
      <c r="O2533" s="10"/>
      <c r="P2533" s="39">
        <v>6.2899999999999998E-2</v>
      </c>
      <c r="Q2533" s="7"/>
      <c r="R2533" s="158">
        <v>25.228400000000001</v>
      </c>
      <c r="S2533" s="1"/>
      <c r="T2533" s="23">
        <v>1.1794</v>
      </c>
      <c r="V2533" s="20">
        <v>21.3904</v>
      </c>
      <c r="X2533" s="20">
        <v>0</v>
      </c>
      <c r="AA2533" s="25">
        <v>29712</v>
      </c>
      <c r="AB2533" s="9"/>
      <c r="AC2533" s="25">
        <v>472150</v>
      </c>
      <c r="AD2533" s="9"/>
      <c r="AE2533" s="27">
        <v>22073</v>
      </c>
      <c r="AF2533" s="9"/>
      <c r="AG2533" s="26">
        <v>18715</v>
      </c>
      <c r="AI2533" s="26">
        <v>0</v>
      </c>
      <c r="AK2533" s="26">
        <v>245776</v>
      </c>
      <c r="AM2533" s="2" t="str">
        <f t="shared" si="39"/>
        <v>No</v>
      </c>
    </row>
    <row r="2534" spans="1:39">
      <c r="A2534" s="6" t="s">
        <v>3090</v>
      </c>
      <c r="B2534" s="6" t="s">
        <v>3091</v>
      </c>
      <c r="C2534" s="4" t="s">
        <v>82</v>
      </c>
      <c r="D2534" s="213" t="s">
        <v>3092</v>
      </c>
      <c r="E2534" s="210" t="s">
        <v>3093</v>
      </c>
      <c r="F2534" s="17" t="s">
        <v>272</v>
      </c>
      <c r="G2534" s="36" t="s">
        <v>400</v>
      </c>
      <c r="H2534" s="157">
        <v>0</v>
      </c>
      <c r="I2534" s="19">
        <v>10</v>
      </c>
      <c r="J2534" s="150" t="s">
        <v>13</v>
      </c>
      <c r="K2534" s="150" t="s">
        <v>12</v>
      </c>
      <c r="L2534" s="9">
        <v>10</v>
      </c>
      <c r="M2534" s="9"/>
      <c r="N2534" s="21">
        <v>4.5791000000000004</v>
      </c>
      <c r="O2534" s="10"/>
      <c r="P2534" s="39">
        <v>0.12039999999999999</v>
      </c>
      <c r="Q2534" s="7"/>
      <c r="R2534" s="158">
        <v>36.243600000000001</v>
      </c>
      <c r="S2534" s="1"/>
      <c r="T2534" s="23">
        <v>0.95309999999999995</v>
      </c>
      <c r="V2534" s="20">
        <v>38.027799999999999</v>
      </c>
      <c r="X2534" s="20">
        <v>0</v>
      </c>
      <c r="AA2534" s="25">
        <v>68462</v>
      </c>
      <c r="AB2534" s="9"/>
      <c r="AC2534" s="25">
        <v>568554</v>
      </c>
      <c r="AD2534" s="9"/>
      <c r="AE2534" s="27">
        <v>14951</v>
      </c>
      <c r="AF2534" s="9"/>
      <c r="AG2534" s="26">
        <v>15687</v>
      </c>
      <c r="AI2534" s="26">
        <v>0</v>
      </c>
      <c r="AK2534" s="26">
        <v>373959</v>
      </c>
      <c r="AM2534" s="2" t="str">
        <f t="shared" si="39"/>
        <v>No</v>
      </c>
    </row>
    <row r="2535" spans="1:39">
      <c r="A2535" s="6" t="s">
        <v>5433</v>
      </c>
      <c r="B2535" s="6" t="s">
        <v>5799</v>
      </c>
      <c r="C2535" s="4" t="s">
        <v>46</v>
      </c>
      <c r="D2535" s="213" t="s">
        <v>2649</v>
      </c>
      <c r="E2535" s="210" t="s">
        <v>2650</v>
      </c>
      <c r="F2535" s="17" t="s">
        <v>405</v>
      </c>
      <c r="G2535" s="36" t="s">
        <v>400</v>
      </c>
      <c r="H2535" s="157">
        <v>0</v>
      </c>
      <c r="I2535" s="19">
        <v>10</v>
      </c>
      <c r="J2535" s="150" t="s">
        <v>13</v>
      </c>
      <c r="K2535" s="150" t="s">
        <v>12</v>
      </c>
      <c r="L2535" s="9">
        <v>10</v>
      </c>
      <c r="M2535" s="9"/>
      <c r="N2535" s="21">
        <v>0.43359999999999999</v>
      </c>
      <c r="O2535" s="10"/>
      <c r="P2535" s="39">
        <v>4.6699999999999998E-2</v>
      </c>
      <c r="Q2535" s="7"/>
      <c r="R2535" s="158">
        <v>40.469799999999999</v>
      </c>
      <c r="S2535" s="1"/>
      <c r="T2535" s="23">
        <v>4.3601000000000001</v>
      </c>
      <c r="V2535" s="20">
        <v>9.2819000000000003</v>
      </c>
      <c r="X2535" s="20">
        <v>0</v>
      </c>
      <c r="AA2535" s="25">
        <v>35921</v>
      </c>
      <c r="AB2535" s="9"/>
      <c r="AC2535" s="25">
        <v>769008</v>
      </c>
      <c r="AD2535" s="9"/>
      <c r="AE2535" s="27">
        <v>82850</v>
      </c>
      <c r="AF2535" s="9"/>
      <c r="AG2535" s="26">
        <v>19002</v>
      </c>
      <c r="AI2535" s="26">
        <v>0</v>
      </c>
      <c r="AK2535" s="26">
        <v>279819</v>
      </c>
      <c r="AM2535" s="2" t="str">
        <f t="shared" si="39"/>
        <v>No</v>
      </c>
    </row>
    <row r="2536" spans="1:39">
      <c r="A2536" s="6" t="s">
        <v>5608</v>
      </c>
      <c r="B2536" s="6" t="s">
        <v>5552</v>
      </c>
      <c r="C2536" s="4" t="s">
        <v>22</v>
      </c>
      <c r="D2536" s="213"/>
      <c r="E2536" s="210">
        <v>90277</v>
      </c>
      <c r="F2536" s="17" t="s">
        <v>272</v>
      </c>
      <c r="G2536" s="36" t="s">
        <v>220</v>
      </c>
      <c r="H2536" s="157">
        <v>12150996</v>
      </c>
      <c r="I2536" s="19">
        <v>10</v>
      </c>
      <c r="J2536" s="150" t="s">
        <v>13</v>
      </c>
      <c r="K2536" s="150" t="s">
        <v>15</v>
      </c>
      <c r="L2536" s="9">
        <v>10</v>
      </c>
      <c r="M2536" s="9"/>
      <c r="N2536" s="21">
        <v>0.4743</v>
      </c>
      <c r="O2536" s="10"/>
      <c r="P2536" s="39">
        <v>1.5699999999999999E-2</v>
      </c>
      <c r="Q2536" s="7"/>
      <c r="R2536" s="158">
        <v>56.881999999999998</v>
      </c>
      <c r="S2536" s="1"/>
      <c r="T2536" s="23">
        <v>1.8802000000000001</v>
      </c>
      <c r="V2536" s="20">
        <v>30.2529</v>
      </c>
      <c r="X2536" s="20">
        <v>0</v>
      </c>
      <c r="AA2536" s="25">
        <v>14763</v>
      </c>
      <c r="AB2536" s="9"/>
      <c r="AC2536" s="25">
        <v>941681</v>
      </c>
      <c r="AD2536" s="9"/>
      <c r="AE2536" s="27">
        <v>31127</v>
      </c>
      <c r="AF2536" s="9"/>
      <c r="AG2536" s="26">
        <v>16555</v>
      </c>
      <c r="AI2536" s="26">
        <v>0</v>
      </c>
      <c r="AK2536" s="26">
        <v>211153</v>
      </c>
      <c r="AM2536" s="2" t="str">
        <f t="shared" si="39"/>
        <v>No</v>
      </c>
    </row>
    <row r="2537" spans="1:39">
      <c r="A2537" s="6" t="s">
        <v>2144</v>
      </c>
      <c r="B2537" s="6" t="s">
        <v>5829</v>
      </c>
      <c r="C2537" s="4" t="s">
        <v>64</v>
      </c>
      <c r="D2537" s="213" t="s">
        <v>2145</v>
      </c>
      <c r="E2537" s="210" t="s">
        <v>2146</v>
      </c>
      <c r="F2537" s="17" t="s">
        <v>405</v>
      </c>
      <c r="G2537" s="36" t="s">
        <v>400</v>
      </c>
      <c r="H2537" s="157">
        <v>0</v>
      </c>
      <c r="I2537" s="19">
        <v>10</v>
      </c>
      <c r="J2537" s="150" t="s">
        <v>13</v>
      </c>
      <c r="K2537" s="150" t="s">
        <v>12</v>
      </c>
      <c r="L2537" s="9">
        <v>10</v>
      </c>
      <c r="M2537" s="9"/>
      <c r="N2537" s="21">
        <v>0.7157</v>
      </c>
      <c r="O2537" s="10"/>
      <c r="P2537" s="39">
        <v>5.6399999999999999E-2</v>
      </c>
      <c r="Q2537" s="7"/>
      <c r="R2537" s="158">
        <v>24.615300000000001</v>
      </c>
      <c r="S2537" s="1"/>
      <c r="T2537" s="23">
        <v>1.94</v>
      </c>
      <c r="V2537" s="20">
        <v>12.688000000000001</v>
      </c>
      <c r="X2537" s="20">
        <v>0</v>
      </c>
      <c r="AA2537" s="25">
        <v>29620</v>
      </c>
      <c r="AB2537" s="9"/>
      <c r="AC2537" s="25">
        <v>525094</v>
      </c>
      <c r="AD2537" s="9"/>
      <c r="AE2537" s="27">
        <v>41385</v>
      </c>
      <c r="AF2537" s="9"/>
      <c r="AG2537" s="26">
        <v>21332</v>
      </c>
      <c r="AI2537" s="26">
        <v>0</v>
      </c>
      <c r="AK2537" s="26">
        <v>401662</v>
      </c>
      <c r="AM2537" s="2" t="str">
        <f t="shared" si="39"/>
        <v>No</v>
      </c>
    </row>
    <row r="2538" spans="1:39">
      <c r="A2538" s="6" t="s">
        <v>3493</v>
      </c>
      <c r="B2538" s="6" t="s">
        <v>3494</v>
      </c>
      <c r="C2538" s="4" t="s">
        <v>52</v>
      </c>
      <c r="D2538" s="213" t="s">
        <v>3495</v>
      </c>
      <c r="E2538" s="210" t="s">
        <v>3496</v>
      </c>
      <c r="F2538" s="17" t="s">
        <v>1012</v>
      </c>
      <c r="G2538" s="36" t="s">
        <v>400</v>
      </c>
      <c r="H2538" s="157">
        <v>0</v>
      </c>
      <c r="I2538" s="19">
        <v>10</v>
      </c>
      <c r="J2538" s="150" t="s">
        <v>13</v>
      </c>
      <c r="K2538" s="150" t="s">
        <v>12</v>
      </c>
      <c r="L2538" s="9">
        <v>10</v>
      </c>
      <c r="M2538" s="9"/>
      <c r="N2538" s="21">
        <v>2.0508999999999999</v>
      </c>
      <c r="O2538" s="10"/>
      <c r="P2538" s="39">
        <v>5.8000000000000003E-2</v>
      </c>
      <c r="Q2538" s="7"/>
      <c r="R2538" s="158">
        <v>51.937399999999997</v>
      </c>
      <c r="S2538" s="1"/>
      <c r="T2538" s="23">
        <v>1.4697</v>
      </c>
      <c r="V2538" s="20">
        <v>35.338700000000003</v>
      </c>
      <c r="X2538" s="20">
        <v>0</v>
      </c>
      <c r="AA2538" s="25">
        <v>31740</v>
      </c>
      <c r="AB2538" s="9"/>
      <c r="AC2538" s="25">
        <v>546901</v>
      </c>
      <c r="AD2538" s="9"/>
      <c r="AE2538" s="27">
        <v>15476</v>
      </c>
      <c r="AF2538" s="9"/>
      <c r="AG2538" s="26">
        <v>10530</v>
      </c>
      <c r="AI2538" s="26">
        <v>0</v>
      </c>
      <c r="AK2538" s="26">
        <v>282151</v>
      </c>
      <c r="AM2538" s="2" t="str">
        <f t="shared" si="39"/>
        <v>No</v>
      </c>
    </row>
    <row r="2539" spans="1:39">
      <c r="A2539" s="6" t="s">
        <v>1802</v>
      </c>
      <c r="B2539" s="6" t="s">
        <v>5413</v>
      </c>
      <c r="C2539" s="4" t="s">
        <v>42</v>
      </c>
      <c r="D2539" s="213" t="s">
        <v>1803</v>
      </c>
      <c r="E2539" s="210" t="s">
        <v>1804</v>
      </c>
      <c r="F2539" s="17" t="s">
        <v>272</v>
      </c>
      <c r="G2539" s="36" t="s">
        <v>400</v>
      </c>
      <c r="H2539" s="157">
        <v>0</v>
      </c>
      <c r="I2539" s="19">
        <v>10</v>
      </c>
      <c r="J2539" s="150" t="s">
        <v>13</v>
      </c>
      <c r="K2539" s="150" t="s">
        <v>12</v>
      </c>
      <c r="L2539" s="9">
        <v>10</v>
      </c>
      <c r="M2539" s="9"/>
      <c r="N2539" s="21">
        <v>0.40479999999999999</v>
      </c>
      <c r="O2539" s="10"/>
      <c r="P2539" s="39">
        <v>3.2599999999999997E-2</v>
      </c>
      <c r="Q2539" s="7"/>
      <c r="R2539" s="158">
        <v>35.762700000000002</v>
      </c>
      <c r="S2539" s="1"/>
      <c r="T2539" s="23">
        <v>2.8816999999999999</v>
      </c>
      <c r="V2539" s="20">
        <v>12.410299999999999</v>
      </c>
      <c r="X2539" s="20">
        <v>0</v>
      </c>
      <c r="AA2539" s="25">
        <v>19011</v>
      </c>
      <c r="AB2539" s="9"/>
      <c r="AC2539" s="25">
        <v>582861</v>
      </c>
      <c r="AD2539" s="9"/>
      <c r="AE2539" s="27">
        <v>46966</v>
      </c>
      <c r="AF2539" s="9"/>
      <c r="AG2539" s="26">
        <v>16298</v>
      </c>
      <c r="AI2539" s="26">
        <v>0</v>
      </c>
      <c r="AK2539" s="26">
        <v>272627</v>
      </c>
      <c r="AM2539" s="2" t="str">
        <f t="shared" si="39"/>
        <v>No</v>
      </c>
    </row>
    <row r="2540" spans="1:39">
      <c r="A2540" s="6" t="s">
        <v>4934</v>
      </c>
      <c r="B2540" s="6" t="s">
        <v>4935</v>
      </c>
      <c r="C2540" s="4" t="s">
        <v>20</v>
      </c>
      <c r="D2540" s="213" t="s">
        <v>4936</v>
      </c>
      <c r="E2540" s="210">
        <v>99340</v>
      </c>
      <c r="F2540" s="17" t="s">
        <v>132</v>
      </c>
      <c r="G2540" s="36" t="s">
        <v>220</v>
      </c>
      <c r="H2540" s="157">
        <v>0</v>
      </c>
      <c r="I2540" s="19">
        <v>10</v>
      </c>
      <c r="J2540" s="150" t="s">
        <v>13</v>
      </c>
      <c r="K2540" s="150" t="s">
        <v>12</v>
      </c>
      <c r="L2540" s="9">
        <v>10</v>
      </c>
      <c r="M2540" s="9"/>
      <c r="N2540" s="21">
        <v>0</v>
      </c>
      <c r="O2540" s="10"/>
      <c r="P2540" s="39">
        <v>0</v>
      </c>
      <c r="Q2540" s="7"/>
      <c r="R2540" s="158">
        <v>43.815300000000001</v>
      </c>
      <c r="S2540" s="1"/>
      <c r="T2540" s="23">
        <v>0.78859999999999997</v>
      </c>
      <c r="V2540" s="20">
        <v>55.5627</v>
      </c>
      <c r="X2540" s="20">
        <v>0</v>
      </c>
      <c r="AA2540" s="25">
        <v>0</v>
      </c>
      <c r="AB2540" s="9"/>
      <c r="AC2540" s="25">
        <v>230863</v>
      </c>
      <c r="AD2540" s="9"/>
      <c r="AE2540" s="27">
        <v>4155</v>
      </c>
      <c r="AF2540" s="9"/>
      <c r="AG2540" s="26">
        <v>5269</v>
      </c>
      <c r="AI2540" s="26">
        <v>0</v>
      </c>
      <c r="AK2540" s="26">
        <v>102407</v>
      </c>
      <c r="AM2540" s="2" t="str">
        <f t="shared" si="39"/>
        <v>No</v>
      </c>
    </row>
    <row r="2541" spans="1:39">
      <c r="A2541" s="6" t="s">
        <v>1789</v>
      </c>
      <c r="B2541" s="6" t="s">
        <v>5412</v>
      </c>
      <c r="C2541" s="4" t="s">
        <v>42</v>
      </c>
      <c r="D2541" s="213" t="s">
        <v>1790</v>
      </c>
      <c r="E2541" s="210" t="s">
        <v>1791</v>
      </c>
      <c r="F2541" s="17" t="s">
        <v>272</v>
      </c>
      <c r="G2541" s="36" t="s">
        <v>400</v>
      </c>
      <c r="H2541" s="157">
        <v>0</v>
      </c>
      <c r="I2541" s="19">
        <v>10</v>
      </c>
      <c r="J2541" s="150" t="s">
        <v>13</v>
      </c>
      <c r="K2541" s="150" t="s">
        <v>12</v>
      </c>
      <c r="L2541" s="9">
        <v>10</v>
      </c>
      <c r="M2541" s="9"/>
      <c r="N2541" s="21">
        <v>0.83760000000000001</v>
      </c>
      <c r="O2541" s="10"/>
      <c r="P2541" s="39">
        <v>2.53E-2</v>
      </c>
      <c r="Q2541" s="7"/>
      <c r="R2541" s="158">
        <v>31.598199999999999</v>
      </c>
      <c r="S2541" s="1"/>
      <c r="T2541" s="23">
        <v>0.95309999999999995</v>
      </c>
      <c r="V2541" s="20">
        <v>33.151299999999999</v>
      </c>
      <c r="X2541" s="20">
        <v>0</v>
      </c>
      <c r="AA2541" s="25">
        <v>7566</v>
      </c>
      <c r="AB2541" s="9"/>
      <c r="AC2541" s="25">
        <v>299456</v>
      </c>
      <c r="AD2541" s="9"/>
      <c r="AE2541" s="27">
        <v>9033</v>
      </c>
      <c r="AF2541" s="9"/>
      <c r="AG2541" s="26">
        <v>9477</v>
      </c>
      <c r="AI2541" s="26">
        <v>0</v>
      </c>
      <c r="AK2541" s="26">
        <v>179617</v>
      </c>
      <c r="AM2541" s="2" t="str">
        <f t="shared" si="39"/>
        <v>No</v>
      </c>
    </row>
    <row r="2542" spans="1:39">
      <c r="A2542" s="6" t="s">
        <v>6310</v>
      </c>
      <c r="B2542" s="6" t="s">
        <v>3682</v>
      </c>
      <c r="C2542" s="4" t="s">
        <v>103</v>
      </c>
      <c r="D2542" s="213" t="s">
        <v>3683</v>
      </c>
      <c r="E2542" s="210">
        <v>60260</v>
      </c>
      <c r="F2542" s="17" t="s">
        <v>405</v>
      </c>
      <c r="G2542" s="36" t="s">
        <v>220</v>
      </c>
      <c r="H2542" s="157">
        <v>5121892</v>
      </c>
      <c r="I2542" s="19">
        <v>10</v>
      </c>
      <c r="J2542" s="150" t="s">
        <v>13</v>
      </c>
      <c r="K2542" s="150" t="s">
        <v>12</v>
      </c>
      <c r="L2542" s="9">
        <v>10</v>
      </c>
      <c r="M2542" s="9"/>
      <c r="N2542" s="21">
        <v>1.1850000000000001</v>
      </c>
      <c r="O2542" s="10"/>
      <c r="P2542" s="39">
        <v>5.3699999999999998E-2</v>
      </c>
      <c r="Q2542" s="7"/>
      <c r="R2542" s="158">
        <v>101.2808</v>
      </c>
      <c r="S2542" s="1"/>
      <c r="T2542" s="23">
        <v>4.5884999999999998</v>
      </c>
      <c r="V2542" s="20">
        <v>22.072800000000001</v>
      </c>
      <c r="X2542" s="20">
        <v>0</v>
      </c>
      <c r="AA2542" s="25">
        <v>64371</v>
      </c>
      <c r="AB2542" s="9"/>
      <c r="AC2542" s="25">
        <v>1199063</v>
      </c>
      <c r="AD2542" s="9"/>
      <c r="AE2542" s="27">
        <v>54323</v>
      </c>
      <c r="AF2542" s="9"/>
      <c r="AG2542" s="26">
        <v>11839</v>
      </c>
      <c r="AI2542" s="26">
        <v>0</v>
      </c>
      <c r="AK2542" s="26">
        <v>210842</v>
      </c>
      <c r="AM2542" s="2" t="str">
        <f t="shared" si="39"/>
        <v>No</v>
      </c>
    </row>
    <row r="2543" spans="1:39">
      <c r="A2543" s="6" t="s">
        <v>2869</v>
      </c>
      <c r="B2543" s="6" t="s">
        <v>2758</v>
      </c>
      <c r="C2543" s="4" t="s">
        <v>57</v>
      </c>
      <c r="D2543" s="213" t="s">
        <v>2870</v>
      </c>
      <c r="E2543" s="210" t="s">
        <v>2871</v>
      </c>
      <c r="F2543" s="17" t="s">
        <v>272</v>
      </c>
      <c r="G2543" s="36" t="s">
        <v>400</v>
      </c>
      <c r="H2543" s="157">
        <v>0</v>
      </c>
      <c r="I2543" s="19">
        <v>10</v>
      </c>
      <c r="J2543" s="150" t="s">
        <v>13</v>
      </c>
      <c r="K2543" s="150" t="s">
        <v>15</v>
      </c>
      <c r="L2543" s="9">
        <v>10</v>
      </c>
      <c r="M2543" s="9"/>
      <c r="N2543" s="21">
        <v>2.8611</v>
      </c>
      <c r="O2543" s="10"/>
      <c r="P2543" s="39">
        <v>0.27529999999999999</v>
      </c>
      <c r="Q2543" s="7"/>
      <c r="R2543" s="158">
        <v>47.97</v>
      </c>
      <c r="S2543" s="1"/>
      <c r="T2543" s="23">
        <v>4.6154000000000002</v>
      </c>
      <c r="V2543" s="20">
        <v>10.3934</v>
      </c>
      <c r="X2543" s="20">
        <v>0</v>
      </c>
      <c r="AA2543" s="25">
        <v>163549</v>
      </c>
      <c r="AB2543" s="9"/>
      <c r="AC2543" s="25">
        <v>594108</v>
      </c>
      <c r="AD2543" s="9"/>
      <c r="AE2543" s="27">
        <v>57162</v>
      </c>
      <c r="AF2543" s="9"/>
      <c r="AG2543" s="26">
        <v>12385</v>
      </c>
      <c r="AI2543" s="26">
        <v>0</v>
      </c>
      <c r="AK2543" s="26">
        <v>208996</v>
      </c>
      <c r="AM2543" s="2" t="str">
        <f t="shared" si="39"/>
        <v>No</v>
      </c>
    </row>
    <row r="2544" spans="1:39">
      <c r="A2544" s="6" t="s">
        <v>2611</v>
      </c>
      <c r="B2544" s="6" t="s">
        <v>2612</v>
      </c>
      <c r="C2544" s="4" t="s">
        <v>46</v>
      </c>
      <c r="D2544" s="213" t="s">
        <v>2613</v>
      </c>
      <c r="E2544" s="210" t="s">
        <v>2614</v>
      </c>
      <c r="F2544" s="17" t="s">
        <v>1012</v>
      </c>
      <c r="G2544" s="36" t="s">
        <v>400</v>
      </c>
      <c r="H2544" s="157">
        <v>0</v>
      </c>
      <c r="I2544" s="19">
        <v>10</v>
      </c>
      <c r="J2544" s="150" t="s">
        <v>13</v>
      </c>
      <c r="K2544" s="150" t="s">
        <v>12</v>
      </c>
      <c r="L2544" s="9">
        <v>10</v>
      </c>
      <c r="M2544" s="9"/>
      <c r="N2544" s="21">
        <v>0.62809999999999999</v>
      </c>
      <c r="O2544" s="10"/>
      <c r="P2544" s="39">
        <v>2.5000000000000001E-2</v>
      </c>
      <c r="Q2544" s="7"/>
      <c r="R2544" s="158">
        <v>58.487200000000001</v>
      </c>
      <c r="S2544" s="1"/>
      <c r="T2544" s="23">
        <v>2.3302999999999998</v>
      </c>
      <c r="V2544" s="20">
        <v>25.0991</v>
      </c>
      <c r="X2544" s="20">
        <v>0</v>
      </c>
      <c r="AA2544" s="25">
        <v>28361</v>
      </c>
      <c r="AB2544" s="9"/>
      <c r="AC2544" s="25">
        <v>1133248</v>
      </c>
      <c r="AD2544" s="9"/>
      <c r="AE2544" s="27">
        <v>45151</v>
      </c>
      <c r="AF2544" s="9"/>
      <c r="AG2544" s="26">
        <v>19376</v>
      </c>
      <c r="AI2544" s="26">
        <v>0</v>
      </c>
      <c r="AK2544" s="26">
        <v>345627</v>
      </c>
      <c r="AM2544" s="2" t="str">
        <f t="shared" si="39"/>
        <v>No</v>
      </c>
    </row>
    <row r="2545" spans="1:39">
      <c r="A2545" s="6" t="s">
        <v>2672</v>
      </c>
      <c r="B2545" s="6" t="s">
        <v>2673</v>
      </c>
      <c r="C2545" s="4" t="s">
        <v>46</v>
      </c>
      <c r="D2545" s="213" t="s">
        <v>2674</v>
      </c>
      <c r="E2545" s="210" t="s">
        <v>2675</v>
      </c>
      <c r="F2545" s="17" t="s">
        <v>405</v>
      </c>
      <c r="G2545" s="36" t="s">
        <v>400</v>
      </c>
      <c r="H2545" s="157">
        <v>0</v>
      </c>
      <c r="I2545" s="19">
        <v>10</v>
      </c>
      <c r="J2545" s="150" t="s">
        <v>13</v>
      </c>
      <c r="K2545" s="150" t="s">
        <v>12</v>
      </c>
      <c r="L2545" s="9">
        <v>10</v>
      </c>
      <c r="M2545" s="9"/>
      <c r="N2545" s="21">
        <v>2.6255000000000002</v>
      </c>
      <c r="O2545" s="10"/>
      <c r="P2545" s="39">
        <v>0.17380000000000001</v>
      </c>
      <c r="Q2545" s="7"/>
      <c r="R2545" s="158">
        <v>40.978999999999999</v>
      </c>
      <c r="S2545" s="1"/>
      <c r="T2545" s="23">
        <v>2.7126999999999999</v>
      </c>
      <c r="V2545" s="20">
        <v>15.106299999999999</v>
      </c>
      <c r="X2545" s="20">
        <v>0</v>
      </c>
      <c r="AA2545" s="25">
        <v>95714</v>
      </c>
      <c r="AB2545" s="9"/>
      <c r="AC2545" s="25">
        <v>550717</v>
      </c>
      <c r="AD2545" s="9"/>
      <c r="AE2545" s="27">
        <v>36456</v>
      </c>
      <c r="AF2545" s="9"/>
      <c r="AG2545" s="26">
        <v>13439</v>
      </c>
      <c r="AI2545" s="26">
        <v>0</v>
      </c>
      <c r="AK2545" s="26">
        <v>210531</v>
      </c>
      <c r="AM2545" s="2" t="str">
        <f t="shared" si="39"/>
        <v>No</v>
      </c>
    </row>
    <row r="2546" spans="1:39">
      <c r="A2546" s="6" t="s">
        <v>519</v>
      </c>
      <c r="B2546" s="6" t="s">
        <v>520</v>
      </c>
      <c r="C2546" s="4" t="s">
        <v>109</v>
      </c>
      <c r="D2546" s="213" t="s">
        <v>521</v>
      </c>
      <c r="E2546" s="210" t="s">
        <v>522</v>
      </c>
      <c r="F2546" s="17" t="s">
        <v>272</v>
      </c>
      <c r="G2546" s="36" t="s">
        <v>400</v>
      </c>
      <c r="H2546" s="157">
        <v>0</v>
      </c>
      <c r="I2546" s="19">
        <v>10</v>
      </c>
      <c r="J2546" s="150" t="s">
        <v>13</v>
      </c>
      <c r="K2546" s="150" t="s">
        <v>12</v>
      </c>
      <c r="L2546" s="9">
        <v>10</v>
      </c>
      <c r="M2546" s="9"/>
      <c r="N2546" s="21">
        <v>2.3073999999999999</v>
      </c>
      <c r="O2546" s="10"/>
      <c r="P2546" s="39">
        <v>6.0699999999999997E-2</v>
      </c>
      <c r="Q2546" s="7"/>
      <c r="R2546" s="158">
        <v>54.814100000000003</v>
      </c>
      <c r="S2546" s="1"/>
      <c r="T2546" s="23">
        <v>1.4417</v>
      </c>
      <c r="V2546" s="20">
        <v>38.021299999999997</v>
      </c>
      <c r="X2546" s="20">
        <v>0</v>
      </c>
      <c r="AA2546" s="25">
        <v>49129</v>
      </c>
      <c r="AB2546" s="9"/>
      <c r="AC2546" s="25">
        <v>809550</v>
      </c>
      <c r="AD2546" s="9"/>
      <c r="AE2546" s="27">
        <v>21292</v>
      </c>
      <c r="AF2546" s="9"/>
      <c r="AG2546" s="26">
        <v>14769</v>
      </c>
      <c r="AI2546" s="26">
        <v>0</v>
      </c>
      <c r="AK2546" s="26">
        <v>290123</v>
      </c>
      <c r="AM2546" s="2" t="str">
        <f t="shared" si="39"/>
        <v>No</v>
      </c>
    </row>
    <row r="2547" spans="1:39">
      <c r="A2547" s="6" t="s">
        <v>6311</v>
      </c>
      <c r="B2547" s="6" t="s">
        <v>4788</v>
      </c>
      <c r="C2547" s="4" t="s">
        <v>22</v>
      </c>
      <c r="D2547" s="213">
        <v>9225</v>
      </c>
      <c r="E2547" s="210">
        <v>90225</v>
      </c>
      <c r="F2547" s="17" t="s">
        <v>275</v>
      </c>
      <c r="G2547" s="36" t="s">
        <v>218</v>
      </c>
      <c r="H2547" s="157">
        <v>3281212</v>
      </c>
      <c r="I2547" s="19">
        <v>10</v>
      </c>
      <c r="J2547" s="150" t="s">
        <v>25</v>
      </c>
      <c r="K2547" s="150" t="s">
        <v>15</v>
      </c>
      <c r="L2547" s="9">
        <v>10</v>
      </c>
      <c r="M2547" s="9"/>
      <c r="N2547" s="21">
        <v>7.1730999999999998</v>
      </c>
      <c r="O2547" s="10"/>
      <c r="P2547" s="39">
        <v>0.59550000000000003</v>
      </c>
      <c r="Q2547" s="7"/>
      <c r="R2547" s="158">
        <v>1680.9574</v>
      </c>
      <c r="S2547" s="1"/>
      <c r="T2547" s="23">
        <v>139.54079999999999</v>
      </c>
      <c r="V2547" s="20">
        <v>12.0463</v>
      </c>
      <c r="X2547" s="20">
        <v>0.7994</v>
      </c>
      <c r="AA2547" s="25">
        <v>20403075</v>
      </c>
      <c r="AB2547" s="9"/>
      <c r="AC2547" s="25">
        <v>34264635</v>
      </c>
      <c r="AD2547" s="9"/>
      <c r="AE2547" s="27">
        <v>2844400</v>
      </c>
      <c r="AF2547" s="9"/>
      <c r="AG2547" s="26">
        <v>20384</v>
      </c>
      <c r="AI2547" s="26">
        <v>42864299</v>
      </c>
      <c r="AK2547" s="26">
        <v>427156</v>
      </c>
      <c r="AM2547" s="2" t="str">
        <f t="shared" si="39"/>
        <v>No</v>
      </c>
    </row>
    <row r="2548" spans="1:39">
      <c r="A2548" s="6" t="s">
        <v>3425</v>
      </c>
      <c r="B2548" s="6" t="s">
        <v>3426</v>
      </c>
      <c r="C2548" s="4" t="s">
        <v>52</v>
      </c>
      <c r="D2548" s="213" t="s">
        <v>3427</v>
      </c>
      <c r="E2548" s="210" t="s">
        <v>3428</v>
      </c>
      <c r="F2548" s="17" t="s">
        <v>1012</v>
      </c>
      <c r="G2548" s="36" t="s">
        <v>400</v>
      </c>
      <c r="H2548" s="157">
        <v>0</v>
      </c>
      <c r="I2548" s="19">
        <v>10</v>
      </c>
      <c r="J2548" s="150" t="s">
        <v>13</v>
      </c>
      <c r="K2548" s="150" t="s">
        <v>12</v>
      </c>
      <c r="L2548" s="9">
        <v>10</v>
      </c>
      <c r="M2548" s="9"/>
      <c r="N2548" s="21">
        <v>0.45519999999999999</v>
      </c>
      <c r="O2548" s="10"/>
      <c r="P2548" s="39">
        <v>1.44E-2</v>
      </c>
      <c r="Q2548" s="7"/>
      <c r="R2548" s="158">
        <v>68.858699999999999</v>
      </c>
      <c r="S2548" s="1"/>
      <c r="T2548" s="23">
        <v>2.1821999999999999</v>
      </c>
      <c r="V2548" s="20">
        <v>31.5549</v>
      </c>
      <c r="X2548" s="20">
        <v>0</v>
      </c>
      <c r="AA2548" s="25">
        <v>6848</v>
      </c>
      <c r="AB2548" s="9"/>
      <c r="AC2548" s="25">
        <v>474712</v>
      </c>
      <c r="AD2548" s="9"/>
      <c r="AE2548" s="27">
        <v>15044</v>
      </c>
      <c r="AF2548" s="9"/>
      <c r="AG2548" s="26">
        <v>6894</v>
      </c>
      <c r="AI2548" s="26">
        <v>0</v>
      </c>
      <c r="AK2548" s="26">
        <v>114012</v>
      </c>
      <c r="AM2548" s="2" t="str">
        <f t="shared" si="39"/>
        <v>No</v>
      </c>
    </row>
    <row r="2549" spans="1:39">
      <c r="A2549" s="6" t="s">
        <v>890</v>
      </c>
      <c r="B2549" s="6" t="s">
        <v>891</v>
      </c>
      <c r="C2549" s="4" t="s">
        <v>68</v>
      </c>
      <c r="D2549" s="213">
        <v>2208</v>
      </c>
      <c r="E2549" s="210">
        <v>20208</v>
      </c>
      <c r="F2549" s="17" t="s">
        <v>272</v>
      </c>
      <c r="G2549" s="36" t="s">
        <v>220</v>
      </c>
      <c r="H2549" s="157">
        <v>5441567</v>
      </c>
      <c r="I2549" s="19">
        <v>10</v>
      </c>
      <c r="J2549" s="150" t="s">
        <v>14</v>
      </c>
      <c r="K2549" s="150" t="s">
        <v>15</v>
      </c>
      <c r="L2549" s="9">
        <v>10</v>
      </c>
      <c r="M2549" s="9"/>
      <c r="N2549" s="21">
        <v>0.91779999999999995</v>
      </c>
      <c r="O2549" s="10"/>
      <c r="P2549" s="39">
        <v>6.6400000000000001E-2</v>
      </c>
      <c r="Q2549" s="7"/>
      <c r="R2549" s="158">
        <v>73.819599999999994</v>
      </c>
      <c r="S2549" s="1"/>
      <c r="T2549" s="23">
        <v>5.3414999999999999</v>
      </c>
      <c r="V2549" s="20">
        <v>13.8201</v>
      </c>
      <c r="X2549" s="20">
        <v>0</v>
      </c>
      <c r="AA2549" s="25">
        <v>68771</v>
      </c>
      <c r="AB2549" s="9"/>
      <c r="AC2549" s="25">
        <v>1035542</v>
      </c>
      <c r="AD2549" s="9"/>
      <c r="AE2549" s="27">
        <v>74930</v>
      </c>
      <c r="AF2549" s="9"/>
      <c r="AG2549" s="26">
        <v>14028</v>
      </c>
      <c r="AI2549" s="26">
        <v>0</v>
      </c>
      <c r="AK2549" s="26">
        <v>259308</v>
      </c>
      <c r="AM2549" s="2" t="str">
        <f t="shared" si="39"/>
        <v>No</v>
      </c>
    </row>
    <row r="2550" spans="1:39">
      <c r="A2550" s="6" t="s">
        <v>6312</v>
      </c>
      <c r="B2550" s="6" t="s">
        <v>2474</v>
      </c>
      <c r="C2550" s="4" t="s">
        <v>22</v>
      </c>
      <c r="D2550" s="213" t="s">
        <v>5056</v>
      </c>
      <c r="E2550" s="210" t="s">
        <v>5057</v>
      </c>
      <c r="F2550" s="17" t="s">
        <v>272</v>
      </c>
      <c r="G2550" s="36" t="s">
        <v>400</v>
      </c>
      <c r="H2550" s="157">
        <v>0</v>
      </c>
      <c r="I2550" s="19">
        <v>10</v>
      </c>
      <c r="J2550" s="150" t="s">
        <v>13</v>
      </c>
      <c r="K2550" s="150" t="s">
        <v>12</v>
      </c>
      <c r="L2550" s="9">
        <v>10</v>
      </c>
      <c r="M2550" s="9"/>
      <c r="N2550" s="21">
        <v>1.7398</v>
      </c>
      <c r="O2550" s="10"/>
      <c r="P2550" s="39">
        <v>0.1346</v>
      </c>
      <c r="Q2550" s="7"/>
      <c r="R2550" s="158">
        <v>76.179500000000004</v>
      </c>
      <c r="S2550" s="1"/>
      <c r="T2550" s="23">
        <v>5.8949999999999996</v>
      </c>
      <c r="V2550" s="20">
        <v>12.922700000000001</v>
      </c>
      <c r="X2550" s="20">
        <v>0</v>
      </c>
      <c r="AA2550" s="25">
        <v>111074</v>
      </c>
      <c r="AB2550" s="9"/>
      <c r="AC2550" s="25">
        <v>825024</v>
      </c>
      <c r="AD2550" s="9"/>
      <c r="AE2550" s="27">
        <v>63843</v>
      </c>
      <c r="AF2550" s="9"/>
      <c r="AG2550" s="26">
        <v>10830</v>
      </c>
      <c r="AI2550" s="26">
        <v>0</v>
      </c>
      <c r="AK2550" s="26">
        <v>108182</v>
      </c>
      <c r="AM2550" s="2" t="str">
        <f t="shared" si="39"/>
        <v>No</v>
      </c>
    </row>
    <row r="2551" spans="1:39">
      <c r="A2551" s="6" t="s">
        <v>6313</v>
      </c>
      <c r="B2551" s="6" t="s">
        <v>2534</v>
      </c>
      <c r="C2551" s="4" t="s">
        <v>45</v>
      </c>
      <c r="D2551" s="213" t="s">
        <v>2535</v>
      </c>
      <c r="E2551" s="210" t="s">
        <v>2536</v>
      </c>
      <c r="F2551" s="17" t="s">
        <v>272</v>
      </c>
      <c r="G2551" s="36" t="s">
        <v>400</v>
      </c>
      <c r="H2551" s="157">
        <v>0</v>
      </c>
      <c r="I2551" s="19">
        <v>10</v>
      </c>
      <c r="J2551" s="150" t="s">
        <v>13</v>
      </c>
      <c r="K2551" s="150" t="s">
        <v>12</v>
      </c>
      <c r="L2551" s="9">
        <v>10</v>
      </c>
      <c r="M2551" s="9"/>
      <c r="N2551" s="21">
        <v>1.5518000000000001</v>
      </c>
      <c r="O2551" s="10"/>
      <c r="P2551" s="39">
        <v>3.1600000000000003E-2</v>
      </c>
      <c r="Q2551" s="7"/>
      <c r="R2551" s="158">
        <v>78.432400000000001</v>
      </c>
      <c r="S2551" s="1"/>
      <c r="T2551" s="23">
        <v>1.5958000000000001</v>
      </c>
      <c r="V2551" s="20">
        <v>49.150599999999997</v>
      </c>
      <c r="X2551" s="20">
        <v>0</v>
      </c>
      <c r="AA2551" s="25">
        <v>45166</v>
      </c>
      <c r="AB2551" s="9"/>
      <c r="AC2551" s="25">
        <v>1430528</v>
      </c>
      <c r="AD2551" s="9"/>
      <c r="AE2551" s="27">
        <v>29105</v>
      </c>
      <c r="AF2551" s="9"/>
      <c r="AG2551" s="26">
        <v>18239</v>
      </c>
      <c r="AI2551" s="26">
        <v>0</v>
      </c>
      <c r="AK2551" s="26">
        <v>266350</v>
      </c>
      <c r="AM2551" s="2" t="str">
        <f t="shared" si="39"/>
        <v>No</v>
      </c>
    </row>
    <row r="2552" spans="1:39">
      <c r="A2552" s="6" t="s">
        <v>3627</v>
      </c>
      <c r="B2552" s="6" t="s">
        <v>3274</v>
      </c>
      <c r="C2552" s="4" t="s">
        <v>85</v>
      </c>
      <c r="D2552" s="213" t="s">
        <v>3628</v>
      </c>
      <c r="E2552" s="210" t="s">
        <v>3629</v>
      </c>
      <c r="F2552" s="17" t="s">
        <v>405</v>
      </c>
      <c r="G2552" s="36" t="s">
        <v>400</v>
      </c>
      <c r="H2552" s="157">
        <v>0</v>
      </c>
      <c r="I2552" s="19">
        <v>10</v>
      </c>
      <c r="J2552" s="150" t="s">
        <v>13</v>
      </c>
      <c r="K2552" s="150" t="s">
        <v>12</v>
      </c>
      <c r="L2552" s="9">
        <v>10</v>
      </c>
      <c r="M2552" s="9"/>
      <c r="N2552" s="21">
        <v>0.88870000000000005</v>
      </c>
      <c r="O2552" s="10"/>
      <c r="P2552" s="39">
        <v>3.4500000000000003E-2</v>
      </c>
      <c r="Q2552" s="7"/>
      <c r="R2552" s="158">
        <v>37.179400000000001</v>
      </c>
      <c r="S2552" s="1"/>
      <c r="T2552" s="23">
        <v>1.4424999999999999</v>
      </c>
      <c r="V2552" s="20">
        <v>25.773700000000002</v>
      </c>
      <c r="X2552" s="20">
        <v>0</v>
      </c>
      <c r="AA2552" s="25">
        <v>19073</v>
      </c>
      <c r="AB2552" s="9"/>
      <c r="AC2552" s="25">
        <v>553155</v>
      </c>
      <c r="AD2552" s="9"/>
      <c r="AE2552" s="27">
        <v>21462</v>
      </c>
      <c r="AF2552" s="9"/>
      <c r="AG2552" s="26">
        <v>14878</v>
      </c>
      <c r="AI2552" s="26">
        <v>0</v>
      </c>
      <c r="AK2552" s="26">
        <v>229245</v>
      </c>
      <c r="AM2552" s="2" t="str">
        <f t="shared" si="39"/>
        <v>No</v>
      </c>
    </row>
    <row r="2553" spans="1:39">
      <c r="A2553" s="6" t="s">
        <v>4410</v>
      </c>
      <c r="B2553" s="6" t="s">
        <v>4404</v>
      </c>
      <c r="C2553" s="4" t="s">
        <v>33</v>
      </c>
      <c r="D2553" s="213" t="s">
        <v>4411</v>
      </c>
      <c r="E2553" s="210" t="s">
        <v>4412</v>
      </c>
      <c r="F2553" s="17" t="s">
        <v>272</v>
      </c>
      <c r="G2553" s="36" t="s">
        <v>400</v>
      </c>
      <c r="H2553" s="157">
        <v>0</v>
      </c>
      <c r="I2553" s="19">
        <v>10</v>
      </c>
      <c r="J2553" s="150" t="s">
        <v>14</v>
      </c>
      <c r="K2553" s="150" t="s">
        <v>12</v>
      </c>
      <c r="L2553" s="9">
        <v>10</v>
      </c>
      <c r="M2553" s="9"/>
      <c r="N2553" s="21">
        <v>0</v>
      </c>
      <c r="O2553" s="10"/>
      <c r="P2553" s="39">
        <v>0</v>
      </c>
      <c r="Q2553" s="7"/>
      <c r="R2553" s="158">
        <v>80.070800000000006</v>
      </c>
      <c r="S2553" s="1"/>
      <c r="T2553" s="23">
        <v>35.288600000000002</v>
      </c>
      <c r="V2553" s="20">
        <v>2.2690000000000001</v>
      </c>
      <c r="X2553" s="20">
        <v>0</v>
      </c>
      <c r="AA2553" s="25">
        <v>0</v>
      </c>
      <c r="AB2553" s="9"/>
      <c r="AC2553" s="25">
        <v>1567386</v>
      </c>
      <c r="AD2553" s="9"/>
      <c r="AE2553" s="27">
        <v>690774</v>
      </c>
      <c r="AF2553" s="9"/>
      <c r="AG2553" s="26">
        <v>19575</v>
      </c>
      <c r="AI2553" s="26">
        <v>0</v>
      </c>
      <c r="AK2553" s="26">
        <v>218361</v>
      </c>
      <c r="AM2553" s="2" t="str">
        <f t="shared" si="39"/>
        <v>No</v>
      </c>
    </row>
    <row r="2554" spans="1:39">
      <c r="A2554" s="6" t="s">
        <v>4566</v>
      </c>
      <c r="B2554" s="6" t="s">
        <v>4567</v>
      </c>
      <c r="C2554" s="4" t="s">
        <v>63</v>
      </c>
      <c r="D2554" s="213" t="s">
        <v>4568</v>
      </c>
      <c r="E2554" s="210" t="s">
        <v>4569</v>
      </c>
      <c r="F2554" s="17" t="s">
        <v>275</v>
      </c>
      <c r="G2554" s="36" t="s">
        <v>400</v>
      </c>
      <c r="H2554" s="157">
        <v>0</v>
      </c>
      <c r="I2554" s="19">
        <v>10</v>
      </c>
      <c r="J2554" s="150" t="s">
        <v>13</v>
      </c>
      <c r="K2554" s="150" t="s">
        <v>12</v>
      </c>
      <c r="L2554" s="9">
        <v>1</v>
      </c>
      <c r="M2554" s="9"/>
      <c r="N2554" s="21">
        <v>0</v>
      </c>
      <c r="O2554" s="10"/>
      <c r="P2554" s="39">
        <v>0</v>
      </c>
      <c r="Q2554" s="7"/>
      <c r="R2554" s="158">
        <v>15.7172</v>
      </c>
      <c r="S2554" s="1"/>
      <c r="T2554" s="23">
        <v>2.5137999999999998</v>
      </c>
      <c r="V2554" s="20">
        <v>6.2523999999999997</v>
      </c>
      <c r="X2554" s="20">
        <v>0</v>
      </c>
      <c r="AA2554" s="25">
        <v>0</v>
      </c>
      <c r="AB2554" s="9"/>
      <c r="AC2554" s="25">
        <v>9116</v>
      </c>
      <c r="AD2554" s="9"/>
      <c r="AE2554" s="27">
        <v>1458</v>
      </c>
      <c r="AF2554" s="9"/>
      <c r="AG2554" s="26">
        <v>580</v>
      </c>
      <c r="AI2554" s="26">
        <v>0</v>
      </c>
      <c r="AK2554" s="26">
        <v>3420</v>
      </c>
      <c r="AM2554" s="2" t="str">
        <f t="shared" si="39"/>
        <v>No</v>
      </c>
    </row>
    <row r="2555" spans="1:39">
      <c r="A2555" s="6" t="s">
        <v>2075</v>
      </c>
      <c r="B2555" s="6" t="s">
        <v>2076</v>
      </c>
      <c r="C2555" s="4" t="s">
        <v>64</v>
      </c>
      <c r="D2555" s="213" t="s">
        <v>2077</v>
      </c>
      <c r="E2555" s="210" t="s">
        <v>2078</v>
      </c>
      <c r="F2555" s="17" t="s">
        <v>272</v>
      </c>
      <c r="G2555" s="36" t="s">
        <v>400</v>
      </c>
      <c r="H2555" s="157">
        <v>0</v>
      </c>
      <c r="I2555" s="19">
        <v>10</v>
      </c>
      <c r="J2555" s="150" t="s">
        <v>14</v>
      </c>
      <c r="K2555" s="150" t="s">
        <v>12</v>
      </c>
      <c r="L2555" s="9">
        <v>1</v>
      </c>
      <c r="M2555" s="9"/>
      <c r="N2555" s="21">
        <v>0.56059999999999999</v>
      </c>
      <c r="O2555" s="10"/>
      <c r="P2555" s="39">
        <v>2.6499999999999999E-2</v>
      </c>
      <c r="Q2555" s="7"/>
      <c r="R2555" s="158">
        <v>39.621400000000001</v>
      </c>
      <c r="S2555" s="1"/>
      <c r="T2555" s="23">
        <v>1.875</v>
      </c>
      <c r="V2555" s="20">
        <v>21.131399999999999</v>
      </c>
      <c r="X2555" s="20">
        <v>0</v>
      </c>
      <c r="AA2555" s="25">
        <v>2035</v>
      </c>
      <c r="AB2555" s="9"/>
      <c r="AC2555" s="25">
        <v>76707</v>
      </c>
      <c r="AD2555" s="9"/>
      <c r="AE2555" s="27">
        <v>3630</v>
      </c>
      <c r="AF2555" s="9"/>
      <c r="AG2555" s="26">
        <v>1936</v>
      </c>
      <c r="AI2555" s="26">
        <v>0</v>
      </c>
      <c r="AK2555" s="26">
        <v>26962</v>
      </c>
      <c r="AM2555" s="2" t="str">
        <f t="shared" si="39"/>
        <v>No</v>
      </c>
    </row>
    <row r="2556" spans="1:39">
      <c r="A2556" s="6" t="s">
        <v>6300</v>
      </c>
      <c r="B2556" s="6" t="s">
        <v>4970</v>
      </c>
      <c r="C2556" s="4" t="s">
        <v>20</v>
      </c>
      <c r="D2556" s="213" t="s">
        <v>4971</v>
      </c>
      <c r="E2556" s="210" t="s">
        <v>4972</v>
      </c>
      <c r="F2556" s="17" t="s">
        <v>272</v>
      </c>
      <c r="G2556" s="36" t="s">
        <v>400</v>
      </c>
      <c r="H2556" s="157">
        <v>0</v>
      </c>
      <c r="I2556" s="19">
        <v>10</v>
      </c>
      <c r="J2556" s="150" t="s">
        <v>13</v>
      </c>
      <c r="K2556" s="150" t="s">
        <v>12</v>
      </c>
      <c r="L2556" s="9">
        <v>1</v>
      </c>
      <c r="M2556" s="9"/>
      <c r="N2556" s="21">
        <v>1.1648000000000001</v>
      </c>
      <c r="O2556" s="10"/>
      <c r="P2556" s="39">
        <v>5.1900000000000002E-2</v>
      </c>
      <c r="Q2556" s="7"/>
      <c r="R2556" s="158">
        <v>101.92610000000001</v>
      </c>
      <c r="S2556" s="1"/>
      <c r="T2556" s="23">
        <v>4.5381999999999998</v>
      </c>
      <c r="V2556" s="20">
        <v>22.459599999999998</v>
      </c>
      <c r="X2556" s="20">
        <v>0</v>
      </c>
      <c r="AA2556" s="25">
        <v>10657</v>
      </c>
      <c r="AB2556" s="9"/>
      <c r="AC2556" s="25">
        <v>205483</v>
      </c>
      <c r="AD2556" s="9"/>
      <c r="AE2556" s="27">
        <v>9149</v>
      </c>
      <c r="AF2556" s="9"/>
      <c r="AG2556" s="26">
        <v>2016</v>
      </c>
      <c r="AI2556" s="26">
        <v>0</v>
      </c>
      <c r="AK2556" s="26">
        <v>10856</v>
      </c>
      <c r="AM2556" s="2" t="str">
        <f t="shared" si="39"/>
        <v>No</v>
      </c>
    </row>
    <row r="2557" spans="1:39">
      <c r="A2557" s="6" t="s">
        <v>738</v>
      </c>
      <c r="B2557" s="6" t="s">
        <v>739</v>
      </c>
      <c r="C2557" s="4" t="s">
        <v>34</v>
      </c>
      <c r="D2557" s="213" t="s">
        <v>740</v>
      </c>
      <c r="E2557" s="210" t="s">
        <v>741</v>
      </c>
      <c r="F2557" s="17" t="s">
        <v>275</v>
      </c>
      <c r="G2557" s="36" t="s">
        <v>400</v>
      </c>
      <c r="H2557" s="157">
        <v>0</v>
      </c>
      <c r="I2557" s="19">
        <v>10</v>
      </c>
      <c r="J2557" s="150" t="s">
        <v>13</v>
      </c>
      <c r="K2557" s="150" t="s">
        <v>12</v>
      </c>
      <c r="L2557" s="9">
        <v>1</v>
      </c>
      <c r="M2557" s="9"/>
      <c r="N2557" s="21">
        <v>0.64890000000000003</v>
      </c>
      <c r="O2557" s="10"/>
      <c r="P2557" s="39">
        <v>1.9800000000000002E-2</v>
      </c>
      <c r="Q2557" s="7"/>
      <c r="R2557" s="158">
        <v>45.211300000000001</v>
      </c>
      <c r="S2557" s="1"/>
      <c r="T2557" s="23">
        <v>1.3763000000000001</v>
      </c>
      <c r="V2557" s="20">
        <v>32.848799999999997</v>
      </c>
      <c r="X2557" s="20">
        <v>0</v>
      </c>
      <c r="AA2557" s="25">
        <v>1412</v>
      </c>
      <c r="AB2557" s="9"/>
      <c r="AC2557" s="25">
        <v>71479</v>
      </c>
      <c r="AD2557" s="9"/>
      <c r="AE2557" s="27">
        <v>2176</v>
      </c>
      <c r="AF2557" s="9"/>
      <c r="AG2557" s="26">
        <v>1581</v>
      </c>
      <c r="AI2557" s="26">
        <v>0</v>
      </c>
      <c r="AK2557" s="26">
        <v>30632</v>
      </c>
      <c r="AM2557" s="2" t="str">
        <f t="shared" si="39"/>
        <v>No</v>
      </c>
    </row>
    <row r="2558" spans="1:39">
      <c r="A2558" s="6" t="s">
        <v>585</v>
      </c>
      <c r="B2558" s="6" t="s">
        <v>586</v>
      </c>
      <c r="C2558" s="4" t="s">
        <v>109</v>
      </c>
      <c r="D2558" s="213" t="s">
        <v>587</v>
      </c>
      <c r="E2558" s="210" t="s">
        <v>588</v>
      </c>
      <c r="F2558" s="17" t="s">
        <v>272</v>
      </c>
      <c r="G2558" s="36" t="s">
        <v>400</v>
      </c>
      <c r="H2558" s="157">
        <v>0</v>
      </c>
      <c r="I2558" s="19">
        <v>10</v>
      </c>
      <c r="J2558" s="150" t="s">
        <v>14</v>
      </c>
      <c r="K2558" s="150" t="s">
        <v>12</v>
      </c>
      <c r="L2558" s="9">
        <v>1</v>
      </c>
      <c r="M2558" s="9"/>
      <c r="N2558" s="21">
        <v>1.8937999999999999</v>
      </c>
      <c r="O2558" s="10"/>
      <c r="P2558" s="39">
        <v>8.4099999999999994E-2</v>
      </c>
      <c r="Q2558" s="7"/>
      <c r="R2558" s="158">
        <v>66.582700000000003</v>
      </c>
      <c r="S2558" s="1"/>
      <c r="T2558" s="23">
        <v>2.9567000000000001</v>
      </c>
      <c r="V2558" s="20">
        <v>22.519500000000001</v>
      </c>
      <c r="X2558" s="20">
        <v>0</v>
      </c>
      <c r="AA2558" s="25">
        <v>13567</v>
      </c>
      <c r="AB2558" s="9"/>
      <c r="AC2558" s="25">
        <v>161330</v>
      </c>
      <c r="AD2558" s="9"/>
      <c r="AE2558" s="27">
        <v>7164</v>
      </c>
      <c r="AF2558" s="9"/>
      <c r="AG2558" s="26">
        <v>2423</v>
      </c>
      <c r="AI2558" s="26">
        <v>0</v>
      </c>
      <c r="AK2558" s="26">
        <v>66728</v>
      </c>
      <c r="AM2558" s="2" t="str">
        <f t="shared" si="39"/>
        <v>No</v>
      </c>
    </row>
    <row r="2559" spans="1:39">
      <c r="A2559" s="6" t="s">
        <v>2210</v>
      </c>
      <c r="B2559" s="6" t="s">
        <v>2211</v>
      </c>
      <c r="C2559" s="4" t="s">
        <v>100</v>
      </c>
      <c r="D2559" s="213" t="s">
        <v>2212</v>
      </c>
      <c r="E2559" s="210" t="s">
        <v>2213</v>
      </c>
      <c r="F2559" s="17" t="s">
        <v>272</v>
      </c>
      <c r="G2559" s="36" t="s">
        <v>400</v>
      </c>
      <c r="H2559" s="157">
        <v>0</v>
      </c>
      <c r="I2559" s="19">
        <v>9</v>
      </c>
      <c r="J2559" s="150" t="s">
        <v>13</v>
      </c>
      <c r="K2559" s="150" t="s">
        <v>12</v>
      </c>
      <c r="L2559" s="9">
        <v>9</v>
      </c>
      <c r="M2559" s="9"/>
      <c r="N2559" s="21">
        <v>0.36299999999999999</v>
      </c>
      <c r="O2559" s="10"/>
      <c r="P2559" s="39">
        <v>1.47E-2</v>
      </c>
      <c r="Q2559" s="7"/>
      <c r="R2559" s="158">
        <v>45.390500000000003</v>
      </c>
      <c r="S2559" s="1"/>
      <c r="T2559" s="23">
        <v>1.8411</v>
      </c>
      <c r="V2559" s="20">
        <v>24.6538</v>
      </c>
      <c r="X2559" s="20">
        <v>0</v>
      </c>
      <c r="AA2559" s="25">
        <v>9569</v>
      </c>
      <c r="AB2559" s="9"/>
      <c r="AC2559" s="25">
        <v>649947</v>
      </c>
      <c r="AD2559" s="9"/>
      <c r="AE2559" s="27">
        <v>26363</v>
      </c>
      <c r="AF2559" s="9"/>
      <c r="AG2559" s="26">
        <v>14319</v>
      </c>
      <c r="AI2559" s="26">
        <v>0</v>
      </c>
      <c r="AK2559" s="26">
        <v>466639</v>
      </c>
      <c r="AM2559" s="2" t="str">
        <f t="shared" si="39"/>
        <v>No</v>
      </c>
    </row>
    <row r="2560" spans="1:39">
      <c r="A2560" s="6" t="s">
        <v>3231</v>
      </c>
      <c r="B2560" s="6" t="s">
        <v>5825</v>
      </c>
      <c r="C2560" s="4" t="s">
        <v>113</v>
      </c>
      <c r="D2560" s="213" t="s">
        <v>3232</v>
      </c>
      <c r="E2560" s="210" t="s">
        <v>3233</v>
      </c>
      <c r="F2560" s="17" t="s">
        <v>272</v>
      </c>
      <c r="G2560" s="36" t="s">
        <v>400</v>
      </c>
      <c r="H2560" s="157">
        <v>0</v>
      </c>
      <c r="I2560" s="19">
        <v>9</v>
      </c>
      <c r="J2560" s="150" t="s">
        <v>13</v>
      </c>
      <c r="K2560" s="150" t="s">
        <v>15</v>
      </c>
      <c r="L2560" s="9">
        <v>9</v>
      </c>
      <c r="M2560" s="9"/>
      <c r="N2560" s="21">
        <v>4.1402999999999999</v>
      </c>
      <c r="O2560" s="10"/>
      <c r="P2560" s="39">
        <v>0.40479999999999999</v>
      </c>
      <c r="Q2560" s="7"/>
      <c r="R2560" s="158">
        <v>26.842500000000001</v>
      </c>
      <c r="S2560" s="1"/>
      <c r="T2560" s="23">
        <v>2.6242000000000001</v>
      </c>
      <c r="V2560" s="20">
        <v>10.228999999999999</v>
      </c>
      <c r="X2560" s="20">
        <v>0</v>
      </c>
      <c r="AA2560" s="25">
        <v>471012</v>
      </c>
      <c r="AB2560" s="9"/>
      <c r="AC2560" s="25">
        <v>1163678</v>
      </c>
      <c r="AD2560" s="9"/>
      <c r="AE2560" s="27">
        <v>113763</v>
      </c>
      <c r="AF2560" s="9"/>
      <c r="AG2560" s="26">
        <v>43352</v>
      </c>
      <c r="AI2560" s="26">
        <v>0</v>
      </c>
      <c r="AK2560" s="26">
        <v>422464</v>
      </c>
      <c r="AM2560" s="2" t="str">
        <f t="shared" si="39"/>
        <v>No</v>
      </c>
    </row>
    <row r="2561" spans="1:39">
      <c r="A2561" s="6" t="s">
        <v>3755</v>
      </c>
      <c r="B2561" s="6" t="s">
        <v>3756</v>
      </c>
      <c r="C2561" s="4" t="s">
        <v>44</v>
      </c>
      <c r="D2561" s="213" t="s">
        <v>3757</v>
      </c>
      <c r="E2561" s="210" t="s">
        <v>3758</v>
      </c>
      <c r="F2561" s="17" t="s">
        <v>275</v>
      </c>
      <c r="G2561" s="36" t="s">
        <v>400</v>
      </c>
      <c r="H2561" s="157">
        <v>0</v>
      </c>
      <c r="I2561" s="19">
        <v>9</v>
      </c>
      <c r="J2561" s="150" t="s">
        <v>14</v>
      </c>
      <c r="K2561" s="150" t="s">
        <v>12</v>
      </c>
      <c r="L2561" s="9">
        <v>9</v>
      </c>
      <c r="M2561" s="9"/>
      <c r="N2561" s="21">
        <v>0.45040000000000002</v>
      </c>
      <c r="O2561" s="10"/>
      <c r="P2561" s="39">
        <v>0.1008</v>
      </c>
      <c r="Q2561" s="7"/>
      <c r="R2561" s="158">
        <v>52.911999999999999</v>
      </c>
      <c r="S2561" s="1"/>
      <c r="T2561" s="23">
        <v>11.839700000000001</v>
      </c>
      <c r="V2561" s="20">
        <v>4.4690000000000003</v>
      </c>
      <c r="X2561" s="20">
        <v>0</v>
      </c>
      <c r="AA2561" s="25">
        <v>95949</v>
      </c>
      <c r="AB2561" s="9"/>
      <c r="AC2561" s="25">
        <v>952099</v>
      </c>
      <c r="AD2561" s="9"/>
      <c r="AE2561" s="27">
        <v>213044</v>
      </c>
      <c r="AF2561" s="9"/>
      <c r="AG2561" s="26">
        <v>17994</v>
      </c>
      <c r="AI2561" s="26">
        <v>0</v>
      </c>
      <c r="AK2561" s="26">
        <v>220932</v>
      </c>
      <c r="AM2561" s="2" t="str">
        <f t="shared" si="39"/>
        <v>No</v>
      </c>
    </row>
    <row r="2562" spans="1:39">
      <c r="A2562" s="6" t="s">
        <v>2676</v>
      </c>
      <c r="B2562" s="6" t="s">
        <v>5823</v>
      </c>
      <c r="C2562" s="4" t="s">
        <v>46</v>
      </c>
      <c r="D2562" s="213" t="s">
        <v>2677</v>
      </c>
      <c r="E2562" s="210" t="s">
        <v>2678</v>
      </c>
      <c r="F2562" s="17" t="s">
        <v>405</v>
      </c>
      <c r="G2562" s="36" t="s">
        <v>400</v>
      </c>
      <c r="H2562" s="157">
        <v>0</v>
      </c>
      <c r="I2562" s="19">
        <v>9</v>
      </c>
      <c r="J2562" s="150" t="s">
        <v>13</v>
      </c>
      <c r="K2562" s="150" t="s">
        <v>12</v>
      </c>
      <c r="L2562" s="9">
        <v>9</v>
      </c>
      <c r="M2562" s="9"/>
      <c r="N2562" s="21">
        <v>0.8417</v>
      </c>
      <c r="O2562" s="10"/>
      <c r="P2562" s="39">
        <v>5.1299999999999998E-2</v>
      </c>
      <c r="Q2562" s="7"/>
      <c r="R2562" s="158">
        <v>45.003300000000003</v>
      </c>
      <c r="S2562" s="1"/>
      <c r="T2562" s="23">
        <v>2.7433999999999998</v>
      </c>
      <c r="V2562" s="20">
        <v>16.4041</v>
      </c>
      <c r="X2562" s="20">
        <v>0</v>
      </c>
      <c r="AA2562" s="25">
        <v>22977</v>
      </c>
      <c r="AB2562" s="9"/>
      <c r="AC2562" s="25">
        <v>447783</v>
      </c>
      <c r="AD2562" s="9"/>
      <c r="AE2562" s="27">
        <v>27297</v>
      </c>
      <c r="AF2562" s="9"/>
      <c r="AG2562" s="26">
        <v>9950</v>
      </c>
      <c r="AI2562" s="26">
        <v>0</v>
      </c>
      <c r="AK2562" s="26">
        <v>247352</v>
      </c>
      <c r="AM2562" s="2" t="str">
        <f t="shared" ref="AM2562:AM2625" si="40">IF(AL2562&amp;AJ2562&amp;AH2562&amp;AF2562&amp;AD2562&amp;AB2562&amp;Y2562&amp;W2562&amp;U2562&amp;S2562&amp;S2562&amp;Q2562&amp;O2562&lt;&gt;"","Yes","No")</f>
        <v>No</v>
      </c>
    </row>
    <row r="2563" spans="1:39">
      <c r="A2563" s="6" t="s">
        <v>4229</v>
      </c>
      <c r="B2563" s="6" t="s">
        <v>4230</v>
      </c>
      <c r="C2563" s="4" t="s">
        <v>66</v>
      </c>
      <c r="D2563" s="213" t="s">
        <v>4231</v>
      </c>
      <c r="E2563" s="210" t="s">
        <v>4232</v>
      </c>
      <c r="F2563" s="17" t="s">
        <v>272</v>
      </c>
      <c r="G2563" s="36" t="s">
        <v>400</v>
      </c>
      <c r="H2563" s="157">
        <v>0</v>
      </c>
      <c r="I2563" s="19">
        <v>9</v>
      </c>
      <c r="J2563" s="150" t="s">
        <v>13</v>
      </c>
      <c r="K2563" s="150" t="s">
        <v>12</v>
      </c>
      <c r="L2563" s="9">
        <v>9</v>
      </c>
      <c r="M2563" s="9"/>
      <c r="N2563" s="21">
        <v>2.7469000000000001</v>
      </c>
      <c r="O2563" s="10"/>
      <c r="P2563" s="39">
        <v>7.1499999999999994E-2</v>
      </c>
      <c r="Q2563" s="7"/>
      <c r="R2563" s="158">
        <v>29.168700000000001</v>
      </c>
      <c r="S2563" s="1"/>
      <c r="T2563" s="23">
        <v>0.7591</v>
      </c>
      <c r="V2563" s="20">
        <v>38.425800000000002</v>
      </c>
      <c r="X2563" s="20">
        <v>0</v>
      </c>
      <c r="AA2563" s="25">
        <v>8084</v>
      </c>
      <c r="AB2563" s="9"/>
      <c r="AC2563" s="25">
        <v>113087</v>
      </c>
      <c r="AD2563" s="9"/>
      <c r="AE2563" s="27">
        <v>2943</v>
      </c>
      <c r="AF2563" s="9"/>
      <c r="AG2563" s="26">
        <v>3877</v>
      </c>
      <c r="AI2563" s="26">
        <v>0</v>
      </c>
      <c r="AK2563" s="26">
        <v>44868</v>
      </c>
      <c r="AM2563" s="2" t="str">
        <f t="shared" si="40"/>
        <v>No</v>
      </c>
    </row>
    <row r="2564" spans="1:39">
      <c r="A2564" s="6" t="s">
        <v>5592</v>
      </c>
      <c r="B2564" s="6" t="s">
        <v>714</v>
      </c>
      <c r="C2564" s="4" t="s">
        <v>46</v>
      </c>
      <c r="D2564" s="213" t="s">
        <v>2577</v>
      </c>
      <c r="E2564" s="210" t="s">
        <v>2578</v>
      </c>
      <c r="F2564" s="17" t="s">
        <v>405</v>
      </c>
      <c r="G2564" s="36" t="s">
        <v>400</v>
      </c>
      <c r="H2564" s="157">
        <v>0</v>
      </c>
      <c r="I2564" s="19">
        <v>9</v>
      </c>
      <c r="J2564" s="150" t="s">
        <v>13</v>
      </c>
      <c r="K2564" s="150" t="s">
        <v>12</v>
      </c>
      <c r="L2564" s="9">
        <v>9</v>
      </c>
      <c r="M2564" s="9"/>
      <c r="N2564" s="21">
        <v>1.8208</v>
      </c>
      <c r="O2564" s="10"/>
      <c r="P2564" s="39">
        <v>0.10349999999999999</v>
      </c>
      <c r="Q2564" s="7"/>
      <c r="R2564" s="158">
        <v>34.605699999999999</v>
      </c>
      <c r="S2564" s="1"/>
      <c r="T2564" s="23">
        <v>1.9678</v>
      </c>
      <c r="V2564" s="20">
        <v>17.586300000000001</v>
      </c>
      <c r="X2564" s="20">
        <v>0</v>
      </c>
      <c r="AA2564" s="25">
        <v>47790</v>
      </c>
      <c r="AB2564" s="9"/>
      <c r="AC2564" s="25">
        <v>461571</v>
      </c>
      <c r="AD2564" s="9"/>
      <c r="AE2564" s="27">
        <v>26246</v>
      </c>
      <c r="AF2564" s="9"/>
      <c r="AG2564" s="26">
        <v>13338</v>
      </c>
      <c r="AI2564" s="26">
        <v>0</v>
      </c>
      <c r="AK2564" s="26">
        <v>229451</v>
      </c>
      <c r="AM2564" s="2" t="str">
        <f t="shared" si="40"/>
        <v>No</v>
      </c>
    </row>
    <row r="2565" spans="1:39">
      <c r="A2565" s="6" t="s">
        <v>5610</v>
      </c>
      <c r="B2565" s="6" t="s">
        <v>5611</v>
      </c>
      <c r="C2565" s="4" t="s">
        <v>22</v>
      </c>
      <c r="D2565" s="213"/>
      <c r="E2565" s="210">
        <v>90285</v>
      </c>
      <c r="F2565" s="17" t="s">
        <v>272</v>
      </c>
      <c r="G2565" s="36" t="s">
        <v>220</v>
      </c>
      <c r="H2565" s="157">
        <v>12150996</v>
      </c>
      <c r="I2565" s="19">
        <v>9</v>
      </c>
      <c r="J2565" s="150" t="s">
        <v>13</v>
      </c>
      <c r="K2565" s="150" t="s">
        <v>15</v>
      </c>
      <c r="L2565" s="9">
        <v>9</v>
      </c>
      <c r="M2565" s="9"/>
      <c r="N2565" s="21">
        <v>0.77510000000000001</v>
      </c>
      <c r="O2565" s="10"/>
      <c r="P2565" s="39">
        <v>3.0099999999999998E-2</v>
      </c>
      <c r="Q2565" s="7"/>
      <c r="R2565" s="158">
        <v>58.316600000000001</v>
      </c>
      <c r="S2565" s="1"/>
      <c r="T2565" s="23">
        <v>2.266</v>
      </c>
      <c r="V2565" s="20">
        <v>25.734999999999999</v>
      </c>
      <c r="X2565" s="20">
        <v>0</v>
      </c>
      <c r="AA2565" s="25">
        <v>24310</v>
      </c>
      <c r="AB2565" s="9"/>
      <c r="AC2565" s="25">
        <v>807102</v>
      </c>
      <c r="AD2565" s="9"/>
      <c r="AE2565" s="27">
        <v>31362</v>
      </c>
      <c r="AF2565" s="9"/>
      <c r="AG2565" s="26">
        <v>13840</v>
      </c>
      <c r="AI2565" s="26">
        <v>0</v>
      </c>
      <c r="AK2565" s="26">
        <v>100033</v>
      </c>
      <c r="AM2565" s="2" t="str">
        <f t="shared" si="40"/>
        <v>No</v>
      </c>
    </row>
    <row r="2566" spans="1:39">
      <c r="A2566" s="6" t="s">
        <v>3127</v>
      </c>
      <c r="B2566" s="6" t="s">
        <v>3128</v>
      </c>
      <c r="C2566" s="4" t="s">
        <v>113</v>
      </c>
      <c r="D2566" s="213" t="s">
        <v>3129</v>
      </c>
      <c r="E2566" s="210" t="s">
        <v>3130</v>
      </c>
      <c r="F2566" s="17" t="s">
        <v>272</v>
      </c>
      <c r="G2566" s="36" t="s">
        <v>400</v>
      </c>
      <c r="H2566" s="157">
        <v>0</v>
      </c>
      <c r="I2566" s="19">
        <v>9</v>
      </c>
      <c r="J2566" s="150" t="s">
        <v>13</v>
      </c>
      <c r="K2566" s="150" t="s">
        <v>15</v>
      </c>
      <c r="L2566" s="9">
        <v>9</v>
      </c>
      <c r="M2566" s="9"/>
      <c r="N2566" s="21">
        <v>3.0112000000000001</v>
      </c>
      <c r="O2566" s="10"/>
      <c r="P2566" s="39">
        <v>0.41639999999999999</v>
      </c>
      <c r="Q2566" s="7"/>
      <c r="R2566" s="158">
        <v>24.574000000000002</v>
      </c>
      <c r="S2566" s="1"/>
      <c r="T2566" s="23">
        <v>3.3984999999999999</v>
      </c>
      <c r="V2566" s="20">
        <v>7.2308000000000003</v>
      </c>
      <c r="X2566" s="20">
        <v>0</v>
      </c>
      <c r="AA2566" s="25">
        <v>282760</v>
      </c>
      <c r="AB2566" s="9"/>
      <c r="AC2566" s="25">
        <v>679005</v>
      </c>
      <c r="AD2566" s="9"/>
      <c r="AE2566" s="27">
        <v>93904</v>
      </c>
      <c r="AF2566" s="9"/>
      <c r="AG2566" s="26">
        <v>27631</v>
      </c>
      <c r="AI2566" s="26">
        <v>0</v>
      </c>
      <c r="AK2566" s="26">
        <v>276242</v>
      </c>
      <c r="AM2566" s="2" t="str">
        <f t="shared" si="40"/>
        <v>No</v>
      </c>
    </row>
    <row r="2567" spans="1:39">
      <c r="A2567" s="6" t="s">
        <v>1586</v>
      </c>
      <c r="B2567" s="6" t="s">
        <v>1587</v>
      </c>
      <c r="C2567" s="4" t="s">
        <v>39</v>
      </c>
      <c r="D2567" s="213" t="s">
        <v>1588</v>
      </c>
      <c r="E2567" s="210" t="s">
        <v>1589</v>
      </c>
      <c r="F2567" s="17" t="s">
        <v>272</v>
      </c>
      <c r="G2567" s="36" t="s">
        <v>400</v>
      </c>
      <c r="H2567" s="157">
        <v>0</v>
      </c>
      <c r="I2567" s="19">
        <v>9</v>
      </c>
      <c r="J2567" s="150" t="s">
        <v>13</v>
      </c>
      <c r="K2567" s="150" t="s">
        <v>12</v>
      </c>
      <c r="L2567" s="9">
        <v>9</v>
      </c>
      <c r="M2567" s="9"/>
      <c r="N2567" s="21">
        <v>3.0728</v>
      </c>
      <c r="O2567" s="10"/>
      <c r="P2567" s="39">
        <v>6.4100000000000004E-2</v>
      </c>
      <c r="Q2567" s="7"/>
      <c r="R2567" s="158">
        <v>61.295400000000001</v>
      </c>
      <c r="S2567" s="1"/>
      <c r="T2567" s="23">
        <v>1.2794000000000001</v>
      </c>
      <c r="V2567" s="20">
        <v>47.91</v>
      </c>
      <c r="X2567" s="20">
        <v>0</v>
      </c>
      <c r="AA2567" s="25">
        <v>39765</v>
      </c>
      <c r="AB2567" s="9"/>
      <c r="AC2567" s="25">
        <v>620003</v>
      </c>
      <c r="AD2567" s="9"/>
      <c r="AE2567" s="27">
        <v>12941</v>
      </c>
      <c r="AF2567" s="9"/>
      <c r="AG2567" s="26">
        <v>10115</v>
      </c>
      <c r="AI2567" s="26">
        <v>0</v>
      </c>
      <c r="AK2567" s="26">
        <v>169952</v>
      </c>
      <c r="AM2567" s="2" t="str">
        <f t="shared" si="40"/>
        <v>No</v>
      </c>
    </row>
    <row r="2568" spans="1:39">
      <c r="A2568" s="6" t="s">
        <v>419</v>
      </c>
      <c r="B2568" s="6" t="s">
        <v>5813</v>
      </c>
      <c r="C2568" s="4" t="s">
        <v>1</v>
      </c>
      <c r="D2568" s="213" t="s">
        <v>420</v>
      </c>
      <c r="E2568" s="210" t="s">
        <v>421</v>
      </c>
      <c r="F2568" s="17" t="s">
        <v>275</v>
      </c>
      <c r="G2568" s="36" t="s">
        <v>400</v>
      </c>
      <c r="H2568" s="157">
        <v>0</v>
      </c>
      <c r="I2568" s="19">
        <v>9</v>
      </c>
      <c r="J2568" s="150" t="s">
        <v>13</v>
      </c>
      <c r="K2568" s="150" t="s">
        <v>12</v>
      </c>
      <c r="L2568" s="9">
        <v>9</v>
      </c>
      <c r="M2568" s="9"/>
      <c r="N2568" s="21">
        <v>0.59079999999999999</v>
      </c>
      <c r="O2568" s="10"/>
      <c r="P2568" s="39">
        <v>2.1600000000000001E-2</v>
      </c>
      <c r="Q2568" s="7"/>
      <c r="R2568" s="158">
        <v>62.0749</v>
      </c>
      <c r="S2568" s="1"/>
      <c r="T2568" s="23">
        <v>2.2698</v>
      </c>
      <c r="V2568" s="20">
        <v>27.348099999999999</v>
      </c>
      <c r="X2568" s="20">
        <v>0</v>
      </c>
      <c r="AA2568" s="25">
        <v>11780</v>
      </c>
      <c r="AB2568" s="9"/>
      <c r="AC2568" s="25">
        <v>545266</v>
      </c>
      <c r="AD2568" s="9"/>
      <c r="AE2568" s="27">
        <v>19938</v>
      </c>
      <c r="AF2568" s="9"/>
      <c r="AG2568" s="26">
        <v>8784</v>
      </c>
      <c r="AI2568" s="26">
        <v>0</v>
      </c>
      <c r="AK2568" s="26">
        <v>87298</v>
      </c>
      <c r="AM2568" s="2" t="str">
        <f t="shared" si="40"/>
        <v>No</v>
      </c>
    </row>
    <row r="2569" spans="1:39">
      <c r="A2569" s="6" t="s">
        <v>3429</v>
      </c>
      <c r="B2569" s="6" t="s">
        <v>3430</v>
      </c>
      <c r="C2569" s="4" t="s">
        <v>52</v>
      </c>
      <c r="D2569" s="213" t="s">
        <v>3431</v>
      </c>
      <c r="E2569" s="210" t="s">
        <v>3432</v>
      </c>
      <c r="F2569" s="17" t="s">
        <v>1012</v>
      </c>
      <c r="G2569" s="36" t="s">
        <v>400</v>
      </c>
      <c r="H2569" s="157">
        <v>0</v>
      </c>
      <c r="I2569" s="19">
        <v>9</v>
      </c>
      <c r="J2569" s="150" t="s">
        <v>13</v>
      </c>
      <c r="K2569" s="150" t="s">
        <v>12</v>
      </c>
      <c r="L2569" s="9">
        <v>9</v>
      </c>
      <c r="M2569" s="9"/>
      <c r="N2569" s="21">
        <v>0.1082</v>
      </c>
      <c r="O2569" s="10"/>
      <c r="P2569" s="39">
        <v>4.7000000000000002E-3</v>
      </c>
      <c r="Q2569" s="7"/>
      <c r="R2569" s="158">
        <v>35.9328</v>
      </c>
      <c r="S2569" s="1"/>
      <c r="T2569" s="23">
        <v>1.5483</v>
      </c>
      <c r="V2569" s="20">
        <v>23.207699999999999</v>
      </c>
      <c r="X2569" s="20">
        <v>0</v>
      </c>
      <c r="AA2569" s="25">
        <v>1807</v>
      </c>
      <c r="AB2569" s="9"/>
      <c r="AC2569" s="25">
        <v>387499</v>
      </c>
      <c r="AD2569" s="9"/>
      <c r="AE2569" s="27">
        <v>16697</v>
      </c>
      <c r="AF2569" s="9"/>
      <c r="AG2569" s="26">
        <v>10784</v>
      </c>
      <c r="AI2569" s="26">
        <v>0</v>
      </c>
      <c r="AK2569" s="26">
        <v>179138</v>
      </c>
      <c r="AM2569" s="2" t="str">
        <f t="shared" si="40"/>
        <v>No</v>
      </c>
    </row>
    <row r="2570" spans="1:39">
      <c r="A2570" s="6" t="s">
        <v>6314</v>
      </c>
      <c r="B2570" s="6" t="s">
        <v>4601</v>
      </c>
      <c r="C2570" s="4" t="s">
        <v>65</v>
      </c>
      <c r="D2570" s="213" t="s">
        <v>4602</v>
      </c>
      <c r="E2570" s="210" t="s">
        <v>4603</v>
      </c>
      <c r="F2570" s="17" t="s">
        <v>405</v>
      </c>
      <c r="G2570" s="36" t="s">
        <v>400</v>
      </c>
      <c r="H2570" s="157">
        <v>0</v>
      </c>
      <c r="I2570" s="19">
        <v>9</v>
      </c>
      <c r="J2570" s="150" t="s">
        <v>13</v>
      </c>
      <c r="K2570" s="150" t="s">
        <v>12</v>
      </c>
      <c r="L2570" s="9">
        <v>9</v>
      </c>
      <c r="M2570" s="9"/>
      <c r="N2570" s="21">
        <v>2.7282000000000002</v>
      </c>
      <c r="O2570" s="10"/>
      <c r="P2570" s="39">
        <v>0.1358</v>
      </c>
      <c r="Q2570" s="7"/>
      <c r="R2570" s="158">
        <v>67.613100000000003</v>
      </c>
      <c r="S2570" s="1"/>
      <c r="T2570" s="23">
        <v>3.3652000000000002</v>
      </c>
      <c r="V2570" s="20">
        <v>20.091999999999999</v>
      </c>
      <c r="X2570" s="20">
        <v>0</v>
      </c>
      <c r="AA2570" s="25">
        <v>57573</v>
      </c>
      <c r="AB2570" s="9"/>
      <c r="AC2570" s="25">
        <v>424002</v>
      </c>
      <c r="AD2570" s="9"/>
      <c r="AE2570" s="27">
        <v>21103</v>
      </c>
      <c r="AF2570" s="9"/>
      <c r="AG2570" s="26">
        <v>6271</v>
      </c>
      <c r="AI2570" s="26">
        <v>0</v>
      </c>
      <c r="AK2570" s="26">
        <v>101675</v>
      </c>
      <c r="AM2570" s="2" t="str">
        <f t="shared" si="40"/>
        <v>No</v>
      </c>
    </row>
    <row r="2571" spans="1:39">
      <c r="A2571" s="6" t="s">
        <v>6315</v>
      </c>
      <c r="B2571" s="6" t="s">
        <v>2333</v>
      </c>
      <c r="C2571" s="4" t="s">
        <v>52</v>
      </c>
      <c r="D2571" s="213">
        <v>6132</v>
      </c>
      <c r="E2571" s="210">
        <v>60132</v>
      </c>
      <c r="F2571" s="17" t="s">
        <v>405</v>
      </c>
      <c r="G2571" s="36" t="s">
        <v>220</v>
      </c>
      <c r="H2571" s="157">
        <v>252720</v>
      </c>
      <c r="I2571" s="19">
        <v>9</v>
      </c>
      <c r="J2571" s="150" t="s">
        <v>13</v>
      </c>
      <c r="K2571" s="150" t="s">
        <v>12</v>
      </c>
      <c r="L2571" s="9">
        <v>9</v>
      </c>
      <c r="M2571" s="9"/>
      <c r="N2571" s="21">
        <v>1.1518999999999999</v>
      </c>
      <c r="O2571" s="10"/>
      <c r="P2571" s="39">
        <v>4.7699999999999999E-2</v>
      </c>
      <c r="Q2571" s="7"/>
      <c r="R2571" s="158">
        <v>27.012499999999999</v>
      </c>
      <c r="S2571" s="1"/>
      <c r="T2571" s="23">
        <v>1.1195999999999999</v>
      </c>
      <c r="V2571" s="20">
        <v>24.1266</v>
      </c>
      <c r="X2571" s="20">
        <v>0</v>
      </c>
      <c r="AA2571" s="25">
        <v>22664</v>
      </c>
      <c r="AB2571" s="9"/>
      <c r="AC2571" s="25">
        <v>474691</v>
      </c>
      <c r="AD2571" s="9"/>
      <c r="AE2571" s="27">
        <v>19675</v>
      </c>
      <c r="AF2571" s="9"/>
      <c r="AG2571" s="26">
        <v>17573</v>
      </c>
      <c r="AI2571" s="26">
        <v>0</v>
      </c>
      <c r="AK2571" s="26">
        <v>360548</v>
      </c>
      <c r="AM2571" s="2" t="str">
        <f t="shared" si="40"/>
        <v>No</v>
      </c>
    </row>
    <row r="2572" spans="1:39">
      <c r="A2572" s="6" t="s">
        <v>1711</v>
      </c>
      <c r="B2572" s="6" t="s">
        <v>1712</v>
      </c>
      <c r="C2572" s="4" t="s">
        <v>42</v>
      </c>
      <c r="D2572" s="213" t="s">
        <v>1713</v>
      </c>
      <c r="E2572" s="210" t="s">
        <v>1714</v>
      </c>
      <c r="F2572" s="17" t="s">
        <v>272</v>
      </c>
      <c r="G2572" s="36" t="s">
        <v>400</v>
      </c>
      <c r="H2572" s="157">
        <v>0</v>
      </c>
      <c r="I2572" s="19">
        <v>9</v>
      </c>
      <c r="J2572" s="150" t="s">
        <v>13</v>
      </c>
      <c r="K2572" s="150" t="s">
        <v>12</v>
      </c>
      <c r="L2572" s="9">
        <v>9</v>
      </c>
      <c r="M2572" s="9"/>
      <c r="N2572" s="21">
        <v>0.8468</v>
      </c>
      <c r="O2572" s="10"/>
      <c r="P2572" s="39">
        <v>5.5599999999999997E-2</v>
      </c>
      <c r="Q2572" s="7"/>
      <c r="R2572" s="158">
        <v>32.855400000000003</v>
      </c>
      <c r="S2572" s="1"/>
      <c r="T2572" s="23">
        <v>2.1560000000000001</v>
      </c>
      <c r="V2572" s="20">
        <v>15.238899999999999</v>
      </c>
      <c r="X2572" s="20">
        <v>0</v>
      </c>
      <c r="AA2572" s="25">
        <v>31128</v>
      </c>
      <c r="AB2572" s="9"/>
      <c r="AC2572" s="25">
        <v>560152</v>
      </c>
      <c r="AD2572" s="9"/>
      <c r="AE2572" s="27">
        <v>36758</v>
      </c>
      <c r="AF2572" s="9"/>
      <c r="AG2572" s="26">
        <v>17049</v>
      </c>
      <c r="AI2572" s="26">
        <v>0</v>
      </c>
      <c r="AK2572" s="26">
        <v>255162</v>
      </c>
      <c r="AM2572" s="2" t="str">
        <f t="shared" si="40"/>
        <v>No</v>
      </c>
    </row>
    <row r="2573" spans="1:39">
      <c r="A2573" s="6" t="s">
        <v>6316</v>
      </c>
      <c r="B2573" s="6" t="s">
        <v>2383</v>
      </c>
      <c r="C2573" s="4" t="s">
        <v>113</v>
      </c>
      <c r="D2573" s="213">
        <v>5152</v>
      </c>
      <c r="E2573" s="210">
        <v>50152</v>
      </c>
      <c r="F2573" s="17" t="s">
        <v>272</v>
      </c>
      <c r="G2573" s="36" t="s">
        <v>220</v>
      </c>
      <c r="H2573" s="157">
        <v>100868</v>
      </c>
      <c r="I2573" s="19">
        <v>9</v>
      </c>
      <c r="J2573" s="150" t="s">
        <v>13</v>
      </c>
      <c r="K2573" s="150" t="s">
        <v>15</v>
      </c>
      <c r="L2573" s="9">
        <v>9</v>
      </c>
      <c r="M2573" s="9"/>
      <c r="N2573" s="21">
        <v>3.4371999999999998</v>
      </c>
      <c r="O2573" s="10"/>
      <c r="P2573" s="39">
        <v>0.23280000000000001</v>
      </c>
      <c r="Q2573" s="7"/>
      <c r="R2573" s="158">
        <v>26.786100000000001</v>
      </c>
      <c r="S2573" s="1"/>
      <c r="T2573" s="23">
        <v>1.8145</v>
      </c>
      <c r="V2573" s="20">
        <v>14.762499999999999</v>
      </c>
      <c r="X2573" s="20">
        <v>0</v>
      </c>
      <c r="AA2573" s="25">
        <v>194405</v>
      </c>
      <c r="AB2573" s="9"/>
      <c r="AC2573" s="25">
        <v>834950</v>
      </c>
      <c r="AD2573" s="9"/>
      <c r="AE2573" s="27">
        <v>56559</v>
      </c>
      <c r="AF2573" s="9"/>
      <c r="AG2573" s="26">
        <v>31171</v>
      </c>
      <c r="AI2573" s="26">
        <v>0</v>
      </c>
      <c r="AK2573" s="26">
        <v>411606</v>
      </c>
      <c r="AM2573" s="2" t="str">
        <f t="shared" si="40"/>
        <v>No</v>
      </c>
    </row>
    <row r="2574" spans="1:39">
      <c r="A2574" s="6" t="s">
        <v>6317</v>
      </c>
      <c r="B2574" s="6" t="s">
        <v>1284</v>
      </c>
      <c r="C2574" s="4" t="s">
        <v>51</v>
      </c>
      <c r="D2574" s="213">
        <v>4020</v>
      </c>
      <c r="E2574" s="210">
        <v>40020</v>
      </c>
      <c r="F2574" s="17" t="s">
        <v>272</v>
      </c>
      <c r="G2574" s="36" t="s">
        <v>220</v>
      </c>
      <c r="H2574" s="157">
        <v>70543</v>
      </c>
      <c r="I2574" s="19">
        <v>9</v>
      </c>
      <c r="J2574" s="150" t="s">
        <v>14</v>
      </c>
      <c r="K2574" s="150" t="s">
        <v>12</v>
      </c>
      <c r="L2574" s="9">
        <v>9</v>
      </c>
      <c r="M2574" s="9"/>
      <c r="N2574" s="21">
        <v>0.38640000000000002</v>
      </c>
      <c r="O2574" s="10"/>
      <c r="P2574" s="39">
        <v>4.7100000000000003E-2</v>
      </c>
      <c r="Q2574" s="7"/>
      <c r="R2574" s="158">
        <v>72.186800000000005</v>
      </c>
      <c r="S2574" s="1"/>
      <c r="T2574" s="23">
        <v>8.8017000000000003</v>
      </c>
      <c r="V2574" s="20">
        <v>8.2014999999999993</v>
      </c>
      <c r="X2574" s="20">
        <v>0</v>
      </c>
      <c r="AA2574" s="25">
        <v>100701</v>
      </c>
      <c r="AB2574" s="9"/>
      <c r="AC2574" s="25">
        <v>2137307</v>
      </c>
      <c r="AD2574" s="9"/>
      <c r="AE2574" s="27">
        <v>260600</v>
      </c>
      <c r="AF2574" s="9"/>
      <c r="AG2574" s="26">
        <v>29608</v>
      </c>
      <c r="AI2574" s="26">
        <v>0</v>
      </c>
      <c r="AK2574" s="26">
        <v>427226</v>
      </c>
      <c r="AM2574" s="2" t="str">
        <f t="shared" si="40"/>
        <v>No</v>
      </c>
    </row>
    <row r="2575" spans="1:39">
      <c r="A2575" s="6" t="s">
        <v>4918</v>
      </c>
      <c r="B2575" s="6" t="s">
        <v>4919</v>
      </c>
      <c r="C2575" s="4" t="s">
        <v>20</v>
      </c>
      <c r="D2575" s="213" t="s">
        <v>4920</v>
      </c>
      <c r="E2575" s="210">
        <v>99286</v>
      </c>
      <c r="F2575" s="17" t="s">
        <v>132</v>
      </c>
      <c r="G2575" s="36" t="s">
        <v>220</v>
      </c>
      <c r="H2575" s="157">
        <v>0</v>
      </c>
      <c r="I2575" s="19">
        <v>9</v>
      </c>
      <c r="J2575" s="150" t="s">
        <v>14</v>
      </c>
      <c r="K2575" s="150" t="s">
        <v>12</v>
      </c>
      <c r="L2575" s="9">
        <v>9</v>
      </c>
      <c r="M2575" s="9"/>
      <c r="N2575" s="21">
        <v>1.4015</v>
      </c>
      <c r="O2575" s="10"/>
      <c r="P2575" s="39">
        <v>8.2100000000000006E-2</v>
      </c>
      <c r="Q2575" s="7"/>
      <c r="R2575" s="158">
        <v>51.968200000000003</v>
      </c>
      <c r="S2575" s="1"/>
      <c r="T2575" s="23">
        <v>3.0426000000000002</v>
      </c>
      <c r="V2575" s="20">
        <v>17.080500000000001</v>
      </c>
      <c r="X2575" s="20">
        <v>0</v>
      </c>
      <c r="AA2575" s="25">
        <v>96102</v>
      </c>
      <c r="AB2575" s="9"/>
      <c r="AC2575" s="25">
        <v>1171259</v>
      </c>
      <c r="AD2575" s="9"/>
      <c r="AE2575" s="27">
        <v>68573</v>
      </c>
      <c r="AF2575" s="9"/>
      <c r="AG2575" s="26">
        <v>22538</v>
      </c>
      <c r="AI2575" s="26">
        <v>0</v>
      </c>
      <c r="AK2575" s="26">
        <v>438881</v>
      </c>
      <c r="AM2575" s="2" t="str">
        <f t="shared" si="40"/>
        <v>No</v>
      </c>
    </row>
    <row r="2576" spans="1:39">
      <c r="A2576" s="6" t="s">
        <v>5354</v>
      </c>
      <c r="B2576" s="6" t="s">
        <v>968</v>
      </c>
      <c r="C2576" s="4" t="s">
        <v>75</v>
      </c>
      <c r="D2576" s="213">
        <v>2216</v>
      </c>
      <c r="E2576" s="210">
        <v>20216</v>
      </c>
      <c r="F2576" s="17" t="s">
        <v>272</v>
      </c>
      <c r="G2576" s="36" t="s">
        <v>220</v>
      </c>
      <c r="H2576" s="157">
        <v>423566</v>
      </c>
      <c r="I2576" s="19">
        <v>9</v>
      </c>
      <c r="J2576" s="150" t="s">
        <v>13</v>
      </c>
      <c r="K2576" s="150" t="s">
        <v>15</v>
      </c>
      <c r="L2576" s="9">
        <v>9</v>
      </c>
      <c r="M2576" s="9"/>
      <c r="N2576" s="21">
        <v>0.69989999999999997</v>
      </c>
      <c r="O2576" s="10"/>
      <c r="P2576" s="39">
        <v>2.0199999999999999E-2</v>
      </c>
      <c r="Q2576" s="7"/>
      <c r="R2576" s="158">
        <v>76.203599999999994</v>
      </c>
      <c r="S2576" s="1"/>
      <c r="T2576" s="23">
        <v>2.1949000000000001</v>
      </c>
      <c r="V2576" s="20">
        <v>34.7181</v>
      </c>
      <c r="X2576" s="20">
        <v>0</v>
      </c>
      <c r="AA2576" s="25">
        <v>17740</v>
      </c>
      <c r="AB2576" s="9"/>
      <c r="AC2576" s="25">
        <v>879999</v>
      </c>
      <c r="AD2576" s="9"/>
      <c r="AE2576" s="27">
        <v>25347</v>
      </c>
      <c r="AF2576" s="9"/>
      <c r="AG2576" s="26">
        <v>11548</v>
      </c>
      <c r="AI2576" s="26">
        <v>0</v>
      </c>
      <c r="AK2576" s="26">
        <v>110109</v>
      </c>
      <c r="AM2576" s="2" t="str">
        <f t="shared" si="40"/>
        <v>No</v>
      </c>
    </row>
    <row r="2577" spans="1:39">
      <c r="A2577" s="6" t="s">
        <v>5517</v>
      </c>
      <c r="B2577" s="6" t="s">
        <v>5518</v>
      </c>
      <c r="C2577" s="4" t="s">
        <v>74</v>
      </c>
      <c r="D2577" s="213"/>
      <c r="E2577" s="210" t="s">
        <v>5519</v>
      </c>
      <c r="F2577" s="17" t="s">
        <v>405</v>
      </c>
      <c r="G2577" s="36" t="s">
        <v>400</v>
      </c>
      <c r="H2577" s="157">
        <v>0</v>
      </c>
      <c r="I2577" s="19">
        <v>9</v>
      </c>
      <c r="J2577" s="150" t="s">
        <v>13</v>
      </c>
      <c r="K2577" s="150" t="s">
        <v>12</v>
      </c>
      <c r="L2577" s="9">
        <v>9</v>
      </c>
      <c r="M2577" s="9"/>
      <c r="N2577" s="21">
        <v>0.7198</v>
      </c>
      <c r="O2577" s="10"/>
      <c r="P2577" s="39">
        <v>4.6199999999999998E-2</v>
      </c>
      <c r="Q2577" s="7"/>
      <c r="R2577" s="158">
        <v>16.5303</v>
      </c>
      <c r="S2577" s="1"/>
      <c r="T2577" s="23">
        <v>1.0619000000000001</v>
      </c>
      <c r="V2577" s="20">
        <v>15.5664</v>
      </c>
      <c r="X2577" s="20">
        <v>0</v>
      </c>
      <c r="AA2577" s="25">
        <v>13111</v>
      </c>
      <c r="AB2577" s="9"/>
      <c r="AC2577" s="25">
        <v>283527</v>
      </c>
      <c r="AD2577" s="9"/>
      <c r="AE2577" s="27">
        <v>18214</v>
      </c>
      <c r="AF2577" s="9"/>
      <c r="AG2577" s="26">
        <v>17152</v>
      </c>
      <c r="AI2577" s="26">
        <v>0</v>
      </c>
      <c r="AK2577" s="26">
        <v>223872</v>
      </c>
      <c r="AM2577" s="2" t="str">
        <f t="shared" si="40"/>
        <v>No</v>
      </c>
    </row>
    <row r="2578" spans="1:39">
      <c r="A2578" s="6" t="s">
        <v>5657</v>
      </c>
      <c r="B2578" s="6" t="s">
        <v>4851</v>
      </c>
      <c r="C2578" s="4" t="s">
        <v>22</v>
      </c>
      <c r="D2578" s="213"/>
      <c r="E2578" s="210">
        <v>90297</v>
      </c>
      <c r="F2578" s="17" t="s">
        <v>344</v>
      </c>
      <c r="G2578" s="36" t="s">
        <v>220</v>
      </c>
      <c r="H2578" s="157">
        <v>59219</v>
      </c>
      <c r="I2578" s="19">
        <v>9</v>
      </c>
      <c r="J2578" s="150" t="s">
        <v>16</v>
      </c>
      <c r="K2578" s="150" t="s">
        <v>15</v>
      </c>
      <c r="L2578" s="9">
        <v>9</v>
      </c>
      <c r="M2578" s="9"/>
      <c r="N2578" s="21">
        <v>5.2742000000000004</v>
      </c>
      <c r="O2578" s="10"/>
      <c r="P2578" s="39">
        <v>0.98909999999999998</v>
      </c>
      <c r="Q2578" s="7"/>
      <c r="R2578" s="158">
        <v>29.623200000000001</v>
      </c>
      <c r="S2578" s="1"/>
      <c r="T2578" s="23">
        <v>5.5556000000000001</v>
      </c>
      <c r="V2578" s="20">
        <v>5.3320999999999996</v>
      </c>
      <c r="X2578" s="20">
        <v>0</v>
      </c>
      <c r="AA2578" s="25">
        <v>107478</v>
      </c>
      <c r="AB2578" s="9"/>
      <c r="AC2578" s="25">
        <v>108658</v>
      </c>
      <c r="AD2578" s="9"/>
      <c r="AE2578" s="27">
        <v>20378</v>
      </c>
      <c r="AF2578" s="9"/>
      <c r="AG2578" s="26">
        <v>3668</v>
      </c>
      <c r="AI2578" s="26">
        <v>0</v>
      </c>
      <c r="AK2578" s="26">
        <v>204651</v>
      </c>
      <c r="AM2578" s="2" t="str">
        <f t="shared" si="40"/>
        <v>No</v>
      </c>
    </row>
    <row r="2579" spans="1:39">
      <c r="A2579" s="6" t="s">
        <v>1724</v>
      </c>
      <c r="B2579" s="6" t="s">
        <v>1725</v>
      </c>
      <c r="C2579" s="4" t="s">
        <v>42</v>
      </c>
      <c r="D2579" s="213" t="s">
        <v>1726</v>
      </c>
      <c r="E2579" s="210" t="s">
        <v>1727</v>
      </c>
      <c r="F2579" s="17" t="s">
        <v>272</v>
      </c>
      <c r="G2579" s="36" t="s">
        <v>400</v>
      </c>
      <c r="H2579" s="157">
        <v>0</v>
      </c>
      <c r="I2579" s="19">
        <v>9</v>
      </c>
      <c r="J2579" s="150" t="s">
        <v>13</v>
      </c>
      <c r="K2579" s="150" t="s">
        <v>12</v>
      </c>
      <c r="L2579" s="9">
        <v>9</v>
      </c>
      <c r="M2579" s="9"/>
      <c r="N2579" s="21">
        <v>0.77529999999999999</v>
      </c>
      <c r="O2579" s="10"/>
      <c r="P2579" s="39">
        <v>6.13E-2</v>
      </c>
      <c r="Q2579" s="7"/>
      <c r="R2579" s="158">
        <v>24.782</v>
      </c>
      <c r="S2579" s="1"/>
      <c r="T2579" s="23">
        <v>1.9587000000000001</v>
      </c>
      <c r="V2579" s="20">
        <v>12.652200000000001</v>
      </c>
      <c r="X2579" s="20">
        <v>0</v>
      </c>
      <c r="AA2579" s="25">
        <v>17800</v>
      </c>
      <c r="AB2579" s="9"/>
      <c r="AC2579" s="25">
        <v>290470</v>
      </c>
      <c r="AD2579" s="9"/>
      <c r="AE2579" s="27">
        <v>22958</v>
      </c>
      <c r="AF2579" s="9"/>
      <c r="AG2579" s="26">
        <v>11721</v>
      </c>
      <c r="AI2579" s="26">
        <v>0</v>
      </c>
      <c r="AK2579" s="26">
        <v>167233</v>
      </c>
      <c r="AM2579" s="2" t="str">
        <f t="shared" si="40"/>
        <v>No</v>
      </c>
    </row>
    <row r="2580" spans="1:39">
      <c r="A2580" s="6" t="s">
        <v>4009</v>
      </c>
      <c r="B2580" s="6" t="s">
        <v>1289</v>
      </c>
      <c r="C2580" s="4" t="s">
        <v>48</v>
      </c>
      <c r="D2580" s="213" t="s">
        <v>4010</v>
      </c>
      <c r="E2580" s="210" t="s">
        <v>4011</v>
      </c>
      <c r="F2580" s="17" t="s">
        <v>405</v>
      </c>
      <c r="G2580" s="36" t="s">
        <v>400</v>
      </c>
      <c r="H2580" s="157">
        <v>0</v>
      </c>
      <c r="I2580" s="19">
        <v>9</v>
      </c>
      <c r="J2580" s="150" t="s">
        <v>13</v>
      </c>
      <c r="K2580" s="150" t="s">
        <v>12</v>
      </c>
      <c r="L2580" s="9">
        <v>9</v>
      </c>
      <c r="M2580" s="9"/>
      <c r="N2580" s="21">
        <v>0.64119999999999999</v>
      </c>
      <c r="O2580" s="10"/>
      <c r="P2580" s="39">
        <v>0.104</v>
      </c>
      <c r="Q2580" s="7"/>
      <c r="R2580" s="158">
        <v>27.575900000000001</v>
      </c>
      <c r="S2580" s="1"/>
      <c r="T2580" s="23">
        <v>4.4728000000000003</v>
      </c>
      <c r="V2580" s="20">
        <v>6.1651999999999996</v>
      </c>
      <c r="X2580" s="20">
        <v>0</v>
      </c>
      <c r="AA2580" s="25">
        <v>21511</v>
      </c>
      <c r="AB2580" s="9"/>
      <c r="AC2580" s="25">
        <v>206819</v>
      </c>
      <c r="AD2580" s="9"/>
      <c r="AE2580" s="27">
        <v>33546</v>
      </c>
      <c r="AF2580" s="9"/>
      <c r="AG2580" s="26">
        <v>7500</v>
      </c>
      <c r="AI2580" s="26">
        <v>0</v>
      </c>
      <c r="AK2580" s="26">
        <v>155673</v>
      </c>
      <c r="AM2580" s="2" t="str">
        <f t="shared" si="40"/>
        <v>No</v>
      </c>
    </row>
    <row r="2581" spans="1:39">
      <c r="A2581" s="6" t="s">
        <v>1762</v>
      </c>
      <c r="B2581" s="6" t="s">
        <v>1763</v>
      </c>
      <c r="C2581" s="4" t="s">
        <v>42</v>
      </c>
      <c r="D2581" s="213" t="s">
        <v>1764</v>
      </c>
      <c r="E2581" s="210" t="s">
        <v>1765</v>
      </c>
      <c r="F2581" s="17" t="s">
        <v>272</v>
      </c>
      <c r="G2581" s="36" t="s">
        <v>400</v>
      </c>
      <c r="H2581" s="157">
        <v>0</v>
      </c>
      <c r="I2581" s="19">
        <v>9</v>
      </c>
      <c r="J2581" s="150" t="s">
        <v>13</v>
      </c>
      <c r="K2581" s="150" t="s">
        <v>12</v>
      </c>
      <c r="L2581" s="9">
        <v>9</v>
      </c>
      <c r="M2581" s="9"/>
      <c r="N2581" s="21">
        <v>0</v>
      </c>
      <c r="O2581" s="10"/>
      <c r="P2581" s="39">
        <v>0</v>
      </c>
      <c r="Q2581" s="7"/>
      <c r="R2581" s="158">
        <v>40.784100000000002</v>
      </c>
      <c r="S2581" s="1"/>
      <c r="T2581" s="23">
        <v>1.3593</v>
      </c>
      <c r="V2581" s="20">
        <v>30.003799999999998</v>
      </c>
      <c r="X2581" s="20">
        <v>0</v>
      </c>
      <c r="AA2581" s="25">
        <v>0</v>
      </c>
      <c r="AB2581" s="9"/>
      <c r="AC2581" s="25">
        <v>564941</v>
      </c>
      <c r="AD2581" s="9"/>
      <c r="AE2581" s="27">
        <v>18829</v>
      </c>
      <c r="AF2581" s="9"/>
      <c r="AG2581" s="26">
        <v>13852</v>
      </c>
      <c r="AI2581" s="26">
        <v>0</v>
      </c>
      <c r="AK2581" s="26">
        <v>155127</v>
      </c>
      <c r="AM2581" s="2" t="str">
        <f t="shared" si="40"/>
        <v>No</v>
      </c>
    </row>
    <row r="2582" spans="1:39">
      <c r="A2582" s="6" t="s">
        <v>2006</v>
      </c>
      <c r="B2582" s="6" t="s">
        <v>2007</v>
      </c>
      <c r="C2582" s="4" t="s">
        <v>64</v>
      </c>
      <c r="D2582" s="213" t="s">
        <v>2008</v>
      </c>
      <c r="E2582" s="210" t="s">
        <v>2009</v>
      </c>
      <c r="F2582" s="17" t="s">
        <v>272</v>
      </c>
      <c r="G2582" s="36" t="s">
        <v>400</v>
      </c>
      <c r="H2582" s="157">
        <v>0</v>
      </c>
      <c r="I2582" s="19">
        <v>9</v>
      </c>
      <c r="J2582" s="150" t="s">
        <v>13</v>
      </c>
      <c r="K2582" s="150" t="s">
        <v>12</v>
      </c>
      <c r="L2582" s="9">
        <v>9</v>
      </c>
      <c r="M2582" s="9"/>
      <c r="N2582" s="21">
        <v>0</v>
      </c>
      <c r="O2582" s="10"/>
      <c r="P2582" s="39">
        <v>0</v>
      </c>
      <c r="Q2582" s="7"/>
      <c r="R2582" s="158">
        <v>37.145400000000002</v>
      </c>
      <c r="S2582" s="1"/>
      <c r="T2582" s="23">
        <v>1.8683000000000001</v>
      </c>
      <c r="V2582" s="20">
        <v>19.882300000000001</v>
      </c>
      <c r="X2582" s="20">
        <v>0</v>
      </c>
      <c r="AA2582" s="25">
        <v>0</v>
      </c>
      <c r="AB2582" s="9"/>
      <c r="AC2582" s="25">
        <v>539426</v>
      </c>
      <c r="AD2582" s="9"/>
      <c r="AE2582" s="27">
        <v>27131</v>
      </c>
      <c r="AF2582" s="9"/>
      <c r="AG2582" s="26">
        <v>14522</v>
      </c>
      <c r="AI2582" s="26">
        <v>0</v>
      </c>
      <c r="AK2582" s="26">
        <v>289720</v>
      </c>
      <c r="AM2582" s="2" t="str">
        <f t="shared" si="40"/>
        <v>No</v>
      </c>
    </row>
    <row r="2583" spans="1:39">
      <c r="A2583" s="6" t="s">
        <v>1204</v>
      </c>
      <c r="B2583" s="6" t="s">
        <v>5826</v>
      </c>
      <c r="C2583" s="4" t="s">
        <v>116</v>
      </c>
      <c r="D2583" s="213" t="s">
        <v>1205</v>
      </c>
      <c r="E2583" s="210" t="s">
        <v>1206</v>
      </c>
      <c r="F2583" s="17" t="s">
        <v>275</v>
      </c>
      <c r="G2583" s="36" t="s">
        <v>400</v>
      </c>
      <c r="H2583" s="157">
        <v>0</v>
      </c>
      <c r="I2583" s="19">
        <v>9</v>
      </c>
      <c r="J2583" s="150" t="s">
        <v>13</v>
      </c>
      <c r="K2583" s="150" t="s">
        <v>12</v>
      </c>
      <c r="L2583" s="9">
        <v>9</v>
      </c>
      <c r="M2583" s="9"/>
      <c r="N2583" s="21">
        <v>0.69369999999999998</v>
      </c>
      <c r="O2583" s="10"/>
      <c r="P2583" s="39">
        <v>4.3299999999999998E-2</v>
      </c>
      <c r="Q2583" s="7"/>
      <c r="R2583" s="158">
        <v>44.669199999999996</v>
      </c>
      <c r="S2583" s="1"/>
      <c r="T2583" s="23">
        <v>2.7879</v>
      </c>
      <c r="V2583" s="20">
        <v>16.022400000000001</v>
      </c>
      <c r="X2583" s="20">
        <v>0</v>
      </c>
      <c r="AA2583" s="25">
        <v>29547</v>
      </c>
      <c r="AB2583" s="9"/>
      <c r="AC2583" s="25">
        <v>682412</v>
      </c>
      <c r="AD2583" s="9"/>
      <c r="AE2583" s="27">
        <v>42591</v>
      </c>
      <c r="AF2583" s="9"/>
      <c r="AG2583" s="26">
        <v>15277</v>
      </c>
      <c r="AI2583" s="26">
        <v>0</v>
      </c>
      <c r="AK2583" s="26">
        <v>175613</v>
      </c>
      <c r="AM2583" s="2" t="str">
        <f t="shared" si="40"/>
        <v>No</v>
      </c>
    </row>
    <row r="2584" spans="1:39">
      <c r="A2584" s="6" t="s">
        <v>2033</v>
      </c>
      <c r="B2584" s="6" t="s">
        <v>2034</v>
      </c>
      <c r="C2584" s="4" t="s">
        <v>64</v>
      </c>
      <c r="D2584" s="213" t="s">
        <v>2035</v>
      </c>
      <c r="E2584" s="210" t="s">
        <v>2036</v>
      </c>
      <c r="F2584" s="17" t="s">
        <v>272</v>
      </c>
      <c r="G2584" s="36" t="s">
        <v>400</v>
      </c>
      <c r="H2584" s="157">
        <v>0</v>
      </c>
      <c r="I2584" s="19">
        <v>9</v>
      </c>
      <c r="J2584" s="150" t="s">
        <v>13</v>
      </c>
      <c r="K2584" s="150" t="s">
        <v>12</v>
      </c>
      <c r="L2584" s="9">
        <v>9</v>
      </c>
      <c r="M2584" s="9"/>
      <c r="N2584" s="21">
        <v>1.2534000000000001</v>
      </c>
      <c r="O2584" s="10"/>
      <c r="P2584" s="39">
        <v>4.8599999999999997E-2</v>
      </c>
      <c r="Q2584" s="7"/>
      <c r="R2584" s="158">
        <v>44.632399999999997</v>
      </c>
      <c r="S2584" s="1"/>
      <c r="T2584" s="23">
        <v>1.732</v>
      </c>
      <c r="V2584" s="20">
        <v>25.768699999999999</v>
      </c>
      <c r="X2584" s="20">
        <v>0</v>
      </c>
      <c r="AA2584" s="25">
        <v>30705</v>
      </c>
      <c r="AB2584" s="9"/>
      <c r="AC2584" s="25">
        <v>631281</v>
      </c>
      <c r="AD2584" s="9"/>
      <c r="AE2584" s="27">
        <v>24498</v>
      </c>
      <c r="AF2584" s="9"/>
      <c r="AG2584" s="26">
        <v>14144</v>
      </c>
      <c r="AI2584" s="26">
        <v>0</v>
      </c>
      <c r="AK2584" s="26">
        <v>359746</v>
      </c>
      <c r="AM2584" s="2" t="str">
        <f t="shared" si="40"/>
        <v>No</v>
      </c>
    </row>
    <row r="2585" spans="1:39">
      <c r="A2585" s="6" t="s">
        <v>3608</v>
      </c>
      <c r="B2585" s="6" t="s">
        <v>5819</v>
      </c>
      <c r="C2585" s="4" t="s">
        <v>85</v>
      </c>
      <c r="D2585" s="213" t="s">
        <v>3609</v>
      </c>
      <c r="E2585" s="210" t="s">
        <v>3610</v>
      </c>
      <c r="F2585" s="17" t="s">
        <v>405</v>
      </c>
      <c r="G2585" s="36" t="s">
        <v>400</v>
      </c>
      <c r="H2585" s="157">
        <v>0</v>
      </c>
      <c r="I2585" s="19">
        <v>9</v>
      </c>
      <c r="J2585" s="150" t="s">
        <v>13</v>
      </c>
      <c r="K2585" s="150" t="s">
        <v>12</v>
      </c>
      <c r="L2585" s="9">
        <v>9</v>
      </c>
      <c r="M2585" s="9"/>
      <c r="N2585" s="21">
        <v>2.1698</v>
      </c>
      <c r="O2585" s="10"/>
      <c r="P2585" s="39">
        <v>0.1231</v>
      </c>
      <c r="Q2585" s="7"/>
      <c r="R2585" s="158">
        <v>25.343900000000001</v>
      </c>
      <c r="S2585" s="1"/>
      <c r="T2585" s="23">
        <v>1.4383999999999999</v>
      </c>
      <c r="V2585" s="20">
        <v>17.619299999999999</v>
      </c>
      <c r="X2585" s="20">
        <v>0</v>
      </c>
      <c r="AA2585" s="25">
        <v>32640</v>
      </c>
      <c r="AB2585" s="9"/>
      <c r="AC2585" s="25">
        <v>265047</v>
      </c>
      <c r="AD2585" s="9"/>
      <c r="AE2585" s="27">
        <v>15043</v>
      </c>
      <c r="AF2585" s="9"/>
      <c r="AG2585" s="26">
        <v>10458</v>
      </c>
      <c r="AI2585" s="26">
        <v>0</v>
      </c>
      <c r="AK2585" s="26">
        <v>94567</v>
      </c>
      <c r="AM2585" s="2" t="str">
        <f t="shared" si="40"/>
        <v>No</v>
      </c>
    </row>
    <row r="2586" spans="1:39">
      <c r="A2586" s="6" t="s">
        <v>3120</v>
      </c>
      <c r="B2586" s="6" t="s">
        <v>871</v>
      </c>
      <c r="C2586" s="4" t="s">
        <v>113</v>
      </c>
      <c r="D2586" s="213" t="s">
        <v>3121</v>
      </c>
      <c r="E2586" s="210" t="s">
        <v>3122</v>
      </c>
      <c r="F2586" s="17" t="s">
        <v>272</v>
      </c>
      <c r="G2586" s="36" t="s">
        <v>400</v>
      </c>
      <c r="H2586" s="157">
        <v>0</v>
      </c>
      <c r="I2586" s="19">
        <v>9</v>
      </c>
      <c r="J2586" s="150" t="s">
        <v>13</v>
      </c>
      <c r="K2586" s="150" t="s">
        <v>15</v>
      </c>
      <c r="L2586" s="9">
        <v>9</v>
      </c>
      <c r="M2586" s="9"/>
      <c r="N2586" s="21">
        <v>3.2246999999999999</v>
      </c>
      <c r="O2586" s="10"/>
      <c r="P2586" s="39">
        <v>0.47710000000000002</v>
      </c>
      <c r="Q2586" s="7"/>
      <c r="R2586" s="158">
        <v>25.301500000000001</v>
      </c>
      <c r="S2586" s="1"/>
      <c r="T2586" s="23">
        <v>3.7435999999999998</v>
      </c>
      <c r="V2586" s="20">
        <v>6.7587000000000002</v>
      </c>
      <c r="X2586" s="20">
        <v>0</v>
      </c>
      <c r="AA2586" s="25">
        <v>217400</v>
      </c>
      <c r="AB2586" s="9"/>
      <c r="AC2586" s="25">
        <v>455655</v>
      </c>
      <c r="AD2586" s="9"/>
      <c r="AE2586" s="27">
        <v>67418</v>
      </c>
      <c r="AF2586" s="9"/>
      <c r="AG2586" s="26">
        <v>18009</v>
      </c>
      <c r="AI2586" s="26">
        <v>0</v>
      </c>
      <c r="AK2586" s="26">
        <v>178236</v>
      </c>
      <c r="AM2586" s="2" t="str">
        <f t="shared" si="40"/>
        <v>No</v>
      </c>
    </row>
    <row r="2587" spans="1:39">
      <c r="A2587" s="6" t="s">
        <v>6318</v>
      </c>
      <c r="B2587" s="6" t="s">
        <v>4445</v>
      </c>
      <c r="C2587" s="4" t="s">
        <v>33</v>
      </c>
      <c r="D2587" s="213" t="s">
        <v>4446</v>
      </c>
      <c r="E2587" s="210" t="s">
        <v>4447</v>
      </c>
      <c r="F2587" s="17" t="s">
        <v>344</v>
      </c>
      <c r="G2587" s="36" t="s">
        <v>400</v>
      </c>
      <c r="H2587" s="157">
        <v>0</v>
      </c>
      <c r="I2587" s="19">
        <v>9</v>
      </c>
      <c r="J2587" s="150" t="s">
        <v>13</v>
      </c>
      <c r="K2587" s="150" t="s">
        <v>12</v>
      </c>
      <c r="L2587" s="9">
        <v>9</v>
      </c>
      <c r="M2587" s="9"/>
      <c r="N2587" s="21">
        <v>0.3538</v>
      </c>
      <c r="O2587" s="10"/>
      <c r="P2587" s="39">
        <v>1.5699999999999999E-2</v>
      </c>
      <c r="Q2587" s="7"/>
      <c r="R2587" s="158">
        <v>69.227000000000004</v>
      </c>
      <c r="S2587" s="1"/>
      <c r="T2587" s="23">
        <v>3.0626000000000002</v>
      </c>
      <c r="V2587" s="20">
        <v>22.6036</v>
      </c>
      <c r="X2587" s="20">
        <v>0</v>
      </c>
      <c r="AA2587" s="25">
        <v>10500</v>
      </c>
      <c r="AB2587" s="9"/>
      <c r="AC2587" s="25">
        <v>670740</v>
      </c>
      <c r="AD2587" s="9"/>
      <c r="AE2587" s="27">
        <v>29674</v>
      </c>
      <c r="AF2587" s="9"/>
      <c r="AG2587" s="26">
        <v>9689</v>
      </c>
      <c r="AI2587" s="26">
        <v>0</v>
      </c>
      <c r="AK2587" s="26">
        <v>179117</v>
      </c>
      <c r="AM2587" s="2" t="str">
        <f t="shared" si="40"/>
        <v>No</v>
      </c>
    </row>
    <row r="2588" spans="1:39">
      <c r="A2588" s="6" t="s">
        <v>4689</v>
      </c>
      <c r="B2588" s="6" t="s">
        <v>899</v>
      </c>
      <c r="C2588" s="4" t="s">
        <v>101</v>
      </c>
      <c r="D2588" s="213" t="s">
        <v>4690</v>
      </c>
      <c r="E2588" s="210" t="s">
        <v>4691</v>
      </c>
      <c r="F2588" s="17" t="s">
        <v>405</v>
      </c>
      <c r="G2588" s="36" t="s">
        <v>400</v>
      </c>
      <c r="H2588" s="157">
        <v>0</v>
      </c>
      <c r="I2588" s="19">
        <v>9</v>
      </c>
      <c r="J2588" s="150" t="s">
        <v>13</v>
      </c>
      <c r="K2588" s="150" t="s">
        <v>12</v>
      </c>
      <c r="L2588" s="9">
        <v>9</v>
      </c>
      <c r="M2588" s="9"/>
      <c r="N2588" s="21">
        <v>1.7090000000000001</v>
      </c>
      <c r="O2588" s="10"/>
      <c r="P2588" s="39">
        <v>0.2054</v>
      </c>
      <c r="Q2588" s="7"/>
      <c r="R2588" s="158">
        <v>30.957100000000001</v>
      </c>
      <c r="S2588" s="1"/>
      <c r="T2588" s="23">
        <v>3.72</v>
      </c>
      <c r="V2588" s="20">
        <v>8.3217999999999996</v>
      </c>
      <c r="X2588" s="20">
        <v>0</v>
      </c>
      <c r="AA2588" s="25">
        <v>115780</v>
      </c>
      <c r="AB2588" s="9"/>
      <c r="AC2588" s="25">
        <v>563791</v>
      </c>
      <c r="AD2588" s="9"/>
      <c r="AE2588" s="27">
        <v>67749</v>
      </c>
      <c r="AF2588" s="9"/>
      <c r="AG2588" s="26">
        <v>18212</v>
      </c>
      <c r="AI2588" s="26">
        <v>0</v>
      </c>
      <c r="AK2588" s="26">
        <v>282381</v>
      </c>
      <c r="AM2588" s="2" t="str">
        <f t="shared" si="40"/>
        <v>No</v>
      </c>
    </row>
    <row r="2589" spans="1:39">
      <c r="A2589" s="6" t="s">
        <v>3398</v>
      </c>
      <c r="B2589" s="6" t="s">
        <v>3340</v>
      </c>
      <c r="C2589" s="4" t="s">
        <v>11</v>
      </c>
      <c r="D2589" s="213" t="s">
        <v>3399</v>
      </c>
      <c r="E2589" s="210" t="s">
        <v>3400</v>
      </c>
      <c r="F2589" s="17" t="s">
        <v>405</v>
      </c>
      <c r="G2589" s="36" t="s">
        <v>400</v>
      </c>
      <c r="H2589" s="157">
        <v>0</v>
      </c>
      <c r="I2589" s="19">
        <v>9</v>
      </c>
      <c r="J2589" s="150" t="s">
        <v>13</v>
      </c>
      <c r="K2589" s="150" t="s">
        <v>12</v>
      </c>
      <c r="L2589" s="9">
        <v>9</v>
      </c>
      <c r="M2589" s="9"/>
      <c r="N2589" s="21">
        <v>3.6509</v>
      </c>
      <c r="O2589" s="10"/>
      <c r="P2589" s="39">
        <v>0.10249999999999999</v>
      </c>
      <c r="Q2589" s="7"/>
      <c r="R2589" s="158">
        <v>25.51</v>
      </c>
      <c r="S2589" s="1"/>
      <c r="T2589" s="23">
        <v>0.71640000000000004</v>
      </c>
      <c r="V2589" s="20">
        <v>35.609200000000001</v>
      </c>
      <c r="X2589" s="20">
        <v>0</v>
      </c>
      <c r="AA2589" s="25">
        <v>22917</v>
      </c>
      <c r="AB2589" s="9"/>
      <c r="AC2589" s="25">
        <v>223519</v>
      </c>
      <c r="AD2589" s="9"/>
      <c r="AE2589" s="27">
        <v>6277</v>
      </c>
      <c r="AF2589" s="9"/>
      <c r="AG2589" s="26">
        <v>8762</v>
      </c>
      <c r="AI2589" s="26">
        <v>0</v>
      </c>
      <c r="AK2589" s="26">
        <v>211439</v>
      </c>
      <c r="AM2589" s="2" t="str">
        <f t="shared" si="40"/>
        <v>No</v>
      </c>
    </row>
    <row r="2590" spans="1:39">
      <c r="A2590" s="6" t="s">
        <v>4518</v>
      </c>
      <c r="B2590" s="6" t="s">
        <v>4519</v>
      </c>
      <c r="C2590" s="4" t="s">
        <v>63</v>
      </c>
      <c r="D2590" s="213" t="s">
        <v>4520</v>
      </c>
      <c r="E2590" s="210" t="s">
        <v>4521</v>
      </c>
      <c r="F2590" s="17" t="s">
        <v>272</v>
      </c>
      <c r="G2590" s="36" t="s">
        <v>400</v>
      </c>
      <c r="H2590" s="157">
        <v>0</v>
      </c>
      <c r="I2590" s="19">
        <v>9</v>
      </c>
      <c r="J2590" s="150" t="s">
        <v>13</v>
      </c>
      <c r="K2590" s="150" t="s">
        <v>12</v>
      </c>
      <c r="L2590" s="9">
        <v>9</v>
      </c>
      <c r="M2590" s="9"/>
      <c r="N2590" s="21">
        <v>2.8637000000000001</v>
      </c>
      <c r="O2590" s="10"/>
      <c r="P2590" s="39">
        <v>0.1265</v>
      </c>
      <c r="Q2590" s="7"/>
      <c r="R2590" s="158">
        <v>32.113199999999999</v>
      </c>
      <c r="S2590" s="1"/>
      <c r="T2590" s="23">
        <v>1.419</v>
      </c>
      <c r="V2590" s="20">
        <v>22.630700000000001</v>
      </c>
      <c r="X2590" s="20">
        <v>0</v>
      </c>
      <c r="AA2590" s="25">
        <v>36251</v>
      </c>
      <c r="AB2590" s="9"/>
      <c r="AC2590" s="25">
        <v>286482</v>
      </c>
      <c r="AD2590" s="9"/>
      <c r="AE2590" s="27">
        <v>12659</v>
      </c>
      <c r="AF2590" s="9"/>
      <c r="AG2590" s="26">
        <v>8921</v>
      </c>
      <c r="AI2590" s="26">
        <v>0</v>
      </c>
      <c r="AK2590" s="26">
        <v>175266</v>
      </c>
      <c r="AM2590" s="2" t="str">
        <f t="shared" si="40"/>
        <v>No</v>
      </c>
    </row>
    <row r="2591" spans="1:39">
      <c r="A2591" s="6" t="s">
        <v>4650</v>
      </c>
      <c r="B2591" s="6" t="s">
        <v>2585</v>
      </c>
      <c r="C2591" s="4" t="s">
        <v>101</v>
      </c>
      <c r="D2591" s="213" t="s">
        <v>4651</v>
      </c>
      <c r="E2591" s="210" t="s">
        <v>4652</v>
      </c>
      <c r="F2591" s="17" t="s">
        <v>272</v>
      </c>
      <c r="G2591" s="36" t="s">
        <v>400</v>
      </c>
      <c r="H2591" s="157">
        <v>0</v>
      </c>
      <c r="I2591" s="19">
        <v>9</v>
      </c>
      <c r="J2591" s="150" t="s">
        <v>13</v>
      </c>
      <c r="K2591" s="150" t="s">
        <v>12</v>
      </c>
      <c r="L2591" s="9">
        <v>9</v>
      </c>
      <c r="M2591" s="9"/>
      <c r="N2591" s="21">
        <v>1.0256000000000001</v>
      </c>
      <c r="O2591" s="10"/>
      <c r="P2591" s="39">
        <v>0.1003</v>
      </c>
      <c r="Q2591" s="7"/>
      <c r="R2591" s="158">
        <v>56.7072</v>
      </c>
      <c r="S2591" s="1"/>
      <c r="T2591" s="23">
        <v>5.5450999999999997</v>
      </c>
      <c r="V2591" s="20">
        <v>10.2265</v>
      </c>
      <c r="X2591" s="20">
        <v>0</v>
      </c>
      <c r="AA2591" s="25">
        <v>83026</v>
      </c>
      <c r="AB2591" s="9"/>
      <c r="AC2591" s="25">
        <v>827868</v>
      </c>
      <c r="AD2591" s="9"/>
      <c r="AE2591" s="27">
        <v>80953</v>
      </c>
      <c r="AF2591" s="9"/>
      <c r="AG2591" s="26">
        <v>14599</v>
      </c>
      <c r="AI2591" s="26">
        <v>0</v>
      </c>
      <c r="AK2591" s="26">
        <v>162528</v>
      </c>
      <c r="AM2591" s="2" t="str">
        <f t="shared" si="40"/>
        <v>No</v>
      </c>
    </row>
    <row r="2592" spans="1:39">
      <c r="A2592" s="6" t="s">
        <v>6319</v>
      </c>
      <c r="B2592" s="6" t="s">
        <v>3102</v>
      </c>
      <c r="C2592" s="4" t="s">
        <v>63</v>
      </c>
      <c r="D2592" s="213" t="s">
        <v>4570</v>
      </c>
      <c r="E2592" s="210" t="s">
        <v>4571</v>
      </c>
      <c r="F2592" s="17" t="s">
        <v>272</v>
      </c>
      <c r="G2592" s="36" t="s">
        <v>400</v>
      </c>
      <c r="H2592" s="157">
        <v>0</v>
      </c>
      <c r="I2592" s="19">
        <v>9</v>
      </c>
      <c r="J2592" s="150" t="s">
        <v>13</v>
      </c>
      <c r="K2592" s="150" t="s">
        <v>12</v>
      </c>
      <c r="L2592" s="9">
        <v>9</v>
      </c>
      <c r="M2592" s="9"/>
      <c r="N2592" s="21">
        <v>0.59750000000000003</v>
      </c>
      <c r="O2592" s="10"/>
      <c r="P2592" s="39">
        <v>6.7900000000000002E-2</v>
      </c>
      <c r="Q2592" s="7"/>
      <c r="R2592" s="158">
        <v>21.6295</v>
      </c>
      <c r="S2592" s="1"/>
      <c r="T2592" s="23">
        <v>2.4598</v>
      </c>
      <c r="V2592" s="20">
        <v>8.7933000000000003</v>
      </c>
      <c r="X2592" s="20">
        <v>0</v>
      </c>
      <c r="AA2592" s="25">
        <v>18540</v>
      </c>
      <c r="AB2592" s="9"/>
      <c r="AC2592" s="25">
        <v>272856</v>
      </c>
      <c r="AD2592" s="9"/>
      <c r="AE2592" s="27">
        <v>31030</v>
      </c>
      <c r="AF2592" s="9"/>
      <c r="AG2592" s="26">
        <v>12615</v>
      </c>
      <c r="AI2592" s="26">
        <v>0</v>
      </c>
      <c r="AK2592" s="26">
        <v>50920</v>
      </c>
      <c r="AM2592" s="2" t="str">
        <f t="shared" si="40"/>
        <v>No</v>
      </c>
    </row>
    <row r="2593" spans="1:39">
      <c r="A2593" s="6" t="s">
        <v>6320</v>
      </c>
      <c r="B2593" s="6" t="s">
        <v>6321</v>
      </c>
      <c r="C2593" s="4" t="s">
        <v>33</v>
      </c>
      <c r="D2593" s="213"/>
      <c r="E2593" s="210" t="s">
        <v>6322</v>
      </c>
      <c r="F2593" s="17" t="s">
        <v>272</v>
      </c>
      <c r="G2593" s="36" t="s">
        <v>400</v>
      </c>
      <c r="H2593" s="157">
        <v>0</v>
      </c>
      <c r="I2593" s="19">
        <v>9</v>
      </c>
      <c r="J2593" s="150" t="s">
        <v>14</v>
      </c>
      <c r="K2593" s="150" t="s">
        <v>12</v>
      </c>
      <c r="L2593" s="9">
        <v>9</v>
      </c>
      <c r="M2593" s="9"/>
      <c r="N2593" s="21">
        <v>0</v>
      </c>
      <c r="O2593" s="10"/>
      <c r="P2593" s="39">
        <v>0</v>
      </c>
      <c r="Q2593" s="7"/>
      <c r="R2593" s="158">
        <v>92.931799999999996</v>
      </c>
      <c r="S2593" s="1"/>
      <c r="T2593" s="23">
        <v>29.564599999999999</v>
      </c>
      <c r="V2593" s="20">
        <v>3.1433</v>
      </c>
      <c r="X2593" s="20">
        <v>0</v>
      </c>
      <c r="AA2593" s="25">
        <v>0</v>
      </c>
      <c r="AB2593" s="9"/>
      <c r="AC2593" s="25">
        <v>1334966</v>
      </c>
      <c r="AD2593" s="9"/>
      <c r="AE2593" s="27">
        <v>424696</v>
      </c>
      <c r="AF2593" s="9"/>
      <c r="AG2593" s="26">
        <v>14365</v>
      </c>
      <c r="AI2593" s="26">
        <v>0</v>
      </c>
      <c r="AK2593" s="26">
        <v>204661</v>
      </c>
      <c r="AM2593" s="2" t="str">
        <f t="shared" si="40"/>
        <v>No</v>
      </c>
    </row>
    <row r="2594" spans="1:39">
      <c r="A2594" s="6" t="s">
        <v>2155</v>
      </c>
      <c r="B2594" s="6" t="s">
        <v>2156</v>
      </c>
      <c r="C2594" s="4" t="s">
        <v>64</v>
      </c>
      <c r="D2594" s="213" t="s">
        <v>2157</v>
      </c>
      <c r="E2594" s="210" t="s">
        <v>2158</v>
      </c>
      <c r="F2594" s="17" t="s">
        <v>405</v>
      </c>
      <c r="G2594" s="36" t="s">
        <v>400</v>
      </c>
      <c r="H2594" s="157">
        <v>0</v>
      </c>
      <c r="I2594" s="19">
        <v>9</v>
      </c>
      <c r="J2594" s="150" t="s">
        <v>13</v>
      </c>
      <c r="K2594" s="150" t="s">
        <v>12</v>
      </c>
      <c r="L2594" s="9">
        <v>9</v>
      </c>
      <c r="M2594" s="9"/>
      <c r="N2594" s="21">
        <v>0.63639999999999997</v>
      </c>
      <c r="O2594" s="10"/>
      <c r="P2594" s="39">
        <v>3.1099999999999999E-2</v>
      </c>
      <c r="Q2594" s="7"/>
      <c r="R2594" s="158">
        <v>46.686399999999999</v>
      </c>
      <c r="S2594" s="1"/>
      <c r="T2594" s="23">
        <v>2.2833000000000001</v>
      </c>
      <c r="V2594" s="20">
        <v>20.4468</v>
      </c>
      <c r="X2594" s="20">
        <v>0</v>
      </c>
      <c r="AA2594" s="25">
        <v>35274</v>
      </c>
      <c r="AB2594" s="9"/>
      <c r="AC2594" s="25">
        <v>1133266</v>
      </c>
      <c r="AD2594" s="9"/>
      <c r="AE2594" s="27">
        <v>55425</v>
      </c>
      <c r="AF2594" s="9"/>
      <c r="AG2594" s="26">
        <v>24274</v>
      </c>
      <c r="AI2594" s="26">
        <v>0</v>
      </c>
      <c r="AK2594" s="26">
        <v>547313</v>
      </c>
      <c r="AM2594" s="2" t="str">
        <f t="shared" si="40"/>
        <v>No</v>
      </c>
    </row>
    <row r="2595" spans="1:39">
      <c r="A2595" s="6" t="s">
        <v>5150</v>
      </c>
      <c r="B2595" s="6" t="s">
        <v>5151</v>
      </c>
      <c r="C2595" s="4" t="s">
        <v>22</v>
      </c>
      <c r="D2595" s="213" t="s">
        <v>5152</v>
      </c>
      <c r="E2595" s="210" t="s">
        <v>5153</v>
      </c>
      <c r="F2595" s="17" t="s">
        <v>272</v>
      </c>
      <c r="G2595" s="36" t="s">
        <v>400</v>
      </c>
      <c r="H2595" s="157">
        <v>0</v>
      </c>
      <c r="I2595" s="19">
        <v>9</v>
      </c>
      <c r="J2595" s="150" t="s">
        <v>13</v>
      </c>
      <c r="K2595" s="150" t="s">
        <v>12</v>
      </c>
      <c r="L2595" s="9">
        <v>9</v>
      </c>
      <c r="M2595" s="9"/>
      <c r="N2595" s="21">
        <v>1.0228999999999999</v>
      </c>
      <c r="O2595" s="10"/>
      <c r="P2595" s="39">
        <v>0.112</v>
      </c>
      <c r="Q2595" s="7"/>
      <c r="R2595" s="158">
        <v>81.605099999999993</v>
      </c>
      <c r="S2595" s="1"/>
      <c r="T2595" s="23">
        <v>8.9316999999999993</v>
      </c>
      <c r="V2595" s="20">
        <v>9.1364999999999998</v>
      </c>
      <c r="X2595" s="20">
        <v>0</v>
      </c>
      <c r="AA2595" s="25">
        <v>34262</v>
      </c>
      <c r="AB2595" s="9"/>
      <c r="AC2595" s="25">
        <v>306019</v>
      </c>
      <c r="AD2595" s="9"/>
      <c r="AE2595" s="27">
        <v>33494</v>
      </c>
      <c r="AF2595" s="9"/>
      <c r="AG2595" s="26">
        <v>3750</v>
      </c>
      <c r="AI2595" s="26">
        <v>0</v>
      </c>
      <c r="AK2595" s="26">
        <v>57286</v>
      </c>
      <c r="AM2595" s="2" t="str">
        <f t="shared" si="40"/>
        <v>No</v>
      </c>
    </row>
    <row r="2596" spans="1:39">
      <c r="A2596" s="6" t="s">
        <v>6323</v>
      </c>
      <c r="B2596" s="6" t="s">
        <v>6324</v>
      </c>
      <c r="C2596" s="4" t="s">
        <v>48</v>
      </c>
      <c r="D2596" s="213" t="s">
        <v>6325</v>
      </c>
      <c r="E2596" s="210" t="s">
        <v>6326</v>
      </c>
      <c r="F2596" s="17" t="s">
        <v>405</v>
      </c>
      <c r="G2596" s="36" t="s">
        <v>400</v>
      </c>
      <c r="H2596" s="157">
        <v>0</v>
      </c>
      <c r="I2596" s="19">
        <v>9</v>
      </c>
      <c r="J2596" s="150" t="s">
        <v>13</v>
      </c>
      <c r="K2596" s="150" t="s">
        <v>12</v>
      </c>
      <c r="L2596" s="9">
        <v>9</v>
      </c>
      <c r="M2596" s="9"/>
      <c r="N2596" s="21">
        <v>1.2283999999999999</v>
      </c>
      <c r="O2596" s="10"/>
      <c r="P2596" s="39">
        <v>0.29670000000000002</v>
      </c>
      <c r="Q2596" s="7"/>
      <c r="R2596" s="158">
        <v>33.188800000000001</v>
      </c>
      <c r="S2596" s="1"/>
      <c r="T2596" s="23">
        <v>8.0160999999999998</v>
      </c>
      <c r="V2596" s="20">
        <v>4.1402999999999999</v>
      </c>
      <c r="X2596" s="20">
        <v>0</v>
      </c>
      <c r="AA2596" s="25">
        <v>36198</v>
      </c>
      <c r="AB2596" s="9"/>
      <c r="AC2596" s="25">
        <v>122002</v>
      </c>
      <c r="AD2596" s="9"/>
      <c r="AE2596" s="27">
        <v>29467</v>
      </c>
      <c r="AF2596" s="9"/>
      <c r="AG2596" s="26">
        <v>3676</v>
      </c>
      <c r="AI2596" s="26">
        <v>0</v>
      </c>
      <c r="AK2596" s="26">
        <v>71180</v>
      </c>
      <c r="AM2596" s="2" t="str">
        <f t="shared" si="40"/>
        <v>No</v>
      </c>
    </row>
    <row r="2597" spans="1:39">
      <c r="A2597" s="6" t="s">
        <v>2651</v>
      </c>
      <c r="B2597" s="6" t="s">
        <v>2652</v>
      </c>
      <c r="C2597" s="4" t="s">
        <v>46</v>
      </c>
      <c r="D2597" s="213" t="s">
        <v>2653</v>
      </c>
      <c r="E2597" s="210" t="s">
        <v>2654</v>
      </c>
      <c r="F2597" s="17" t="s">
        <v>405</v>
      </c>
      <c r="G2597" s="36" t="s">
        <v>400</v>
      </c>
      <c r="H2597" s="157">
        <v>0</v>
      </c>
      <c r="I2597" s="19">
        <v>9</v>
      </c>
      <c r="J2597" s="150" t="s">
        <v>13</v>
      </c>
      <c r="K2597" s="150" t="s">
        <v>12</v>
      </c>
      <c r="L2597" s="9">
        <v>9</v>
      </c>
      <c r="M2597" s="9"/>
      <c r="N2597" s="21">
        <v>0.98880000000000001</v>
      </c>
      <c r="O2597" s="10"/>
      <c r="P2597" s="39">
        <v>8.3199999999999996E-2</v>
      </c>
      <c r="Q2597" s="7"/>
      <c r="R2597" s="158">
        <v>27.153700000000001</v>
      </c>
      <c r="S2597" s="1"/>
      <c r="T2597" s="23">
        <v>2.2850000000000001</v>
      </c>
      <c r="V2597" s="20">
        <v>11.8833</v>
      </c>
      <c r="X2597" s="20">
        <v>0</v>
      </c>
      <c r="AA2597" s="25">
        <v>36534</v>
      </c>
      <c r="AB2597" s="9"/>
      <c r="AC2597" s="25">
        <v>439075</v>
      </c>
      <c r="AD2597" s="9"/>
      <c r="AE2597" s="27">
        <v>36949</v>
      </c>
      <c r="AF2597" s="9"/>
      <c r="AG2597" s="26">
        <v>16170</v>
      </c>
      <c r="AI2597" s="26">
        <v>0</v>
      </c>
      <c r="AK2597" s="26">
        <v>195483</v>
      </c>
      <c r="AM2597" s="2" t="str">
        <f t="shared" si="40"/>
        <v>No</v>
      </c>
    </row>
    <row r="2598" spans="1:39">
      <c r="A2598" s="6" t="s">
        <v>2166</v>
      </c>
      <c r="B2598" s="6" t="s">
        <v>2167</v>
      </c>
      <c r="C2598" s="4" t="s">
        <v>64</v>
      </c>
      <c r="D2598" s="213" t="s">
        <v>2168</v>
      </c>
      <c r="E2598" s="210" t="s">
        <v>2169</v>
      </c>
      <c r="F2598" s="17" t="s">
        <v>272</v>
      </c>
      <c r="G2598" s="36" t="s">
        <v>400</v>
      </c>
      <c r="H2598" s="157">
        <v>0</v>
      </c>
      <c r="I2598" s="19">
        <v>9</v>
      </c>
      <c r="J2598" s="150" t="s">
        <v>13</v>
      </c>
      <c r="K2598" s="150" t="s">
        <v>12</v>
      </c>
      <c r="L2598" s="9">
        <v>9</v>
      </c>
      <c r="M2598" s="9"/>
      <c r="N2598" s="21">
        <v>0.80940000000000001</v>
      </c>
      <c r="O2598" s="10"/>
      <c r="P2598" s="39">
        <v>5.6899999999999999E-2</v>
      </c>
      <c r="Q2598" s="7"/>
      <c r="R2598" s="158">
        <v>37.491</v>
      </c>
      <c r="S2598" s="1"/>
      <c r="T2598" s="23">
        <v>2.6375000000000002</v>
      </c>
      <c r="V2598" s="20">
        <v>14.214600000000001</v>
      </c>
      <c r="X2598" s="20">
        <v>0</v>
      </c>
      <c r="AA2598" s="25">
        <v>24681</v>
      </c>
      <c r="AB2598" s="9"/>
      <c r="AC2598" s="25">
        <v>433433</v>
      </c>
      <c r="AD2598" s="9"/>
      <c r="AE2598" s="27">
        <v>30492</v>
      </c>
      <c r="AF2598" s="9"/>
      <c r="AG2598" s="26">
        <v>11561</v>
      </c>
      <c r="AI2598" s="26">
        <v>0</v>
      </c>
      <c r="AK2598" s="26">
        <v>220097</v>
      </c>
      <c r="AM2598" s="2" t="str">
        <f t="shared" si="40"/>
        <v>No</v>
      </c>
    </row>
    <row r="2599" spans="1:39">
      <c r="A2599" s="6" t="s">
        <v>2829</v>
      </c>
      <c r="B2599" s="6" t="s">
        <v>2830</v>
      </c>
      <c r="C2599" s="4" t="s">
        <v>57</v>
      </c>
      <c r="D2599" s="213" t="s">
        <v>2831</v>
      </c>
      <c r="E2599" s="210" t="s">
        <v>2832</v>
      </c>
      <c r="F2599" s="17" t="s">
        <v>275</v>
      </c>
      <c r="G2599" s="36" t="s">
        <v>400</v>
      </c>
      <c r="H2599" s="157">
        <v>0</v>
      </c>
      <c r="I2599" s="19">
        <v>9</v>
      </c>
      <c r="J2599" s="150" t="s">
        <v>13</v>
      </c>
      <c r="K2599" s="150" t="s">
        <v>12</v>
      </c>
      <c r="L2599" s="9">
        <v>9</v>
      </c>
      <c r="M2599" s="9"/>
      <c r="N2599" s="21">
        <v>5.2523</v>
      </c>
      <c r="O2599" s="10"/>
      <c r="P2599" s="39">
        <v>0.34449999999999997</v>
      </c>
      <c r="Q2599" s="7"/>
      <c r="R2599" s="158">
        <v>64.625500000000002</v>
      </c>
      <c r="S2599" s="1"/>
      <c r="T2599" s="23">
        <v>4.2382999999999997</v>
      </c>
      <c r="V2599" s="20">
        <v>15.248100000000001</v>
      </c>
      <c r="X2599" s="20">
        <v>0</v>
      </c>
      <c r="AA2599" s="25">
        <v>259447</v>
      </c>
      <c r="AB2599" s="9"/>
      <c r="AC2599" s="25">
        <v>753210</v>
      </c>
      <c r="AD2599" s="9"/>
      <c r="AE2599" s="27">
        <v>49397</v>
      </c>
      <c r="AF2599" s="9"/>
      <c r="AG2599" s="26">
        <v>11655</v>
      </c>
      <c r="AI2599" s="26">
        <v>0</v>
      </c>
      <c r="AK2599" s="26">
        <v>280193</v>
      </c>
      <c r="AM2599" s="2" t="str">
        <f t="shared" si="40"/>
        <v>No</v>
      </c>
    </row>
    <row r="2600" spans="1:39">
      <c r="A2600" s="6" t="s">
        <v>2121</v>
      </c>
      <c r="B2600" s="6" t="s">
        <v>2122</v>
      </c>
      <c r="C2600" s="4" t="s">
        <v>64</v>
      </c>
      <c r="D2600" s="213" t="s">
        <v>2123</v>
      </c>
      <c r="E2600" s="210" t="s">
        <v>2124</v>
      </c>
      <c r="F2600" s="17" t="s">
        <v>272</v>
      </c>
      <c r="G2600" s="36" t="s">
        <v>400</v>
      </c>
      <c r="H2600" s="157">
        <v>0</v>
      </c>
      <c r="I2600" s="19">
        <v>9</v>
      </c>
      <c r="J2600" s="150" t="s">
        <v>13</v>
      </c>
      <c r="K2600" s="150" t="s">
        <v>12</v>
      </c>
      <c r="L2600" s="9">
        <v>8</v>
      </c>
      <c r="M2600" s="9"/>
      <c r="N2600" s="21">
        <v>8.9899999999999994E-2</v>
      </c>
      <c r="O2600" s="10"/>
      <c r="P2600" s="39">
        <v>4.8999999999999998E-3</v>
      </c>
      <c r="Q2600" s="7"/>
      <c r="R2600" s="158">
        <v>38.300600000000003</v>
      </c>
      <c r="S2600" s="1"/>
      <c r="T2600" s="23">
        <v>2.1078000000000001</v>
      </c>
      <c r="V2600" s="20">
        <v>18.171099999999999</v>
      </c>
      <c r="X2600" s="20">
        <v>0</v>
      </c>
      <c r="AA2600" s="25">
        <v>2262</v>
      </c>
      <c r="AB2600" s="9"/>
      <c r="AC2600" s="25">
        <v>457003</v>
      </c>
      <c r="AD2600" s="9"/>
      <c r="AE2600" s="27">
        <v>25150</v>
      </c>
      <c r="AF2600" s="9"/>
      <c r="AG2600" s="26">
        <v>11932</v>
      </c>
      <c r="AI2600" s="26">
        <v>0</v>
      </c>
      <c r="AK2600" s="26">
        <v>216866</v>
      </c>
      <c r="AM2600" s="2" t="str">
        <f t="shared" si="40"/>
        <v>No</v>
      </c>
    </row>
    <row r="2601" spans="1:39">
      <c r="A2601" s="6" t="s">
        <v>1827</v>
      </c>
      <c r="B2601" s="6" t="s">
        <v>2183</v>
      </c>
      <c r="C2601" s="4" t="s">
        <v>64</v>
      </c>
      <c r="D2601" s="213" t="s">
        <v>2184</v>
      </c>
      <c r="E2601" s="210" t="s">
        <v>2185</v>
      </c>
      <c r="F2601" s="17" t="s">
        <v>272</v>
      </c>
      <c r="G2601" s="36" t="s">
        <v>400</v>
      </c>
      <c r="H2601" s="157">
        <v>0</v>
      </c>
      <c r="I2601" s="19">
        <v>9</v>
      </c>
      <c r="J2601" s="150" t="s">
        <v>13</v>
      </c>
      <c r="K2601" s="150" t="s">
        <v>12</v>
      </c>
      <c r="L2601" s="9">
        <v>8</v>
      </c>
      <c r="M2601" s="9"/>
      <c r="N2601" s="21">
        <v>1.6369</v>
      </c>
      <c r="O2601" s="10"/>
      <c r="P2601" s="39">
        <v>5.1499999999999997E-2</v>
      </c>
      <c r="Q2601" s="7"/>
      <c r="R2601" s="158">
        <v>47.634900000000002</v>
      </c>
      <c r="S2601" s="1"/>
      <c r="T2601" s="23">
        <v>1.4979</v>
      </c>
      <c r="V2601" s="20">
        <v>31.800799999999999</v>
      </c>
      <c r="X2601" s="20">
        <v>0</v>
      </c>
      <c r="AA2601" s="25">
        <v>28257</v>
      </c>
      <c r="AB2601" s="9"/>
      <c r="AC2601" s="25">
        <v>548945</v>
      </c>
      <c r="AD2601" s="9"/>
      <c r="AE2601" s="27">
        <v>17262</v>
      </c>
      <c r="AF2601" s="9"/>
      <c r="AG2601" s="26">
        <v>11524</v>
      </c>
      <c r="AI2601" s="26">
        <v>0</v>
      </c>
      <c r="AK2601" s="26">
        <v>183974</v>
      </c>
      <c r="AM2601" s="2" t="str">
        <f t="shared" si="40"/>
        <v>No</v>
      </c>
    </row>
    <row r="2602" spans="1:39">
      <c r="A2602" s="6" t="s">
        <v>3004</v>
      </c>
      <c r="B2602" s="6" t="s">
        <v>1163</v>
      </c>
      <c r="C2602" s="4" t="s">
        <v>82</v>
      </c>
      <c r="D2602" s="213" t="s">
        <v>3005</v>
      </c>
      <c r="E2602" s="210" t="s">
        <v>3006</v>
      </c>
      <c r="F2602" s="17" t="s">
        <v>405</v>
      </c>
      <c r="G2602" s="36" t="s">
        <v>400</v>
      </c>
      <c r="H2602" s="157">
        <v>0</v>
      </c>
      <c r="I2602" s="19">
        <v>9</v>
      </c>
      <c r="J2602" s="150" t="s">
        <v>14</v>
      </c>
      <c r="K2602" s="150" t="s">
        <v>12</v>
      </c>
      <c r="L2602" s="9">
        <v>8</v>
      </c>
      <c r="M2602" s="9"/>
      <c r="N2602" s="21">
        <v>8.2400000000000001E-2</v>
      </c>
      <c r="O2602" s="10"/>
      <c r="P2602" s="39">
        <v>3.15E-2</v>
      </c>
      <c r="Q2602" s="7"/>
      <c r="R2602" s="158">
        <v>51.293500000000002</v>
      </c>
      <c r="S2602" s="1"/>
      <c r="T2602" s="23">
        <v>19.625599999999999</v>
      </c>
      <c r="V2602" s="20">
        <v>2.6135999999999999</v>
      </c>
      <c r="X2602" s="20">
        <v>0</v>
      </c>
      <c r="AA2602" s="25">
        <v>41740</v>
      </c>
      <c r="AB2602" s="9"/>
      <c r="AC2602" s="25">
        <v>1323271</v>
      </c>
      <c r="AD2602" s="9"/>
      <c r="AE2602" s="27">
        <v>506300</v>
      </c>
      <c r="AF2602" s="9"/>
      <c r="AG2602" s="26">
        <v>25798</v>
      </c>
      <c r="AI2602" s="26">
        <v>0</v>
      </c>
      <c r="AK2602" s="26">
        <v>308742</v>
      </c>
      <c r="AM2602" s="2" t="str">
        <f t="shared" si="40"/>
        <v>No</v>
      </c>
    </row>
    <row r="2603" spans="1:39">
      <c r="A2603" s="6" t="s">
        <v>6327</v>
      </c>
      <c r="B2603" s="6" t="s">
        <v>4930</v>
      </c>
      <c r="C2603" s="4" t="s">
        <v>74</v>
      </c>
      <c r="D2603" s="213" t="s">
        <v>5190</v>
      </c>
      <c r="E2603" s="210" t="s">
        <v>5191</v>
      </c>
      <c r="F2603" s="17" t="s">
        <v>272</v>
      </c>
      <c r="G2603" s="36" t="s">
        <v>400</v>
      </c>
      <c r="H2603" s="157">
        <v>0</v>
      </c>
      <c r="I2603" s="19">
        <v>9</v>
      </c>
      <c r="J2603" s="150" t="s">
        <v>13</v>
      </c>
      <c r="K2603" s="150" t="s">
        <v>12</v>
      </c>
      <c r="L2603" s="9">
        <v>8</v>
      </c>
      <c r="M2603" s="9"/>
      <c r="N2603" s="21">
        <v>0.46439999999999998</v>
      </c>
      <c r="O2603" s="10"/>
      <c r="P2603" s="39">
        <v>1.9800000000000002E-2</v>
      </c>
      <c r="Q2603" s="7"/>
      <c r="R2603" s="158">
        <v>76.116699999999994</v>
      </c>
      <c r="S2603" s="1"/>
      <c r="T2603" s="23">
        <v>3.2465999999999999</v>
      </c>
      <c r="V2603" s="20">
        <v>23.4453</v>
      </c>
      <c r="X2603" s="20">
        <v>0</v>
      </c>
      <c r="AA2603" s="25">
        <v>7790</v>
      </c>
      <c r="AB2603" s="9"/>
      <c r="AC2603" s="25">
        <v>393295</v>
      </c>
      <c r="AD2603" s="9"/>
      <c r="AE2603" s="27">
        <v>16775</v>
      </c>
      <c r="AF2603" s="9"/>
      <c r="AG2603" s="26">
        <v>5167</v>
      </c>
      <c r="AI2603" s="26">
        <v>0</v>
      </c>
      <c r="AK2603" s="26">
        <v>71606</v>
      </c>
      <c r="AM2603" s="2" t="str">
        <f t="shared" si="40"/>
        <v>No</v>
      </c>
    </row>
    <row r="2604" spans="1:39">
      <c r="A2604" s="6" t="s">
        <v>2495</v>
      </c>
      <c r="B2604" s="6" t="s">
        <v>2496</v>
      </c>
      <c r="C2604" s="4" t="s">
        <v>45</v>
      </c>
      <c r="D2604" s="213" t="s">
        <v>2497</v>
      </c>
      <c r="E2604" s="210" t="s">
        <v>2498</v>
      </c>
      <c r="F2604" s="17" t="s">
        <v>272</v>
      </c>
      <c r="G2604" s="36" t="s">
        <v>400</v>
      </c>
      <c r="H2604" s="157">
        <v>0</v>
      </c>
      <c r="I2604" s="19">
        <v>9</v>
      </c>
      <c r="J2604" s="150" t="s">
        <v>13</v>
      </c>
      <c r="K2604" s="150" t="s">
        <v>12</v>
      </c>
      <c r="L2604" s="9">
        <v>8</v>
      </c>
      <c r="M2604" s="9"/>
      <c r="N2604" s="21">
        <v>0.43020000000000003</v>
      </c>
      <c r="O2604" s="10"/>
      <c r="P2604" s="39">
        <v>3.6700000000000003E-2</v>
      </c>
      <c r="Q2604" s="7"/>
      <c r="R2604" s="158">
        <v>48.414900000000003</v>
      </c>
      <c r="S2604" s="1"/>
      <c r="T2604" s="23">
        <v>4.1314000000000002</v>
      </c>
      <c r="V2604" s="20">
        <v>11.7188</v>
      </c>
      <c r="X2604" s="20">
        <v>0</v>
      </c>
      <c r="AA2604" s="25">
        <v>20968</v>
      </c>
      <c r="AB2604" s="9"/>
      <c r="AC2604" s="25">
        <v>571151</v>
      </c>
      <c r="AD2604" s="9"/>
      <c r="AE2604" s="27">
        <v>48738</v>
      </c>
      <c r="AF2604" s="9"/>
      <c r="AG2604" s="26">
        <v>11797</v>
      </c>
      <c r="AI2604" s="26">
        <v>0</v>
      </c>
      <c r="AK2604" s="26">
        <v>114267</v>
      </c>
      <c r="AM2604" s="2" t="str">
        <f t="shared" si="40"/>
        <v>No</v>
      </c>
    </row>
    <row r="2605" spans="1:39">
      <c r="A2605" s="6" t="s">
        <v>6328</v>
      </c>
      <c r="B2605" s="6" t="s">
        <v>5824</v>
      </c>
      <c r="C2605" s="4" t="s">
        <v>86</v>
      </c>
      <c r="D2605" s="213" t="s">
        <v>517</v>
      </c>
      <c r="E2605" s="210" t="s">
        <v>518</v>
      </c>
      <c r="F2605" s="17" t="s">
        <v>272</v>
      </c>
      <c r="G2605" s="36" t="s">
        <v>400</v>
      </c>
      <c r="H2605" s="157">
        <v>0</v>
      </c>
      <c r="I2605" s="19">
        <v>9</v>
      </c>
      <c r="J2605" s="150" t="s">
        <v>13</v>
      </c>
      <c r="K2605" s="150" t="s">
        <v>12</v>
      </c>
      <c r="L2605" s="9">
        <v>8</v>
      </c>
      <c r="M2605" s="9"/>
      <c r="N2605" s="21">
        <v>1.5145</v>
      </c>
      <c r="O2605" s="10"/>
      <c r="P2605" s="39">
        <v>5.7700000000000001E-2</v>
      </c>
      <c r="Q2605" s="7"/>
      <c r="R2605" s="158">
        <v>85.974699999999999</v>
      </c>
      <c r="S2605" s="1"/>
      <c r="T2605" s="23">
        <v>3.2776000000000001</v>
      </c>
      <c r="V2605" s="20">
        <v>26.230899999999998</v>
      </c>
      <c r="X2605" s="20">
        <v>0</v>
      </c>
      <c r="AA2605" s="25">
        <v>31774</v>
      </c>
      <c r="AB2605" s="9"/>
      <c r="AC2605" s="25">
        <v>550324</v>
      </c>
      <c r="AD2605" s="9"/>
      <c r="AE2605" s="27">
        <v>20980</v>
      </c>
      <c r="AF2605" s="9"/>
      <c r="AG2605" s="26">
        <v>6401</v>
      </c>
      <c r="AI2605" s="26">
        <v>0</v>
      </c>
      <c r="AK2605" s="26">
        <v>97583</v>
      </c>
      <c r="AM2605" s="2" t="str">
        <f t="shared" si="40"/>
        <v>No</v>
      </c>
    </row>
    <row r="2606" spans="1:39">
      <c r="A2606" s="6" t="s">
        <v>3743</v>
      </c>
      <c r="B2606" s="6" t="s">
        <v>3744</v>
      </c>
      <c r="C2606" s="4" t="s">
        <v>44</v>
      </c>
      <c r="D2606" s="213" t="s">
        <v>3745</v>
      </c>
      <c r="E2606" s="210" t="s">
        <v>3746</v>
      </c>
      <c r="F2606" s="17" t="s">
        <v>275</v>
      </c>
      <c r="G2606" s="36" t="s">
        <v>400</v>
      </c>
      <c r="H2606" s="157">
        <v>0</v>
      </c>
      <c r="I2606" s="19">
        <v>9</v>
      </c>
      <c r="J2606" s="150" t="s">
        <v>14</v>
      </c>
      <c r="K2606" s="150" t="s">
        <v>12</v>
      </c>
      <c r="L2606" s="9">
        <v>8</v>
      </c>
      <c r="M2606" s="9"/>
      <c r="N2606" s="21">
        <v>0.47539999999999999</v>
      </c>
      <c r="O2606" s="10"/>
      <c r="P2606" s="39">
        <v>7.2700000000000001E-2</v>
      </c>
      <c r="Q2606" s="7"/>
      <c r="R2606" s="158">
        <v>70.536000000000001</v>
      </c>
      <c r="S2606" s="1"/>
      <c r="T2606" s="23">
        <v>10.787000000000001</v>
      </c>
      <c r="V2606" s="20">
        <v>6.5389999999999997</v>
      </c>
      <c r="X2606" s="20">
        <v>0</v>
      </c>
      <c r="AA2606" s="25">
        <v>47279</v>
      </c>
      <c r="AB2606" s="9"/>
      <c r="AC2606" s="25">
        <v>650271</v>
      </c>
      <c r="AD2606" s="9"/>
      <c r="AE2606" s="27">
        <v>99445</v>
      </c>
      <c r="AF2606" s="9"/>
      <c r="AG2606" s="26">
        <v>9219</v>
      </c>
      <c r="AI2606" s="26">
        <v>0</v>
      </c>
      <c r="AK2606" s="26">
        <v>113810</v>
      </c>
      <c r="AM2606" s="2" t="str">
        <f t="shared" si="40"/>
        <v>No</v>
      </c>
    </row>
    <row r="2607" spans="1:39">
      <c r="A2607" s="6" t="s">
        <v>2374</v>
      </c>
      <c r="B2607" s="6" t="s">
        <v>2375</v>
      </c>
      <c r="C2607" s="4" t="s">
        <v>82</v>
      </c>
      <c r="D2607" s="213">
        <v>5142</v>
      </c>
      <c r="E2607" s="210">
        <v>50142</v>
      </c>
      <c r="F2607" s="17" t="s">
        <v>275</v>
      </c>
      <c r="G2607" s="36" t="s">
        <v>220</v>
      </c>
      <c r="H2607" s="157">
        <v>70889</v>
      </c>
      <c r="I2607" s="19">
        <v>9</v>
      </c>
      <c r="J2607" s="150" t="s">
        <v>14</v>
      </c>
      <c r="K2607" s="150" t="s">
        <v>12</v>
      </c>
      <c r="L2607" s="9">
        <v>8</v>
      </c>
      <c r="M2607" s="9"/>
      <c r="N2607" s="21">
        <v>0.17749999999999999</v>
      </c>
      <c r="O2607" s="10"/>
      <c r="P2607" s="39">
        <v>2.3199999999999998E-2</v>
      </c>
      <c r="Q2607" s="7"/>
      <c r="R2607" s="158">
        <v>93.376099999999994</v>
      </c>
      <c r="S2607" s="1"/>
      <c r="T2607" s="23">
        <v>12.180999999999999</v>
      </c>
      <c r="V2607" s="20">
        <v>7.6657000000000002</v>
      </c>
      <c r="X2607" s="20">
        <v>0</v>
      </c>
      <c r="AA2607" s="25">
        <v>35741</v>
      </c>
      <c r="AB2607" s="9"/>
      <c r="AC2607" s="25">
        <v>1543507</v>
      </c>
      <c r="AD2607" s="9"/>
      <c r="AE2607" s="27">
        <v>201352</v>
      </c>
      <c r="AF2607" s="9"/>
      <c r="AG2607" s="26">
        <v>16530</v>
      </c>
      <c r="AI2607" s="26">
        <v>0</v>
      </c>
      <c r="AK2607" s="26">
        <v>217561</v>
      </c>
      <c r="AM2607" s="2" t="str">
        <f t="shared" si="40"/>
        <v>No</v>
      </c>
    </row>
    <row r="2608" spans="1:39">
      <c r="A2608" s="6" t="s">
        <v>1415</v>
      </c>
      <c r="B2608" s="6" t="s">
        <v>1416</v>
      </c>
      <c r="C2608" s="4" t="s">
        <v>90</v>
      </c>
      <c r="D2608" s="213">
        <v>4183</v>
      </c>
      <c r="E2608" s="210">
        <v>40183</v>
      </c>
      <c r="F2608" s="17" t="s">
        <v>272</v>
      </c>
      <c r="G2608" s="36" t="s">
        <v>220</v>
      </c>
      <c r="H2608" s="157">
        <v>306196</v>
      </c>
      <c r="I2608" s="19">
        <v>9</v>
      </c>
      <c r="J2608" s="150" t="s">
        <v>13</v>
      </c>
      <c r="K2608" s="150" t="s">
        <v>12</v>
      </c>
      <c r="L2608" s="9">
        <v>7</v>
      </c>
      <c r="M2608" s="9"/>
      <c r="N2608" s="21">
        <v>0</v>
      </c>
      <c r="O2608" s="10"/>
      <c r="P2608" s="39">
        <v>0</v>
      </c>
      <c r="Q2608" s="7"/>
      <c r="R2608" s="158">
        <v>23.2044</v>
      </c>
      <c r="S2608" s="1"/>
      <c r="T2608" s="23">
        <v>0.47020000000000001</v>
      </c>
      <c r="V2608" s="20">
        <v>49.347700000000003</v>
      </c>
      <c r="X2608" s="20">
        <v>0</v>
      </c>
      <c r="AA2608" s="25">
        <v>0</v>
      </c>
      <c r="AB2608" s="9"/>
      <c r="AC2608" s="25">
        <v>100916</v>
      </c>
      <c r="AD2608" s="9"/>
      <c r="AE2608" s="27">
        <v>2045</v>
      </c>
      <c r="AF2608" s="9"/>
      <c r="AG2608" s="26">
        <v>4349</v>
      </c>
      <c r="AI2608" s="26">
        <v>0</v>
      </c>
      <c r="AK2608" s="26">
        <v>70007</v>
      </c>
      <c r="AM2608" s="2" t="str">
        <f t="shared" si="40"/>
        <v>No</v>
      </c>
    </row>
    <row r="2609" spans="1:39">
      <c r="A2609" s="6" t="s">
        <v>5596</v>
      </c>
      <c r="B2609" s="6" t="s">
        <v>5597</v>
      </c>
      <c r="C2609" s="4" t="s">
        <v>42</v>
      </c>
      <c r="D2609" s="213"/>
      <c r="E2609" s="210">
        <v>40246</v>
      </c>
      <c r="F2609" s="17" t="s">
        <v>405</v>
      </c>
      <c r="G2609" s="36" t="s">
        <v>220</v>
      </c>
      <c r="H2609" s="157">
        <v>4515419</v>
      </c>
      <c r="I2609" s="19">
        <v>9</v>
      </c>
      <c r="J2609" s="150" t="s">
        <v>13</v>
      </c>
      <c r="K2609" s="150" t="s">
        <v>12</v>
      </c>
      <c r="L2609" s="9">
        <v>7</v>
      </c>
      <c r="M2609" s="9"/>
      <c r="N2609" s="21">
        <v>0</v>
      </c>
      <c r="O2609" s="10"/>
      <c r="P2609" s="39">
        <v>0</v>
      </c>
      <c r="Q2609" s="7"/>
      <c r="R2609" s="158">
        <v>65.085800000000006</v>
      </c>
      <c r="S2609" s="1"/>
      <c r="T2609" s="23">
        <v>2.2782</v>
      </c>
      <c r="V2609" s="20">
        <v>28.569099999999999</v>
      </c>
      <c r="X2609" s="20">
        <v>0</v>
      </c>
      <c r="AA2609" s="25">
        <v>0</v>
      </c>
      <c r="AB2609" s="9"/>
      <c r="AC2609" s="25">
        <v>521272</v>
      </c>
      <c r="AD2609" s="9"/>
      <c r="AE2609" s="27">
        <v>18246</v>
      </c>
      <c r="AF2609" s="9"/>
      <c r="AG2609" s="26">
        <v>8009</v>
      </c>
      <c r="AI2609" s="26">
        <v>0</v>
      </c>
      <c r="AK2609" s="26">
        <v>85281</v>
      </c>
      <c r="AM2609" s="2" t="str">
        <f t="shared" si="40"/>
        <v>No</v>
      </c>
    </row>
    <row r="2610" spans="1:39">
      <c r="A2610" s="6" t="s">
        <v>3525</v>
      </c>
      <c r="B2610" s="6" t="s">
        <v>3526</v>
      </c>
      <c r="C2610" s="4" t="s">
        <v>73</v>
      </c>
      <c r="D2610" s="213" t="s">
        <v>3527</v>
      </c>
      <c r="E2610" s="210" t="s">
        <v>3528</v>
      </c>
      <c r="F2610" s="17" t="s">
        <v>272</v>
      </c>
      <c r="G2610" s="36" t="s">
        <v>400</v>
      </c>
      <c r="H2610" s="157">
        <v>0</v>
      </c>
      <c r="I2610" s="19">
        <v>9</v>
      </c>
      <c r="J2610" s="150" t="s">
        <v>14</v>
      </c>
      <c r="K2610" s="150" t="s">
        <v>12</v>
      </c>
      <c r="L2610" s="9">
        <v>7</v>
      </c>
      <c r="M2610" s="9"/>
      <c r="N2610" s="21">
        <v>0.48509999999999998</v>
      </c>
      <c r="O2610" s="10"/>
      <c r="P2610" s="39">
        <v>7.1099999999999997E-2</v>
      </c>
      <c r="Q2610" s="7"/>
      <c r="R2610" s="158">
        <v>39.351199999999999</v>
      </c>
      <c r="S2610" s="1"/>
      <c r="T2610" s="23">
        <v>5.7634999999999996</v>
      </c>
      <c r="V2610" s="20">
        <v>6.8277000000000001</v>
      </c>
      <c r="X2610" s="20">
        <v>0</v>
      </c>
      <c r="AA2610" s="25">
        <v>76961</v>
      </c>
      <c r="AB2610" s="9"/>
      <c r="AC2610" s="25">
        <v>1083141</v>
      </c>
      <c r="AD2610" s="9"/>
      <c r="AE2610" s="27">
        <v>158640</v>
      </c>
      <c r="AF2610" s="9"/>
      <c r="AG2610" s="26">
        <v>27525</v>
      </c>
      <c r="AI2610" s="26">
        <v>0</v>
      </c>
      <c r="AK2610" s="26">
        <v>287003</v>
      </c>
      <c r="AM2610" s="2" t="str">
        <f t="shared" si="40"/>
        <v>No</v>
      </c>
    </row>
    <row r="2611" spans="1:39">
      <c r="A2611" s="6" t="s">
        <v>6329</v>
      </c>
      <c r="B2611" s="6" t="s">
        <v>3518</v>
      </c>
      <c r="C2611" s="4" t="s">
        <v>73</v>
      </c>
      <c r="D2611" s="213" t="s">
        <v>3519</v>
      </c>
      <c r="E2611" s="210" t="s">
        <v>3520</v>
      </c>
      <c r="F2611" s="17" t="s">
        <v>272</v>
      </c>
      <c r="G2611" s="36" t="s">
        <v>400</v>
      </c>
      <c r="H2611" s="157">
        <v>0</v>
      </c>
      <c r="I2611" s="19">
        <v>9</v>
      </c>
      <c r="J2611" s="150" t="s">
        <v>14</v>
      </c>
      <c r="K2611" s="150" t="s">
        <v>12</v>
      </c>
      <c r="L2611" s="9">
        <v>7</v>
      </c>
      <c r="M2611" s="9"/>
      <c r="N2611" s="21">
        <v>0.66830000000000001</v>
      </c>
      <c r="O2611" s="10"/>
      <c r="P2611" s="39">
        <v>8.3099999999999993E-2</v>
      </c>
      <c r="Q2611" s="7"/>
      <c r="R2611" s="158">
        <v>54.5518</v>
      </c>
      <c r="S2611" s="1"/>
      <c r="T2611" s="23">
        <v>6.7808000000000002</v>
      </c>
      <c r="V2611" s="20">
        <v>8.0449999999999999</v>
      </c>
      <c r="X2611" s="20">
        <v>0</v>
      </c>
      <c r="AA2611" s="25">
        <v>54321</v>
      </c>
      <c r="AB2611" s="9"/>
      <c r="AC2611" s="25">
        <v>653912</v>
      </c>
      <c r="AD2611" s="9"/>
      <c r="AE2611" s="27">
        <v>81282</v>
      </c>
      <c r="AF2611" s="9"/>
      <c r="AG2611" s="26">
        <v>11987</v>
      </c>
      <c r="AI2611" s="26">
        <v>0</v>
      </c>
      <c r="AK2611" s="26">
        <v>247209</v>
      </c>
      <c r="AM2611" s="2" t="str">
        <f t="shared" si="40"/>
        <v>No</v>
      </c>
    </row>
    <row r="2612" spans="1:39">
      <c r="A2612" s="6" t="s">
        <v>3094</v>
      </c>
      <c r="B2612" s="6" t="s">
        <v>3095</v>
      </c>
      <c r="C2612" s="4" t="s">
        <v>82</v>
      </c>
      <c r="D2612" s="213" t="s">
        <v>3096</v>
      </c>
      <c r="E2612" s="210" t="s">
        <v>3097</v>
      </c>
      <c r="F2612" s="17" t="s">
        <v>405</v>
      </c>
      <c r="G2612" s="36" t="s">
        <v>400</v>
      </c>
      <c r="H2612" s="157">
        <v>0</v>
      </c>
      <c r="I2612" s="19">
        <v>9</v>
      </c>
      <c r="J2612" s="150" t="s">
        <v>13</v>
      </c>
      <c r="K2612" s="150" t="s">
        <v>12</v>
      </c>
      <c r="L2612" s="9">
        <v>7</v>
      </c>
      <c r="M2612" s="9"/>
      <c r="N2612" s="21">
        <v>0.37030000000000002</v>
      </c>
      <c r="O2612" s="10"/>
      <c r="P2612" s="39">
        <v>2.3400000000000001E-2</v>
      </c>
      <c r="Q2612" s="7"/>
      <c r="R2612" s="158">
        <v>33.140500000000003</v>
      </c>
      <c r="S2612" s="1"/>
      <c r="T2612" s="23">
        <v>2.0975000000000001</v>
      </c>
      <c r="V2612" s="20">
        <v>15.8</v>
      </c>
      <c r="X2612" s="20">
        <v>0</v>
      </c>
      <c r="AA2612" s="25">
        <v>8947</v>
      </c>
      <c r="AB2612" s="9"/>
      <c r="AC2612" s="25">
        <v>381712</v>
      </c>
      <c r="AD2612" s="9"/>
      <c r="AE2612" s="27">
        <v>24159</v>
      </c>
      <c r="AF2612" s="9"/>
      <c r="AG2612" s="26">
        <v>11518</v>
      </c>
      <c r="AI2612" s="26">
        <v>0</v>
      </c>
      <c r="AK2612" s="26">
        <v>198901</v>
      </c>
      <c r="AM2612" s="2" t="str">
        <f t="shared" si="40"/>
        <v>No</v>
      </c>
    </row>
    <row r="2613" spans="1:39">
      <c r="A2613" s="6" t="s">
        <v>1456</v>
      </c>
      <c r="B2613" s="6" t="s">
        <v>1457</v>
      </c>
      <c r="C2613" s="4" t="s">
        <v>90</v>
      </c>
      <c r="D2613" s="213">
        <v>4234</v>
      </c>
      <c r="E2613" s="210">
        <v>40234</v>
      </c>
      <c r="F2613" s="17" t="s">
        <v>272</v>
      </c>
      <c r="G2613" s="36" t="s">
        <v>220</v>
      </c>
      <c r="H2613" s="157">
        <v>149539</v>
      </c>
      <c r="I2613" s="19">
        <v>9</v>
      </c>
      <c r="J2613" s="150" t="s">
        <v>14</v>
      </c>
      <c r="K2613" s="150" t="s">
        <v>12</v>
      </c>
      <c r="L2613" s="9">
        <v>7</v>
      </c>
      <c r="M2613" s="9"/>
      <c r="N2613" s="21">
        <v>0</v>
      </c>
      <c r="O2613" s="10"/>
      <c r="P2613" s="39">
        <v>0</v>
      </c>
      <c r="Q2613" s="7"/>
      <c r="R2613" s="158">
        <v>85.875100000000003</v>
      </c>
      <c r="S2613" s="1"/>
      <c r="T2613" s="23">
        <v>28.6616</v>
      </c>
      <c r="V2613" s="20">
        <v>2.9962</v>
      </c>
      <c r="X2613" s="20">
        <v>0</v>
      </c>
      <c r="AA2613" s="25">
        <v>0</v>
      </c>
      <c r="AB2613" s="9"/>
      <c r="AC2613" s="25">
        <v>1352017</v>
      </c>
      <c r="AD2613" s="9"/>
      <c r="AE2613" s="27">
        <v>451248</v>
      </c>
      <c r="AF2613" s="9"/>
      <c r="AG2613" s="26">
        <v>15744</v>
      </c>
      <c r="AI2613" s="26">
        <v>0</v>
      </c>
      <c r="AK2613" s="26">
        <v>140197</v>
      </c>
      <c r="AM2613" s="2" t="str">
        <f t="shared" si="40"/>
        <v>No</v>
      </c>
    </row>
    <row r="2614" spans="1:39">
      <c r="A2614" s="6" t="s">
        <v>6330</v>
      </c>
      <c r="B2614" s="6" t="s">
        <v>1273</v>
      </c>
      <c r="C2614" s="4" t="s">
        <v>64</v>
      </c>
      <c r="D2614" s="213">
        <v>4010</v>
      </c>
      <c r="E2614" s="210">
        <v>40010</v>
      </c>
      <c r="F2614" s="17" t="s">
        <v>272</v>
      </c>
      <c r="G2614" s="36" t="s">
        <v>220</v>
      </c>
      <c r="H2614" s="157">
        <v>169495</v>
      </c>
      <c r="I2614" s="19">
        <v>9</v>
      </c>
      <c r="J2614" s="150" t="s">
        <v>14</v>
      </c>
      <c r="K2614" s="150" t="s">
        <v>12</v>
      </c>
      <c r="L2614" s="9">
        <v>6</v>
      </c>
      <c r="M2614" s="9"/>
      <c r="N2614" s="21">
        <v>0.68840000000000001</v>
      </c>
      <c r="O2614" s="10"/>
      <c r="P2614" s="39">
        <v>5.8000000000000003E-2</v>
      </c>
      <c r="Q2614" s="7"/>
      <c r="R2614" s="158">
        <v>108.2226</v>
      </c>
      <c r="S2614" s="1"/>
      <c r="T2614" s="23">
        <v>9.1146999999999991</v>
      </c>
      <c r="V2614" s="20">
        <v>11.8735</v>
      </c>
      <c r="X2614" s="20">
        <v>0</v>
      </c>
      <c r="AA2614" s="25">
        <v>129787</v>
      </c>
      <c r="AB2614" s="9"/>
      <c r="AC2614" s="25">
        <v>2238693</v>
      </c>
      <c r="AD2614" s="9"/>
      <c r="AE2614" s="27">
        <v>188546</v>
      </c>
      <c r="AF2614" s="9"/>
      <c r="AG2614" s="26">
        <v>20686</v>
      </c>
      <c r="AI2614" s="26">
        <v>0</v>
      </c>
      <c r="AK2614" s="26">
        <v>291308</v>
      </c>
      <c r="AM2614" s="2" t="str">
        <f t="shared" si="40"/>
        <v>No</v>
      </c>
    </row>
    <row r="2615" spans="1:39">
      <c r="A2615" s="6" t="s">
        <v>6331</v>
      </c>
      <c r="B2615" s="6" t="s">
        <v>3718</v>
      </c>
      <c r="C2615" s="4" t="s">
        <v>61</v>
      </c>
      <c r="D2615" s="213">
        <v>7040</v>
      </c>
      <c r="E2615" s="210">
        <v>70040</v>
      </c>
      <c r="F2615" s="17" t="s">
        <v>272</v>
      </c>
      <c r="G2615" s="36" t="s">
        <v>220</v>
      </c>
      <c r="H2615" s="157">
        <v>82775</v>
      </c>
      <c r="I2615" s="19">
        <v>9</v>
      </c>
      <c r="J2615" s="150" t="s">
        <v>13</v>
      </c>
      <c r="K2615" s="150" t="s">
        <v>12</v>
      </c>
      <c r="L2615" s="9">
        <v>6</v>
      </c>
      <c r="M2615" s="9"/>
      <c r="N2615" s="21">
        <v>1.6072</v>
      </c>
      <c r="O2615" s="10"/>
      <c r="P2615" s="39">
        <v>8.3000000000000004E-2</v>
      </c>
      <c r="Q2615" s="7"/>
      <c r="R2615" s="158">
        <v>48.349699999999999</v>
      </c>
      <c r="S2615" s="1"/>
      <c r="T2615" s="23">
        <v>2.4981</v>
      </c>
      <c r="V2615" s="20">
        <v>19.354800000000001</v>
      </c>
      <c r="X2615" s="20">
        <v>0</v>
      </c>
      <c r="AA2615" s="25">
        <v>62255</v>
      </c>
      <c r="AB2615" s="9"/>
      <c r="AC2615" s="25">
        <v>749710</v>
      </c>
      <c r="AD2615" s="9"/>
      <c r="AE2615" s="27">
        <v>38735</v>
      </c>
      <c r="AF2615" s="9"/>
      <c r="AG2615" s="26">
        <v>15506</v>
      </c>
      <c r="AI2615" s="26">
        <v>0</v>
      </c>
      <c r="AK2615" s="26">
        <v>204023</v>
      </c>
      <c r="AM2615" s="2" t="str">
        <f t="shared" si="40"/>
        <v>No</v>
      </c>
    </row>
    <row r="2616" spans="1:39">
      <c r="A2616" s="6" t="s">
        <v>472</v>
      </c>
      <c r="B2616" s="6" t="s">
        <v>473</v>
      </c>
      <c r="C2616" s="4" t="s">
        <v>86</v>
      </c>
      <c r="D2616" s="213" t="s">
        <v>474</v>
      </c>
      <c r="E2616" s="210" t="s">
        <v>475</v>
      </c>
      <c r="F2616" s="17" t="s">
        <v>275</v>
      </c>
      <c r="G2616" s="36" t="s">
        <v>400</v>
      </c>
      <c r="H2616" s="157">
        <v>0</v>
      </c>
      <c r="I2616" s="19">
        <v>9</v>
      </c>
      <c r="J2616" s="150" t="s">
        <v>14</v>
      </c>
      <c r="K2616" s="150" t="s">
        <v>12</v>
      </c>
      <c r="L2616" s="9">
        <v>6</v>
      </c>
      <c r="M2616" s="9"/>
      <c r="N2616" s="21">
        <v>0.89019999999999999</v>
      </c>
      <c r="O2616" s="10"/>
      <c r="P2616" s="39">
        <v>0.13850000000000001</v>
      </c>
      <c r="Q2616" s="7"/>
      <c r="R2616" s="158">
        <v>94.218000000000004</v>
      </c>
      <c r="S2616" s="1"/>
      <c r="T2616" s="23">
        <v>14.654199999999999</v>
      </c>
      <c r="V2616" s="20">
        <v>6.4294000000000002</v>
      </c>
      <c r="X2616" s="20">
        <v>0</v>
      </c>
      <c r="AA2616" s="25">
        <v>249178</v>
      </c>
      <c r="AB2616" s="9"/>
      <c r="AC2616" s="25">
        <v>1799753</v>
      </c>
      <c r="AD2616" s="9"/>
      <c r="AE2616" s="27">
        <v>279925</v>
      </c>
      <c r="AF2616" s="9"/>
      <c r="AG2616" s="26">
        <v>19102</v>
      </c>
      <c r="AI2616" s="26">
        <v>0</v>
      </c>
      <c r="AK2616" s="26">
        <v>266293</v>
      </c>
      <c r="AM2616" s="2" t="str">
        <f t="shared" si="40"/>
        <v>No</v>
      </c>
    </row>
    <row r="2617" spans="1:39">
      <c r="A2617" s="6" t="s">
        <v>5606</v>
      </c>
      <c r="B2617" s="6" t="s">
        <v>1201</v>
      </c>
      <c r="C2617" s="4" t="s">
        <v>58</v>
      </c>
      <c r="D2617" s="213"/>
      <c r="E2617" s="210" t="s">
        <v>5607</v>
      </c>
      <c r="F2617" s="17" t="s">
        <v>275</v>
      </c>
      <c r="G2617" s="36" t="s">
        <v>400</v>
      </c>
      <c r="H2617" s="157">
        <v>0</v>
      </c>
      <c r="I2617" s="19">
        <v>9</v>
      </c>
      <c r="J2617" s="150" t="s">
        <v>13</v>
      </c>
      <c r="K2617" s="150" t="s">
        <v>12</v>
      </c>
      <c r="L2617" s="9">
        <v>6</v>
      </c>
      <c r="M2617" s="9"/>
      <c r="N2617" s="21">
        <v>2.8275000000000001</v>
      </c>
      <c r="O2617" s="10"/>
      <c r="P2617" s="39">
        <v>0.13739999999999999</v>
      </c>
      <c r="Q2617" s="7"/>
      <c r="R2617" s="158">
        <v>39.260199999999998</v>
      </c>
      <c r="S2617" s="1"/>
      <c r="T2617" s="23">
        <v>1.9085000000000001</v>
      </c>
      <c r="V2617" s="20">
        <v>20.570900000000002</v>
      </c>
      <c r="X2617" s="20">
        <v>0</v>
      </c>
      <c r="AA2617" s="25">
        <v>104073</v>
      </c>
      <c r="AB2617" s="9"/>
      <c r="AC2617" s="25">
        <v>757172</v>
      </c>
      <c r="AD2617" s="9"/>
      <c r="AE2617" s="27">
        <v>36808</v>
      </c>
      <c r="AF2617" s="9"/>
      <c r="AG2617" s="26">
        <v>19286</v>
      </c>
      <c r="AI2617" s="26">
        <v>0</v>
      </c>
      <c r="AK2617" s="26">
        <v>356092</v>
      </c>
      <c r="AM2617" s="2" t="str">
        <f t="shared" si="40"/>
        <v>No</v>
      </c>
    </row>
    <row r="2618" spans="1:39">
      <c r="A2618" s="6" t="s">
        <v>786</v>
      </c>
      <c r="B2618" s="6" t="s">
        <v>726</v>
      </c>
      <c r="C2618" s="4" t="s">
        <v>67</v>
      </c>
      <c r="D2618" s="213" t="s">
        <v>787</v>
      </c>
      <c r="E2618" s="210" t="s">
        <v>788</v>
      </c>
      <c r="F2618" s="17" t="s">
        <v>405</v>
      </c>
      <c r="G2618" s="36" t="s">
        <v>400</v>
      </c>
      <c r="H2618" s="157">
        <v>0</v>
      </c>
      <c r="I2618" s="19">
        <v>9</v>
      </c>
      <c r="J2618" s="150" t="s">
        <v>14</v>
      </c>
      <c r="K2618" s="150" t="s">
        <v>12</v>
      </c>
      <c r="L2618" s="9">
        <v>6</v>
      </c>
      <c r="M2618" s="9"/>
      <c r="N2618" s="21">
        <v>0.95489999999999997</v>
      </c>
      <c r="O2618" s="10"/>
      <c r="P2618" s="39">
        <v>8.9300000000000004E-2</v>
      </c>
      <c r="Q2618" s="7"/>
      <c r="R2618" s="158">
        <v>93.509</v>
      </c>
      <c r="S2618" s="1"/>
      <c r="T2618" s="23">
        <v>8.7481000000000009</v>
      </c>
      <c r="V2618" s="20">
        <v>10.689</v>
      </c>
      <c r="X2618" s="20">
        <v>0</v>
      </c>
      <c r="AA2618" s="25">
        <v>68748</v>
      </c>
      <c r="AB2618" s="9"/>
      <c r="AC2618" s="25">
        <v>769579</v>
      </c>
      <c r="AD2618" s="9"/>
      <c r="AE2618" s="27">
        <v>71997</v>
      </c>
      <c r="AF2618" s="9"/>
      <c r="AG2618" s="26">
        <v>8230</v>
      </c>
      <c r="AI2618" s="26">
        <v>0</v>
      </c>
      <c r="AK2618" s="26">
        <v>126851</v>
      </c>
      <c r="AM2618" s="2" t="str">
        <f t="shared" si="40"/>
        <v>No</v>
      </c>
    </row>
    <row r="2619" spans="1:39">
      <c r="A2619" s="6" t="s">
        <v>4491</v>
      </c>
      <c r="B2619" s="6" t="s">
        <v>4492</v>
      </c>
      <c r="C2619" s="4" t="s">
        <v>63</v>
      </c>
      <c r="D2619" s="213" t="s">
        <v>4493</v>
      </c>
      <c r="E2619" s="210" t="s">
        <v>4494</v>
      </c>
      <c r="F2619" s="17" t="s">
        <v>272</v>
      </c>
      <c r="G2619" s="36" t="s">
        <v>400</v>
      </c>
      <c r="H2619" s="157">
        <v>0</v>
      </c>
      <c r="I2619" s="19">
        <v>9</v>
      </c>
      <c r="J2619" s="150" t="s">
        <v>14</v>
      </c>
      <c r="K2619" s="150" t="s">
        <v>12</v>
      </c>
      <c r="L2619" s="9">
        <v>6</v>
      </c>
      <c r="M2619" s="9"/>
      <c r="N2619" s="21">
        <v>0.60150000000000003</v>
      </c>
      <c r="O2619" s="10"/>
      <c r="P2619" s="39">
        <v>3.61E-2</v>
      </c>
      <c r="Q2619" s="7"/>
      <c r="R2619" s="158">
        <v>78.203400000000002</v>
      </c>
      <c r="S2619" s="1"/>
      <c r="T2619" s="23">
        <v>4.6974</v>
      </c>
      <c r="V2619" s="20">
        <v>16.648399999999999</v>
      </c>
      <c r="X2619" s="20">
        <v>0</v>
      </c>
      <c r="AA2619" s="25">
        <v>45935</v>
      </c>
      <c r="AB2619" s="9"/>
      <c r="AC2619" s="25">
        <v>1271352</v>
      </c>
      <c r="AD2619" s="9"/>
      <c r="AE2619" s="27">
        <v>76365</v>
      </c>
      <c r="AF2619" s="9"/>
      <c r="AG2619" s="26">
        <v>16257</v>
      </c>
      <c r="AI2619" s="26">
        <v>0</v>
      </c>
      <c r="AK2619" s="26">
        <v>192174</v>
      </c>
      <c r="AM2619" s="2" t="str">
        <f t="shared" si="40"/>
        <v>No</v>
      </c>
    </row>
    <row r="2620" spans="1:39">
      <c r="A2620" s="6" t="s">
        <v>2917</v>
      </c>
      <c r="B2620" s="6" t="s">
        <v>2918</v>
      </c>
      <c r="C2620" s="4" t="s">
        <v>58</v>
      </c>
      <c r="D2620" s="213" t="s">
        <v>2919</v>
      </c>
      <c r="E2620" s="210" t="s">
        <v>2920</v>
      </c>
      <c r="F2620" s="17" t="s">
        <v>275</v>
      </c>
      <c r="G2620" s="36" t="s">
        <v>400</v>
      </c>
      <c r="H2620" s="157">
        <v>0</v>
      </c>
      <c r="I2620" s="19">
        <v>9</v>
      </c>
      <c r="J2620" s="150" t="s">
        <v>13</v>
      </c>
      <c r="K2620" s="150" t="s">
        <v>12</v>
      </c>
      <c r="L2620" s="9">
        <v>6</v>
      </c>
      <c r="M2620" s="9"/>
      <c r="N2620" s="21">
        <v>1.9412</v>
      </c>
      <c r="O2620" s="10"/>
      <c r="P2620" s="39">
        <v>0.14180000000000001</v>
      </c>
      <c r="Q2620" s="7"/>
      <c r="R2620" s="158">
        <v>70.759900000000002</v>
      </c>
      <c r="S2620" s="1"/>
      <c r="T2620" s="23">
        <v>5.17</v>
      </c>
      <c r="V2620" s="20">
        <v>13.6866</v>
      </c>
      <c r="X2620" s="20">
        <v>0</v>
      </c>
      <c r="AA2620" s="25">
        <v>100009</v>
      </c>
      <c r="AB2620" s="9"/>
      <c r="AC2620" s="25">
        <v>705122</v>
      </c>
      <c r="AD2620" s="9"/>
      <c r="AE2620" s="27">
        <v>51519</v>
      </c>
      <c r="AF2620" s="9"/>
      <c r="AG2620" s="26">
        <v>9965</v>
      </c>
      <c r="AI2620" s="26">
        <v>0</v>
      </c>
      <c r="AK2620" s="26">
        <v>134668</v>
      </c>
      <c r="AM2620" s="2" t="str">
        <f t="shared" si="40"/>
        <v>No</v>
      </c>
    </row>
    <row r="2621" spans="1:39">
      <c r="A2621" s="6" t="s">
        <v>6332</v>
      </c>
      <c r="B2621" s="6" t="s">
        <v>3759</v>
      </c>
      <c r="C2621" s="4" t="s">
        <v>44</v>
      </c>
      <c r="D2621" s="213" t="s">
        <v>3760</v>
      </c>
      <c r="E2621" s="210" t="s">
        <v>3761</v>
      </c>
      <c r="F2621" s="17" t="s">
        <v>275</v>
      </c>
      <c r="G2621" s="36" t="s">
        <v>400</v>
      </c>
      <c r="H2621" s="157">
        <v>0</v>
      </c>
      <c r="I2621" s="19">
        <v>9</v>
      </c>
      <c r="J2621" s="150" t="s">
        <v>14</v>
      </c>
      <c r="K2621" s="150" t="s">
        <v>12</v>
      </c>
      <c r="L2621" s="9">
        <v>6</v>
      </c>
      <c r="M2621" s="9"/>
      <c r="N2621" s="21">
        <v>0.57310000000000005</v>
      </c>
      <c r="O2621" s="10"/>
      <c r="P2621" s="39">
        <v>8.4500000000000006E-2</v>
      </c>
      <c r="Q2621" s="7"/>
      <c r="R2621" s="158">
        <v>67.018500000000003</v>
      </c>
      <c r="S2621" s="1"/>
      <c r="T2621" s="23">
        <v>9.8870000000000005</v>
      </c>
      <c r="V2621" s="20">
        <v>6.7785000000000002</v>
      </c>
      <c r="X2621" s="20">
        <v>0</v>
      </c>
      <c r="AA2621" s="25">
        <v>67316</v>
      </c>
      <c r="AB2621" s="9"/>
      <c r="AC2621" s="25">
        <v>796180</v>
      </c>
      <c r="AD2621" s="9"/>
      <c r="AE2621" s="27">
        <v>117457</v>
      </c>
      <c r="AF2621" s="9"/>
      <c r="AG2621" s="26">
        <v>11880</v>
      </c>
      <c r="AI2621" s="26">
        <v>0</v>
      </c>
      <c r="AK2621" s="26">
        <v>138120</v>
      </c>
      <c r="AM2621" s="2" t="str">
        <f t="shared" si="40"/>
        <v>No</v>
      </c>
    </row>
    <row r="2622" spans="1:39">
      <c r="A2622" s="6" t="s">
        <v>2434</v>
      </c>
      <c r="B2622" s="6" t="s">
        <v>2435</v>
      </c>
      <c r="C2622" s="4" t="s">
        <v>58</v>
      </c>
      <c r="D2622" s="213" t="s">
        <v>2436</v>
      </c>
      <c r="E2622" s="210">
        <v>55252</v>
      </c>
      <c r="F2622" s="17" t="s">
        <v>132</v>
      </c>
      <c r="G2622" s="36" t="s">
        <v>220</v>
      </c>
      <c r="H2622" s="157">
        <v>0</v>
      </c>
      <c r="I2622" s="19">
        <v>9</v>
      </c>
      <c r="J2622" s="150" t="s">
        <v>13</v>
      </c>
      <c r="K2622" s="150" t="s">
        <v>12</v>
      </c>
      <c r="L2622" s="9">
        <v>5</v>
      </c>
      <c r="M2622" s="9"/>
      <c r="N2622" s="21">
        <v>0.3579</v>
      </c>
      <c r="O2622" s="10"/>
      <c r="P2622" s="39">
        <v>2.1000000000000001E-2</v>
      </c>
      <c r="Q2622" s="7"/>
      <c r="R2622" s="158">
        <v>37.072600000000001</v>
      </c>
      <c r="S2622" s="1"/>
      <c r="T2622" s="23">
        <v>2.1787999999999998</v>
      </c>
      <c r="V2622" s="20">
        <v>17.0151</v>
      </c>
      <c r="X2622" s="20">
        <v>0</v>
      </c>
      <c r="AA2622" s="25">
        <v>9944</v>
      </c>
      <c r="AB2622" s="9"/>
      <c r="AC2622" s="25">
        <v>472713</v>
      </c>
      <c r="AD2622" s="9"/>
      <c r="AE2622" s="27">
        <v>27782</v>
      </c>
      <c r="AF2622" s="9"/>
      <c r="AG2622" s="26">
        <v>12751</v>
      </c>
      <c r="AI2622" s="26">
        <v>0</v>
      </c>
      <c r="AK2622" s="26">
        <v>238254</v>
      </c>
      <c r="AM2622" s="2" t="str">
        <f t="shared" si="40"/>
        <v>No</v>
      </c>
    </row>
    <row r="2623" spans="1:39">
      <c r="A2623" s="6" t="s">
        <v>6333</v>
      </c>
      <c r="B2623" s="6" t="s">
        <v>3286</v>
      </c>
      <c r="C2623" s="4" t="s">
        <v>103</v>
      </c>
      <c r="D2623" s="213">
        <v>6013</v>
      </c>
      <c r="E2623" s="210">
        <v>60013</v>
      </c>
      <c r="F2623" s="17" t="s">
        <v>272</v>
      </c>
      <c r="G2623" s="36" t="s">
        <v>220</v>
      </c>
      <c r="H2623" s="157">
        <v>153150</v>
      </c>
      <c r="I2623" s="19">
        <v>9</v>
      </c>
      <c r="J2623" s="150" t="s">
        <v>14</v>
      </c>
      <c r="K2623" s="150" t="s">
        <v>12</v>
      </c>
      <c r="L2623" s="9">
        <v>5</v>
      </c>
      <c r="M2623" s="9"/>
      <c r="N2623" s="21">
        <v>0.90580000000000005</v>
      </c>
      <c r="O2623" s="10"/>
      <c r="P2623" s="39">
        <v>4.3400000000000001E-2</v>
      </c>
      <c r="Q2623" s="7"/>
      <c r="R2623" s="158">
        <v>125.7663</v>
      </c>
      <c r="S2623" s="1"/>
      <c r="T2623" s="23">
        <v>6.0216000000000003</v>
      </c>
      <c r="V2623" s="20">
        <v>20.885899999999999</v>
      </c>
      <c r="X2623" s="20">
        <v>0</v>
      </c>
      <c r="AA2623" s="25">
        <v>76316</v>
      </c>
      <c r="AB2623" s="9"/>
      <c r="AC2623" s="25">
        <v>1759596</v>
      </c>
      <c r="AD2623" s="9"/>
      <c r="AE2623" s="27">
        <v>84248</v>
      </c>
      <c r="AF2623" s="9"/>
      <c r="AG2623" s="26">
        <v>13991</v>
      </c>
      <c r="AI2623" s="26">
        <v>0</v>
      </c>
      <c r="AK2623" s="26">
        <v>230277</v>
      </c>
      <c r="AM2623" s="2" t="str">
        <f t="shared" si="40"/>
        <v>No</v>
      </c>
    </row>
    <row r="2624" spans="1:39">
      <c r="A2624" s="6" t="s">
        <v>6334</v>
      </c>
      <c r="B2624" s="6" t="s">
        <v>1289</v>
      </c>
      <c r="C2624" s="4" t="s">
        <v>46</v>
      </c>
      <c r="D2624" s="213">
        <v>5177</v>
      </c>
      <c r="E2624" s="210">
        <v>50177</v>
      </c>
      <c r="F2624" s="17" t="s">
        <v>272</v>
      </c>
      <c r="G2624" s="36" t="s">
        <v>220</v>
      </c>
      <c r="H2624" s="157">
        <v>54933</v>
      </c>
      <c r="I2624" s="19">
        <v>9</v>
      </c>
      <c r="J2624" s="150" t="s">
        <v>14</v>
      </c>
      <c r="K2624" s="150" t="s">
        <v>12</v>
      </c>
      <c r="L2624" s="9">
        <v>5</v>
      </c>
      <c r="M2624" s="9"/>
      <c r="N2624" s="21">
        <v>0.1797</v>
      </c>
      <c r="O2624" s="10"/>
      <c r="P2624" s="39">
        <v>3.0700000000000002E-2</v>
      </c>
      <c r="Q2624" s="7"/>
      <c r="R2624" s="158">
        <v>63.223500000000001</v>
      </c>
      <c r="S2624" s="1"/>
      <c r="T2624" s="23">
        <v>10.7966</v>
      </c>
      <c r="V2624" s="20">
        <v>5.8559000000000001</v>
      </c>
      <c r="X2624" s="20">
        <v>0</v>
      </c>
      <c r="AA2624" s="25">
        <v>41355</v>
      </c>
      <c r="AB2624" s="9"/>
      <c r="AC2624" s="25">
        <v>1347925</v>
      </c>
      <c r="AD2624" s="9"/>
      <c r="AE2624" s="27">
        <v>230183</v>
      </c>
      <c r="AF2624" s="9"/>
      <c r="AG2624" s="26">
        <v>21320</v>
      </c>
      <c r="AI2624" s="26">
        <v>0</v>
      </c>
      <c r="AK2624" s="26">
        <v>260825</v>
      </c>
      <c r="AM2624" s="2" t="str">
        <f t="shared" si="40"/>
        <v>No</v>
      </c>
    </row>
    <row r="2625" spans="1:39">
      <c r="A2625" s="6" t="s">
        <v>1196</v>
      </c>
      <c r="B2625" s="6" t="s">
        <v>1197</v>
      </c>
      <c r="C2625" s="4" t="s">
        <v>116</v>
      </c>
      <c r="D2625" s="213" t="s">
        <v>1198</v>
      </c>
      <c r="E2625" s="210" t="s">
        <v>1199</v>
      </c>
      <c r="F2625" s="17" t="s">
        <v>275</v>
      </c>
      <c r="G2625" s="36" t="s">
        <v>400</v>
      </c>
      <c r="H2625" s="157">
        <v>0</v>
      </c>
      <c r="I2625" s="19">
        <v>9</v>
      </c>
      <c r="J2625" s="150" t="s">
        <v>14</v>
      </c>
      <c r="K2625" s="150" t="s">
        <v>12</v>
      </c>
      <c r="L2625" s="9">
        <v>5</v>
      </c>
      <c r="M2625" s="9"/>
      <c r="N2625" s="21">
        <v>1.5938000000000001</v>
      </c>
      <c r="O2625" s="10"/>
      <c r="P2625" s="39">
        <v>9.2700000000000005E-2</v>
      </c>
      <c r="Q2625" s="7"/>
      <c r="R2625" s="158">
        <v>51.947000000000003</v>
      </c>
      <c r="S2625" s="1"/>
      <c r="T2625" s="23">
        <v>3.0226999999999999</v>
      </c>
      <c r="V2625" s="20">
        <v>17.185700000000001</v>
      </c>
      <c r="X2625" s="20">
        <v>0</v>
      </c>
      <c r="AA2625" s="25">
        <v>44158</v>
      </c>
      <c r="AB2625" s="9"/>
      <c r="AC2625" s="25">
        <v>476146</v>
      </c>
      <c r="AD2625" s="9"/>
      <c r="AE2625" s="27">
        <v>27706</v>
      </c>
      <c r="AF2625" s="9"/>
      <c r="AG2625" s="26">
        <v>9166</v>
      </c>
      <c r="AI2625" s="26">
        <v>0</v>
      </c>
      <c r="AK2625" s="26">
        <v>161528</v>
      </c>
      <c r="AM2625" s="2" t="str">
        <f t="shared" si="40"/>
        <v>No</v>
      </c>
    </row>
    <row r="2626" spans="1:39">
      <c r="A2626" s="6" t="s">
        <v>558</v>
      </c>
      <c r="B2626" s="6" t="s">
        <v>559</v>
      </c>
      <c r="C2626" s="4" t="s">
        <v>109</v>
      </c>
      <c r="D2626" s="213" t="s">
        <v>560</v>
      </c>
      <c r="E2626" s="210" t="s">
        <v>561</v>
      </c>
      <c r="F2626" s="17" t="s">
        <v>405</v>
      </c>
      <c r="G2626" s="36" t="s">
        <v>400</v>
      </c>
      <c r="H2626" s="157">
        <v>0</v>
      </c>
      <c r="I2626" s="19">
        <v>9</v>
      </c>
      <c r="J2626" s="150" t="s">
        <v>13</v>
      </c>
      <c r="K2626" s="150" t="s">
        <v>12</v>
      </c>
      <c r="L2626" s="9">
        <v>5</v>
      </c>
      <c r="M2626" s="9"/>
      <c r="N2626" s="21">
        <v>0</v>
      </c>
      <c r="O2626" s="10"/>
      <c r="P2626" s="39">
        <v>0</v>
      </c>
      <c r="Q2626" s="7"/>
      <c r="R2626" s="158">
        <v>76.103300000000004</v>
      </c>
      <c r="S2626" s="1"/>
      <c r="T2626" s="23">
        <v>1.8013999999999999</v>
      </c>
      <c r="V2626" s="20">
        <v>42.246600000000001</v>
      </c>
      <c r="X2626" s="20">
        <v>0</v>
      </c>
      <c r="AA2626" s="25">
        <v>0</v>
      </c>
      <c r="AB2626" s="9"/>
      <c r="AC2626" s="25">
        <v>681733</v>
      </c>
      <c r="AD2626" s="9"/>
      <c r="AE2626" s="27">
        <v>16137</v>
      </c>
      <c r="AF2626" s="9"/>
      <c r="AG2626" s="26">
        <v>8958</v>
      </c>
      <c r="AI2626" s="26">
        <v>0</v>
      </c>
      <c r="AK2626" s="26">
        <v>103651</v>
      </c>
      <c r="AM2626" s="2" t="str">
        <f t="shared" ref="AM2626:AM2689" si="41">IF(AL2626&amp;AJ2626&amp;AH2626&amp;AF2626&amp;AD2626&amp;AB2626&amp;Y2626&amp;W2626&amp;U2626&amp;S2626&amp;S2626&amp;Q2626&amp;O2626&lt;&gt;"","Yes","No")</f>
        <v>No</v>
      </c>
    </row>
    <row r="2627" spans="1:39">
      <c r="A2627" s="6" t="s">
        <v>4984</v>
      </c>
      <c r="B2627" s="6" t="s">
        <v>4897</v>
      </c>
      <c r="C2627" s="4" t="s">
        <v>20</v>
      </c>
      <c r="D2627" s="213" t="s">
        <v>4985</v>
      </c>
      <c r="E2627" s="210" t="s">
        <v>4986</v>
      </c>
      <c r="F2627" s="17" t="s">
        <v>275</v>
      </c>
      <c r="G2627" s="36" t="s">
        <v>400</v>
      </c>
      <c r="H2627" s="157">
        <v>0</v>
      </c>
      <c r="I2627" s="19">
        <v>9</v>
      </c>
      <c r="J2627" s="150" t="s">
        <v>14</v>
      </c>
      <c r="K2627" s="150" t="s">
        <v>15</v>
      </c>
      <c r="L2627" s="9">
        <v>5</v>
      </c>
      <c r="M2627" s="9"/>
      <c r="N2627" s="21">
        <v>1.0547</v>
      </c>
      <c r="O2627" s="10"/>
      <c r="P2627" s="39">
        <v>5.0599999999999999E-2</v>
      </c>
      <c r="Q2627" s="7"/>
      <c r="R2627" s="158">
        <v>76.913799999999995</v>
      </c>
      <c r="S2627" s="1"/>
      <c r="T2627" s="23">
        <v>3.6877</v>
      </c>
      <c r="V2627" s="20">
        <v>20.8569</v>
      </c>
      <c r="X2627" s="20">
        <v>0</v>
      </c>
      <c r="AA2627" s="25">
        <v>63828</v>
      </c>
      <c r="AB2627" s="9"/>
      <c r="AC2627" s="25">
        <v>1262155</v>
      </c>
      <c r="AD2627" s="9"/>
      <c r="AE2627" s="27">
        <v>60515</v>
      </c>
      <c r="AF2627" s="9"/>
      <c r="AG2627" s="26">
        <v>16410</v>
      </c>
      <c r="AI2627" s="26">
        <v>0</v>
      </c>
      <c r="AK2627" s="26">
        <v>419034</v>
      </c>
      <c r="AM2627" s="2" t="str">
        <f t="shared" si="41"/>
        <v>No</v>
      </c>
    </row>
    <row r="2628" spans="1:39">
      <c r="A2628" s="6" t="s">
        <v>4888</v>
      </c>
      <c r="B2628" s="6" t="s">
        <v>4889</v>
      </c>
      <c r="C2628" s="4" t="s">
        <v>74</v>
      </c>
      <c r="D2628" s="213">
        <v>9215</v>
      </c>
      <c r="E2628" s="210">
        <v>90215</v>
      </c>
      <c r="F2628" s="17" t="s">
        <v>344</v>
      </c>
      <c r="G2628" s="36" t="s">
        <v>220</v>
      </c>
      <c r="H2628" s="157">
        <v>58079</v>
      </c>
      <c r="I2628" s="19">
        <v>9</v>
      </c>
      <c r="J2628" s="150" t="s">
        <v>13</v>
      </c>
      <c r="K2628" s="150" t="s">
        <v>15</v>
      </c>
      <c r="L2628" s="9">
        <v>5</v>
      </c>
      <c r="M2628" s="9"/>
      <c r="N2628" s="21">
        <v>0.89770000000000005</v>
      </c>
      <c r="O2628" s="10"/>
      <c r="P2628" s="39">
        <v>5.5800000000000002E-2</v>
      </c>
      <c r="Q2628" s="7"/>
      <c r="R2628" s="158">
        <v>55.194000000000003</v>
      </c>
      <c r="S2628" s="1"/>
      <c r="T2628" s="23">
        <v>3.4291999999999998</v>
      </c>
      <c r="V2628" s="20">
        <v>16.095300000000002</v>
      </c>
      <c r="X2628" s="20">
        <v>0</v>
      </c>
      <c r="AA2628" s="25">
        <v>25304</v>
      </c>
      <c r="AB2628" s="9"/>
      <c r="AC2628" s="25">
        <v>453695</v>
      </c>
      <c r="AD2628" s="9"/>
      <c r="AE2628" s="27">
        <v>28188</v>
      </c>
      <c r="AF2628" s="9"/>
      <c r="AG2628" s="26">
        <v>8220</v>
      </c>
      <c r="AI2628" s="26">
        <v>0</v>
      </c>
      <c r="AK2628" s="26">
        <v>88043</v>
      </c>
      <c r="AM2628" s="2" t="str">
        <f t="shared" si="41"/>
        <v>No</v>
      </c>
    </row>
    <row r="2629" spans="1:39">
      <c r="A2629" s="6" t="s">
        <v>558</v>
      </c>
      <c r="B2629" s="6" t="s">
        <v>559</v>
      </c>
      <c r="C2629" s="4" t="s">
        <v>109</v>
      </c>
      <c r="D2629" s="213" t="s">
        <v>560</v>
      </c>
      <c r="E2629" s="210" t="s">
        <v>561</v>
      </c>
      <c r="F2629" s="17" t="s">
        <v>405</v>
      </c>
      <c r="G2629" s="36" t="s">
        <v>400</v>
      </c>
      <c r="H2629" s="157">
        <v>0</v>
      </c>
      <c r="I2629" s="19">
        <v>9</v>
      </c>
      <c r="J2629" s="150" t="s">
        <v>14</v>
      </c>
      <c r="K2629" s="150" t="s">
        <v>12</v>
      </c>
      <c r="L2629" s="9">
        <v>4</v>
      </c>
      <c r="M2629" s="9"/>
      <c r="N2629" s="21">
        <v>5.2600000000000001E-2</v>
      </c>
      <c r="O2629" s="10"/>
      <c r="P2629" s="39">
        <v>7.1999999999999998E-3</v>
      </c>
      <c r="Q2629" s="7"/>
      <c r="R2629" s="158">
        <v>42.353400000000001</v>
      </c>
      <c r="S2629" s="1"/>
      <c r="T2629" s="23">
        <v>5.7686999999999999</v>
      </c>
      <c r="V2629" s="20">
        <v>7.3419999999999996</v>
      </c>
      <c r="X2629" s="20">
        <v>0</v>
      </c>
      <c r="AA2629" s="25">
        <v>4647</v>
      </c>
      <c r="AB2629" s="9"/>
      <c r="AC2629" s="25">
        <v>648303</v>
      </c>
      <c r="AD2629" s="9"/>
      <c r="AE2629" s="27">
        <v>88301</v>
      </c>
      <c r="AF2629" s="9"/>
      <c r="AG2629" s="26">
        <v>15307</v>
      </c>
      <c r="AI2629" s="26">
        <v>0</v>
      </c>
      <c r="AK2629" s="26">
        <v>169474</v>
      </c>
      <c r="AM2629" s="2" t="str">
        <f t="shared" si="41"/>
        <v>No</v>
      </c>
    </row>
    <row r="2630" spans="1:39">
      <c r="A2630" s="6" t="s">
        <v>2434</v>
      </c>
      <c r="B2630" s="6" t="s">
        <v>2435</v>
      </c>
      <c r="C2630" s="4" t="s">
        <v>58</v>
      </c>
      <c r="D2630" s="213" t="s">
        <v>2436</v>
      </c>
      <c r="E2630" s="210">
        <v>55252</v>
      </c>
      <c r="F2630" s="17" t="s">
        <v>132</v>
      </c>
      <c r="G2630" s="36" t="s">
        <v>220</v>
      </c>
      <c r="H2630" s="157">
        <v>0</v>
      </c>
      <c r="I2630" s="19">
        <v>9</v>
      </c>
      <c r="J2630" s="150" t="s">
        <v>24</v>
      </c>
      <c r="K2630" s="150" t="s">
        <v>12</v>
      </c>
      <c r="L2630" s="9">
        <v>4</v>
      </c>
      <c r="M2630" s="9"/>
      <c r="N2630" s="21">
        <v>0.48580000000000001</v>
      </c>
      <c r="O2630" s="10"/>
      <c r="P2630" s="39">
        <v>2.1700000000000001E-2</v>
      </c>
      <c r="Q2630" s="7"/>
      <c r="R2630" s="158">
        <v>56.2746</v>
      </c>
      <c r="S2630" s="1"/>
      <c r="T2630" s="23">
        <v>2.5131999999999999</v>
      </c>
      <c r="V2630" s="20">
        <v>22.391500000000001</v>
      </c>
      <c r="X2630" s="20">
        <v>0</v>
      </c>
      <c r="AA2630" s="25">
        <v>1525</v>
      </c>
      <c r="AB2630" s="9"/>
      <c r="AC2630" s="25">
        <v>70287</v>
      </c>
      <c r="AD2630" s="9"/>
      <c r="AE2630" s="27">
        <v>3139</v>
      </c>
      <c r="AF2630" s="9"/>
      <c r="AG2630" s="26">
        <v>1249</v>
      </c>
      <c r="AI2630" s="26">
        <v>0</v>
      </c>
      <c r="AK2630" s="26">
        <v>36549</v>
      </c>
      <c r="AM2630" s="2" t="str">
        <f t="shared" si="41"/>
        <v>No</v>
      </c>
    </row>
    <row r="2631" spans="1:39">
      <c r="A2631" s="6" t="s">
        <v>6335</v>
      </c>
      <c r="B2631" s="6" t="s">
        <v>4347</v>
      </c>
      <c r="C2631" s="4" t="s">
        <v>33</v>
      </c>
      <c r="D2631" s="213">
        <v>8025</v>
      </c>
      <c r="E2631" s="210">
        <v>80025</v>
      </c>
      <c r="F2631" s="17" t="s">
        <v>272</v>
      </c>
      <c r="G2631" s="36" t="s">
        <v>218</v>
      </c>
      <c r="H2631" s="157">
        <v>264465</v>
      </c>
      <c r="I2631" s="19">
        <v>9</v>
      </c>
      <c r="J2631" s="150" t="s">
        <v>14</v>
      </c>
      <c r="K2631" s="150" t="s">
        <v>12</v>
      </c>
      <c r="L2631" s="9">
        <v>4</v>
      </c>
      <c r="M2631" s="9"/>
      <c r="N2631" s="21">
        <v>0.52390000000000003</v>
      </c>
      <c r="O2631" s="10"/>
      <c r="P2631" s="39">
        <v>2.87E-2</v>
      </c>
      <c r="Q2631" s="7"/>
      <c r="R2631" s="158">
        <v>131.7217</v>
      </c>
      <c r="S2631" s="1"/>
      <c r="T2631" s="23">
        <v>7.2053000000000003</v>
      </c>
      <c r="V2631" s="20">
        <v>18.281300000000002</v>
      </c>
      <c r="X2631" s="20">
        <v>3.8166000000000002</v>
      </c>
      <c r="AA2631" s="25">
        <v>50021</v>
      </c>
      <c r="AB2631" s="9"/>
      <c r="AC2631" s="25">
        <v>1745313</v>
      </c>
      <c r="AD2631" s="9"/>
      <c r="AE2631" s="27">
        <v>95470</v>
      </c>
      <c r="AF2631" s="9"/>
      <c r="AG2631" s="26">
        <v>13250</v>
      </c>
      <c r="AI2631" s="26">
        <v>457301</v>
      </c>
      <c r="AK2631" s="26">
        <v>225184</v>
      </c>
      <c r="AM2631" s="2" t="str">
        <f t="shared" si="41"/>
        <v>No</v>
      </c>
    </row>
    <row r="2632" spans="1:39">
      <c r="A2632" s="6" t="s">
        <v>6333</v>
      </c>
      <c r="B2632" s="6" t="s">
        <v>3286</v>
      </c>
      <c r="C2632" s="4" t="s">
        <v>103</v>
      </c>
      <c r="D2632" s="213">
        <v>6013</v>
      </c>
      <c r="E2632" s="210">
        <v>60013</v>
      </c>
      <c r="F2632" s="17" t="s">
        <v>272</v>
      </c>
      <c r="G2632" s="36" t="s">
        <v>220</v>
      </c>
      <c r="H2632" s="157">
        <v>153150</v>
      </c>
      <c r="I2632" s="19">
        <v>9</v>
      </c>
      <c r="J2632" s="150" t="s">
        <v>13</v>
      </c>
      <c r="K2632" s="150" t="s">
        <v>12</v>
      </c>
      <c r="L2632" s="9">
        <v>4</v>
      </c>
      <c r="M2632" s="9"/>
      <c r="N2632" s="21">
        <v>2.0099999999999998</v>
      </c>
      <c r="O2632" s="10"/>
      <c r="P2632" s="39">
        <v>7.5300000000000006E-2</v>
      </c>
      <c r="Q2632" s="7"/>
      <c r="R2632" s="158">
        <v>53.480699999999999</v>
      </c>
      <c r="S2632" s="1"/>
      <c r="T2632" s="23">
        <v>2.0038999999999998</v>
      </c>
      <c r="V2632" s="20">
        <v>26.687799999999999</v>
      </c>
      <c r="X2632" s="20">
        <v>0</v>
      </c>
      <c r="AA2632" s="25">
        <v>33758</v>
      </c>
      <c r="AB2632" s="9"/>
      <c r="AC2632" s="25">
        <v>448222</v>
      </c>
      <c r="AD2632" s="9"/>
      <c r="AE2632" s="27">
        <v>16795</v>
      </c>
      <c r="AF2632" s="9"/>
      <c r="AG2632" s="26">
        <v>8381</v>
      </c>
      <c r="AI2632" s="26">
        <v>0</v>
      </c>
      <c r="AK2632" s="26">
        <v>111945</v>
      </c>
      <c r="AM2632" s="2" t="str">
        <f t="shared" si="41"/>
        <v>No</v>
      </c>
    </row>
    <row r="2633" spans="1:39">
      <c r="A2633" s="6" t="s">
        <v>4888</v>
      </c>
      <c r="B2633" s="6" t="s">
        <v>4889</v>
      </c>
      <c r="C2633" s="4" t="s">
        <v>74</v>
      </c>
      <c r="D2633" s="213">
        <v>9215</v>
      </c>
      <c r="E2633" s="210">
        <v>90215</v>
      </c>
      <c r="F2633" s="17" t="s">
        <v>344</v>
      </c>
      <c r="G2633" s="36" t="s">
        <v>220</v>
      </c>
      <c r="H2633" s="157">
        <v>58079</v>
      </c>
      <c r="I2633" s="19">
        <v>9</v>
      </c>
      <c r="J2633" s="150" t="s">
        <v>14</v>
      </c>
      <c r="K2633" s="150" t="s">
        <v>15</v>
      </c>
      <c r="L2633" s="9">
        <v>4</v>
      </c>
      <c r="M2633" s="9"/>
      <c r="N2633" s="21">
        <v>0.39610000000000001</v>
      </c>
      <c r="O2633" s="10"/>
      <c r="P2633" s="39">
        <v>9.01E-2</v>
      </c>
      <c r="Q2633" s="7"/>
      <c r="R2633" s="158">
        <v>57.212400000000002</v>
      </c>
      <c r="S2633" s="1"/>
      <c r="T2633" s="23">
        <v>13.019299999999999</v>
      </c>
      <c r="V2633" s="20">
        <v>4.3944000000000001</v>
      </c>
      <c r="X2633" s="20">
        <v>0</v>
      </c>
      <c r="AA2633" s="25">
        <v>77304</v>
      </c>
      <c r="AB2633" s="9"/>
      <c r="AC2633" s="25">
        <v>857614</v>
      </c>
      <c r="AD2633" s="9"/>
      <c r="AE2633" s="27">
        <v>195160</v>
      </c>
      <c r="AF2633" s="9"/>
      <c r="AG2633" s="26">
        <v>14990</v>
      </c>
      <c r="AI2633" s="26">
        <v>0</v>
      </c>
      <c r="AK2633" s="26">
        <v>178612</v>
      </c>
      <c r="AM2633" s="2" t="str">
        <f t="shared" si="41"/>
        <v>No</v>
      </c>
    </row>
    <row r="2634" spans="1:39">
      <c r="A2634" s="6" t="s">
        <v>6334</v>
      </c>
      <c r="B2634" s="6" t="s">
        <v>1289</v>
      </c>
      <c r="C2634" s="4" t="s">
        <v>46</v>
      </c>
      <c r="D2634" s="213">
        <v>5177</v>
      </c>
      <c r="E2634" s="210">
        <v>50177</v>
      </c>
      <c r="F2634" s="17" t="s">
        <v>272</v>
      </c>
      <c r="G2634" s="36" t="s">
        <v>220</v>
      </c>
      <c r="H2634" s="157">
        <v>54933</v>
      </c>
      <c r="I2634" s="19">
        <v>9</v>
      </c>
      <c r="J2634" s="150" t="s">
        <v>13</v>
      </c>
      <c r="K2634" s="150" t="s">
        <v>12</v>
      </c>
      <c r="L2634" s="9">
        <v>4</v>
      </c>
      <c r="M2634" s="9"/>
      <c r="N2634" s="21">
        <v>0.37919999999999998</v>
      </c>
      <c r="O2634" s="10"/>
      <c r="P2634" s="39">
        <v>1.2800000000000001E-2</v>
      </c>
      <c r="Q2634" s="7"/>
      <c r="R2634" s="158">
        <v>45.2136</v>
      </c>
      <c r="S2634" s="1"/>
      <c r="T2634" s="23">
        <v>1.5317000000000001</v>
      </c>
      <c r="V2634" s="20">
        <v>29.518699999999999</v>
      </c>
      <c r="X2634" s="20">
        <v>0</v>
      </c>
      <c r="AA2634" s="25">
        <v>5260</v>
      </c>
      <c r="AB2634" s="9"/>
      <c r="AC2634" s="25">
        <v>409454</v>
      </c>
      <c r="AD2634" s="9"/>
      <c r="AE2634" s="27">
        <v>13871</v>
      </c>
      <c r="AF2634" s="9"/>
      <c r="AG2634" s="26">
        <v>9056</v>
      </c>
      <c r="AI2634" s="26">
        <v>0</v>
      </c>
      <c r="AK2634" s="26">
        <v>81496</v>
      </c>
      <c r="AM2634" s="2" t="str">
        <f t="shared" si="41"/>
        <v>No</v>
      </c>
    </row>
    <row r="2635" spans="1:39">
      <c r="A2635" s="6" t="s">
        <v>4906</v>
      </c>
      <c r="B2635" s="6" t="s">
        <v>4907</v>
      </c>
      <c r="C2635" s="4" t="s">
        <v>22</v>
      </c>
      <c r="D2635" s="213">
        <v>9238</v>
      </c>
      <c r="E2635" s="210">
        <v>90238</v>
      </c>
      <c r="F2635" s="17" t="s">
        <v>272</v>
      </c>
      <c r="G2635" s="36" t="s">
        <v>220</v>
      </c>
      <c r="H2635" s="157">
        <v>54372</v>
      </c>
      <c r="I2635" s="19">
        <v>9</v>
      </c>
      <c r="J2635" s="150" t="s">
        <v>13</v>
      </c>
      <c r="K2635" s="150" t="s">
        <v>12</v>
      </c>
      <c r="L2635" s="9">
        <v>4</v>
      </c>
      <c r="M2635" s="9"/>
      <c r="N2635" s="21">
        <v>6.6173000000000002</v>
      </c>
      <c r="O2635" s="10"/>
      <c r="P2635" s="39">
        <v>0.1091</v>
      </c>
      <c r="Q2635" s="7"/>
      <c r="R2635" s="158">
        <v>112.3391</v>
      </c>
      <c r="S2635" s="1"/>
      <c r="T2635" s="23">
        <v>1.8520000000000001</v>
      </c>
      <c r="V2635" s="20">
        <v>60.659700000000001</v>
      </c>
      <c r="X2635" s="20">
        <v>0</v>
      </c>
      <c r="AA2635" s="25">
        <v>75245</v>
      </c>
      <c r="AB2635" s="9"/>
      <c r="AC2635" s="25">
        <v>689762</v>
      </c>
      <c r="AD2635" s="9"/>
      <c r="AE2635" s="27">
        <v>11371</v>
      </c>
      <c r="AF2635" s="9"/>
      <c r="AG2635" s="26">
        <v>6140</v>
      </c>
      <c r="AI2635" s="26">
        <v>0</v>
      </c>
      <c r="AK2635" s="26">
        <v>42252</v>
      </c>
      <c r="AM2635" s="2" t="str">
        <f t="shared" si="41"/>
        <v>No</v>
      </c>
    </row>
    <row r="2636" spans="1:39">
      <c r="A2636" s="6" t="s">
        <v>1196</v>
      </c>
      <c r="B2636" s="6" t="s">
        <v>1197</v>
      </c>
      <c r="C2636" s="4" t="s">
        <v>116</v>
      </c>
      <c r="D2636" s="213" t="s">
        <v>1198</v>
      </c>
      <c r="E2636" s="210" t="s">
        <v>1199</v>
      </c>
      <c r="F2636" s="17" t="s">
        <v>275</v>
      </c>
      <c r="G2636" s="36" t="s">
        <v>400</v>
      </c>
      <c r="H2636" s="157">
        <v>0</v>
      </c>
      <c r="I2636" s="19">
        <v>9</v>
      </c>
      <c r="J2636" s="150" t="s">
        <v>13</v>
      </c>
      <c r="K2636" s="150" t="s">
        <v>12</v>
      </c>
      <c r="L2636" s="9">
        <v>4</v>
      </c>
      <c r="M2636" s="9"/>
      <c r="N2636" s="21">
        <v>1.5502</v>
      </c>
      <c r="O2636" s="10"/>
      <c r="P2636" s="39">
        <v>6.7100000000000007E-2</v>
      </c>
      <c r="Q2636" s="7"/>
      <c r="R2636" s="158">
        <v>47.424700000000001</v>
      </c>
      <c r="S2636" s="1"/>
      <c r="T2636" s="23">
        <v>2.0522</v>
      </c>
      <c r="V2636" s="20">
        <v>23.108899999999998</v>
      </c>
      <c r="X2636" s="20">
        <v>0</v>
      </c>
      <c r="AA2636" s="25">
        <v>11634</v>
      </c>
      <c r="AB2636" s="9"/>
      <c r="AC2636" s="25">
        <v>173432</v>
      </c>
      <c r="AD2636" s="9"/>
      <c r="AE2636" s="27">
        <v>7505</v>
      </c>
      <c r="AF2636" s="9"/>
      <c r="AG2636" s="26">
        <v>3657</v>
      </c>
      <c r="AI2636" s="26">
        <v>0</v>
      </c>
      <c r="AK2636" s="26">
        <v>58488</v>
      </c>
      <c r="AM2636" s="2" t="str">
        <f t="shared" si="41"/>
        <v>No</v>
      </c>
    </row>
    <row r="2637" spans="1:39">
      <c r="A2637" s="6" t="s">
        <v>3352</v>
      </c>
      <c r="B2637" s="6" t="s">
        <v>3353</v>
      </c>
      <c r="C2637" s="4" t="s">
        <v>85</v>
      </c>
      <c r="D2637" s="213">
        <v>6118</v>
      </c>
      <c r="E2637" s="210">
        <v>60118</v>
      </c>
      <c r="F2637" s="17" t="s">
        <v>272</v>
      </c>
      <c r="G2637" s="36" t="s">
        <v>220</v>
      </c>
      <c r="H2637" s="157">
        <v>861505</v>
      </c>
      <c r="I2637" s="19">
        <v>9</v>
      </c>
      <c r="J2637" s="150" t="s">
        <v>14</v>
      </c>
      <c r="K2637" s="150" t="s">
        <v>15</v>
      </c>
      <c r="L2637" s="9">
        <v>4</v>
      </c>
      <c r="M2637" s="9"/>
      <c r="N2637" s="21">
        <v>2.0718999999999999</v>
      </c>
      <c r="O2637" s="10"/>
      <c r="P2637" s="39">
        <v>0.43869999999999998</v>
      </c>
      <c r="Q2637" s="7"/>
      <c r="R2637" s="158">
        <v>62.333500000000001</v>
      </c>
      <c r="S2637" s="1"/>
      <c r="T2637" s="23">
        <v>13.1996</v>
      </c>
      <c r="V2637" s="20">
        <v>4.7224000000000004</v>
      </c>
      <c r="X2637" s="20">
        <v>0</v>
      </c>
      <c r="AA2637" s="25">
        <v>305528</v>
      </c>
      <c r="AB2637" s="9"/>
      <c r="AC2637" s="25">
        <v>696390</v>
      </c>
      <c r="AD2637" s="9"/>
      <c r="AE2637" s="27">
        <v>147466</v>
      </c>
      <c r="AF2637" s="9"/>
      <c r="AG2637" s="26">
        <v>11172</v>
      </c>
      <c r="AI2637" s="26">
        <v>0</v>
      </c>
      <c r="AK2637" s="26">
        <v>136927</v>
      </c>
      <c r="AM2637" s="2" t="str">
        <f t="shared" si="41"/>
        <v>No</v>
      </c>
    </row>
    <row r="2638" spans="1:39">
      <c r="A2638" s="6" t="s">
        <v>4906</v>
      </c>
      <c r="B2638" s="6" t="s">
        <v>4907</v>
      </c>
      <c r="C2638" s="4" t="s">
        <v>22</v>
      </c>
      <c r="D2638" s="213">
        <v>9238</v>
      </c>
      <c r="E2638" s="210">
        <v>90238</v>
      </c>
      <c r="F2638" s="17" t="s">
        <v>272</v>
      </c>
      <c r="G2638" s="36" t="s">
        <v>220</v>
      </c>
      <c r="H2638" s="157">
        <v>54372</v>
      </c>
      <c r="I2638" s="19">
        <v>9</v>
      </c>
      <c r="J2638" s="150" t="s">
        <v>14</v>
      </c>
      <c r="K2638" s="150" t="s">
        <v>12</v>
      </c>
      <c r="L2638" s="9">
        <v>4</v>
      </c>
      <c r="M2638" s="9"/>
      <c r="N2638" s="21">
        <v>0.77329999999999999</v>
      </c>
      <c r="O2638" s="10"/>
      <c r="P2638" s="39">
        <v>7.5600000000000001E-2</v>
      </c>
      <c r="Q2638" s="7"/>
      <c r="R2638" s="158">
        <v>91.914000000000001</v>
      </c>
      <c r="S2638" s="1"/>
      <c r="T2638" s="23">
        <v>8.9824000000000002</v>
      </c>
      <c r="V2638" s="20">
        <v>10.232699999999999</v>
      </c>
      <c r="X2638" s="20">
        <v>0</v>
      </c>
      <c r="AA2638" s="25">
        <v>67696</v>
      </c>
      <c r="AB2638" s="9"/>
      <c r="AC2638" s="25">
        <v>895794</v>
      </c>
      <c r="AD2638" s="9"/>
      <c r="AE2638" s="27">
        <v>87542</v>
      </c>
      <c r="AF2638" s="9"/>
      <c r="AG2638" s="26">
        <v>9746</v>
      </c>
      <c r="AI2638" s="26">
        <v>0</v>
      </c>
      <c r="AK2638" s="26">
        <v>110042</v>
      </c>
      <c r="AM2638" s="2" t="str">
        <f t="shared" si="41"/>
        <v>No</v>
      </c>
    </row>
    <row r="2639" spans="1:39">
      <c r="A2639" s="6" t="s">
        <v>4984</v>
      </c>
      <c r="B2639" s="6" t="s">
        <v>4897</v>
      </c>
      <c r="C2639" s="4" t="s">
        <v>20</v>
      </c>
      <c r="D2639" s="213" t="s">
        <v>4985</v>
      </c>
      <c r="E2639" s="210" t="s">
        <v>4986</v>
      </c>
      <c r="F2639" s="17" t="s">
        <v>275</v>
      </c>
      <c r="G2639" s="36" t="s">
        <v>400</v>
      </c>
      <c r="H2639" s="157">
        <v>0</v>
      </c>
      <c r="I2639" s="19">
        <v>9</v>
      </c>
      <c r="J2639" s="150" t="s">
        <v>13</v>
      </c>
      <c r="K2639" s="150" t="s">
        <v>15</v>
      </c>
      <c r="L2639" s="9">
        <v>4</v>
      </c>
      <c r="M2639" s="9"/>
      <c r="N2639" s="21">
        <v>0.90969999999999995</v>
      </c>
      <c r="O2639" s="10"/>
      <c r="P2639" s="39">
        <v>5.9799999999999999E-2</v>
      </c>
      <c r="Q2639" s="7"/>
      <c r="R2639" s="158">
        <v>45.688400000000001</v>
      </c>
      <c r="S2639" s="1"/>
      <c r="T2639" s="23">
        <v>3.0019</v>
      </c>
      <c r="V2639" s="20">
        <v>15.2201</v>
      </c>
      <c r="X2639" s="20">
        <v>0</v>
      </c>
      <c r="AA2639" s="25">
        <v>29504</v>
      </c>
      <c r="AB2639" s="9"/>
      <c r="AC2639" s="25">
        <v>493617</v>
      </c>
      <c r="AD2639" s="9"/>
      <c r="AE2639" s="27">
        <v>32432</v>
      </c>
      <c r="AF2639" s="9"/>
      <c r="AG2639" s="26">
        <v>10804</v>
      </c>
      <c r="AI2639" s="26">
        <v>0</v>
      </c>
      <c r="AK2639" s="26">
        <v>125510</v>
      </c>
      <c r="AM2639" s="2" t="str">
        <f t="shared" si="41"/>
        <v>No</v>
      </c>
    </row>
    <row r="2640" spans="1:39">
      <c r="A2640" s="6" t="s">
        <v>786</v>
      </c>
      <c r="B2640" s="6" t="s">
        <v>726</v>
      </c>
      <c r="C2640" s="4" t="s">
        <v>67</v>
      </c>
      <c r="D2640" s="213" t="s">
        <v>787</v>
      </c>
      <c r="E2640" s="210" t="s">
        <v>788</v>
      </c>
      <c r="F2640" s="17" t="s">
        <v>405</v>
      </c>
      <c r="G2640" s="36" t="s">
        <v>400</v>
      </c>
      <c r="H2640" s="157">
        <v>0</v>
      </c>
      <c r="I2640" s="19">
        <v>9</v>
      </c>
      <c r="J2640" s="150" t="s">
        <v>13</v>
      </c>
      <c r="K2640" s="150" t="s">
        <v>12</v>
      </c>
      <c r="L2640" s="9">
        <v>3</v>
      </c>
      <c r="M2640" s="9"/>
      <c r="N2640" s="21">
        <v>1.0509999999999999</v>
      </c>
      <c r="O2640" s="10"/>
      <c r="P2640" s="39">
        <v>7.1300000000000002E-2</v>
      </c>
      <c r="Q2640" s="7"/>
      <c r="R2640" s="158">
        <v>25.726299999999998</v>
      </c>
      <c r="S2640" s="1"/>
      <c r="T2640" s="23">
        <v>1.7443</v>
      </c>
      <c r="V2640" s="20">
        <v>14.748900000000001</v>
      </c>
      <c r="X2640" s="20">
        <v>0</v>
      </c>
      <c r="AA2640" s="25">
        <v>8345</v>
      </c>
      <c r="AB2640" s="9"/>
      <c r="AC2640" s="25">
        <v>117106</v>
      </c>
      <c r="AD2640" s="9"/>
      <c r="AE2640" s="27">
        <v>7940</v>
      </c>
      <c r="AF2640" s="9"/>
      <c r="AG2640" s="26">
        <v>4552</v>
      </c>
      <c r="AI2640" s="26">
        <v>0</v>
      </c>
      <c r="AK2640" s="26">
        <v>57277</v>
      </c>
      <c r="AM2640" s="2" t="str">
        <f t="shared" si="41"/>
        <v>No</v>
      </c>
    </row>
    <row r="2641" spans="1:39">
      <c r="A2641" s="6" t="s">
        <v>6332</v>
      </c>
      <c r="B2641" s="6" t="s">
        <v>3759</v>
      </c>
      <c r="C2641" s="4" t="s">
        <v>44</v>
      </c>
      <c r="D2641" s="213" t="s">
        <v>3760</v>
      </c>
      <c r="E2641" s="210" t="s">
        <v>3761</v>
      </c>
      <c r="F2641" s="17" t="s">
        <v>275</v>
      </c>
      <c r="G2641" s="36" t="s">
        <v>400</v>
      </c>
      <c r="H2641" s="157">
        <v>0</v>
      </c>
      <c r="I2641" s="19">
        <v>9</v>
      </c>
      <c r="J2641" s="150" t="s">
        <v>13</v>
      </c>
      <c r="K2641" s="150" t="s">
        <v>12</v>
      </c>
      <c r="L2641" s="9">
        <v>3</v>
      </c>
      <c r="M2641" s="9"/>
      <c r="N2641" s="21">
        <v>0.47070000000000001</v>
      </c>
      <c r="O2641" s="10"/>
      <c r="P2641" s="39">
        <v>2.63E-2</v>
      </c>
      <c r="Q2641" s="7"/>
      <c r="R2641" s="158">
        <v>49.388500000000001</v>
      </c>
      <c r="S2641" s="1"/>
      <c r="T2641" s="23">
        <v>2.7606999999999999</v>
      </c>
      <c r="V2641" s="20">
        <v>17.889700000000001</v>
      </c>
      <c r="X2641" s="20">
        <v>0</v>
      </c>
      <c r="AA2641" s="25">
        <v>9961</v>
      </c>
      <c r="AB2641" s="9"/>
      <c r="AC2641" s="25">
        <v>378563</v>
      </c>
      <c r="AD2641" s="9"/>
      <c r="AE2641" s="27">
        <v>21161</v>
      </c>
      <c r="AF2641" s="9"/>
      <c r="AG2641" s="26">
        <v>7665</v>
      </c>
      <c r="AI2641" s="26">
        <v>0</v>
      </c>
      <c r="AK2641" s="26">
        <v>89290</v>
      </c>
      <c r="AM2641" s="2" t="str">
        <f t="shared" si="41"/>
        <v>No</v>
      </c>
    </row>
    <row r="2642" spans="1:39">
      <c r="A2642" s="6" t="s">
        <v>6331</v>
      </c>
      <c r="B2642" s="6" t="s">
        <v>3718</v>
      </c>
      <c r="C2642" s="4" t="s">
        <v>61</v>
      </c>
      <c r="D2642" s="213">
        <v>7040</v>
      </c>
      <c r="E2642" s="210">
        <v>70040</v>
      </c>
      <c r="F2642" s="17" t="s">
        <v>272</v>
      </c>
      <c r="G2642" s="36" t="s">
        <v>220</v>
      </c>
      <c r="H2642" s="157">
        <v>82775</v>
      </c>
      <c r="I2642" s="19">
        <v>9</v>
      </c>
      <c r="J2642" s="150" t="s">
        <v>14</v>
      </c>
      <c r="K2642" s="150" t="s">
        <v>12</v>
      </c>
      <c r="L2642" s="9">
        <v>3</v>
      </c>
      <c r="M2642" s="9"/>
      <c r="N2642" s="21">
        <v>0.83309999999999995</v>
      </c>
      <c r="O2642" s="10"/>
      <c r="P2642" s="39">
        <v>0.2263</v>
      </c>
      <c r="Q2642" s="7"/>
      <c r="R2642" s="158">
        <v>37.376899999999999</v>
      </c>
      <c r="S2642" s="1"/>
      <c r="T2642" s="23">
        <v>10.150499999999999</v>
      </c>
      <c r="V2642" s="20">
        <v>3.6823000000000001</v>
      </c>
      <c r="X2642" s="20">
        <v>0</v>
      </c>
      <c r="AA2642" s="25">
        <v>84685</v>
      </c>
      <c r="AB2642" s="9"/>
      <c r="AC2642" s="25">
        <v>374292</v>
      </c>
      <c r="AD2642" s="9"/>
      <c r="AE2642" s="27">
        <v>101647</v>
      </c>
      <c r="AF2642" s="9"/>
      <c r="AG2642" s="26">
        <v>10014</v>
      </c>
      <c r="AI2642" s="26">
        <v>0</v>
      </c>
      <c r="AK2642" s="26">
        <v>114432</v>
      </c>
      <c r="AM2642" s="2" t="str">
        <f t="shared" si="41"/>
        <v>No</v>
      </c>
    </row>
    <row r="2643" spans="1:39">
      <c r="A2643" s="6" t="s">
        <v>5606</v>
      </c>
      <c r="B2643" s="6" t="s">
        <v>1201</v>
      </c>
      <c r="C2643" s="4" t="s">
        <v>58</v>
      </c>
      <c r="D2643" s="213"/>
      <c r="E2643" s="210" t="s">
        <v>5607</v>
      </c>
      <c r="F2643" s="17" t="s">
        <v>275</v>
      </c>
      <c r="G2643" s="36" t="s">
        <v>400</v>
      </c>
      <c r="H2643" s="157">
        <v>0</v>
      </c>
      <c r="I2643" s="19">
        <v>9</v>
      </c>
      <c r="J2643" s="150" t="s">
        <v>14</v>
      </c>
      <c r="K2643" s="150" t="s">
        <v>12</v>
      </c>
      <c r="L2643" s="9">
        <v>3</v>
      </c>
      <c r="M2643" s="9"/>
      <c r="N2643" s="21">
        <v>1.5458000000000001</v>
      </c>
      <c r="O2643" s="10"/>
      <c r="P2643" s="39">
        <v>0.1023</v>
      </c>
      <c r="Q2643" s="7"/>
      <c r="R2643" s="158">
        <v>38.778399999999998</v>
      </c>
      <c r="S2643" s="1"/>
      <c r="T2643" s="23">
        <v>2.5670999999999999</v>
      </c>
      <c r="V2643" s="20">
        <v>15.1058</v>
      </c>
      <c r="X2643" s="20">
        <v>0</v>
      </c>
      <c r="AA2643" s="25">
        <v>36567</v>
      </c>
      <c r="AB2643" s="9"/>
      <c r="AC2643" s="25">
        <v>357343</v>
      </c>
      <c r="AD2643" s="9"/>
      <c r="AE2643" s="27">
        <v>23656</v>
      </c>
      <c r="AF2643" s="9"/>
      <c r="AG2643" s="26">
        <v>9215</v>
      </c>
      <c r="AI2643" s="26">
        <v>0</v>
      </c>
      <c r="AK2643" s="26">
        <v>100728</v>
      </c>
      <c r="AM2643" s="2" t="str">
        <f t="shared" si="41"/>
        <v>No</v>
      </c>
    </row>
    <row r="2644" spans="1:39">
      <c r="A2644" s="6" t="s">
        <v>2917</v>
      </c>
      <c r="B2644" s="6" t="s">
        <v>2918</v>
      </c>
      <c r="C2644" s="4" t="s">
        <v>58</v>
      </c>
      <c r="D2644" s="213" t="s">
        <v>2919</v>
      </c>
      <c r="E2644" s="210" t="s">
        <v>2920</v>
      </c>
      <c r="F2644" s="17" t="s">
        <v>275</v>
      </c>
      <c r="G2644" s="36" t="s">
        <v>400</v>
      </c>
      <c r="H2644" s="157">
        <v>0</v>
      </c>
      <c r="I2644" s="19">
        <v>9</v>
      </c>
      <c r="J2644" s="150" t="s">
        <v>14</v>
      </c>
      <c r="K2644" s="150" t="s">
        <v>12</v>
      </c>
      <c r="L2644" s="9">
        <v>3</v>
      </c>
      <c r="M2644" s="9"/>
      <c r="N2644" s="21">
        <v>1.1947000000000001</v>
      </c>
      <c r="O2644" s="10"/>
      <c r="P2644" s="39">
        <v>9.8599999999999993E-2</v>
      </c>
      <c r="Q2644" s="7"/>
      <c r="R2644" s="158">
        <v>51.9465</v>
      </c>
      <c r="S2644" s="1"/>
      <c r="T2644" s="23">
        <v>4.2858000000000001</v>
      </c>
      <c r="V2644" s="20">
        <v>12.1205</v>
      </c>
      <c r="X2644" s="20">
        <v>0</v>
      </c>
      <c r="AA2644" s="25">
        <v>31582</v>
      </c>
      <c r="AB2644" s="9"/>
      <c r="AC2644" s="25">
        <v>320406</v>
      </c>
      <c r="AD2644" s="9"/>
      <c r="AE2644" s="27">
        <v>26435</v>
      </c>
      <c r="AF2644" s="9"/>
      <c r="AG2644" s="26">
        <v>6168</v>
      </c>
      <c r="AI2644" s="26">
        <v>0</v>
      </c>
      <c r="AK2644" s="26">
        <v>113964</v>
      </c>
      <c r="AM2644" s="2" t="str">
        <f t="shared" si="41"/>
        <v>No</v>
      </c>
    </row>
    <row r="2645" spans="1:39">
      <c r="A2645" s="6" t="s">
        <v>6335</v>
      </c>
      <c r="B2645" s="6" t="s">
        <v>4347</v>
      </c>
      <c r="C2645" s="4" t="s">
        <v>33</v>
      </c>
      <c r="D2645" s="213">
        <v>8025</v>
      </c>
      <c r="E2645" s="210">
        <v>80025</v>
      </c>
      <c r="F2645" s="17" t="s">
        <v>272</v>
      </c>
      <c r="G2645" s="36" t="s">
        <v>218</v>
      </c>
      <c r="H2645" s="157">
        <v>264465</v>
      </c>
      <c r="I2645" s="19">
        <v>9</v>
      </c>
      <c r="J2645" s="150" t="s">
        <v>18</v>
      </c>
      <c r="K2645" s="150" t="s">
        <v>15</v>
      </c>
      <c r="L2645" s="9">
        <v>3</v>
      </c>
      <c r="M2645" s="9"/>
      <c r="N2645" s="21">
        <v>2.1015000000000001</v>
      </c>
      <c r="O2645" s="10"/>
      <c r="P2645" s="39">
        <v>4.4900000000000002E-2</v>
      </c>
      <c r="Q2645" s="7"/>
      <c r="R2645" s="158">
        <v>83.035399999999996</v>
      </c>
      <c r="S2645" s="1"/>
      <c r="T2645" s="23">
        <v>1.7721</v>
      </c>
      <c r="V2645" s="20">
        <v>46.8566</v>
      </c>
      <c r="X2645" s="20">
        <v>11.215</v>
      </c>
      <c r="AA2645" s="25">
        <v>12502</v>
      </c>
      <c r="AB2645" s="9"/>
      <c r="AC2645" s="25">
        <v>278750</v>
      </c>
      <c r="AD2645" s="9"/>
      <c r="AE2645" s="27">
        <v>5949</v>
      </c>
      <c r="AF2645" s="9"/>
      <c r="AG2645" s="26">
        <v>3357</v>
      </c>
      <c r="AI2645" s="26">
        <v>24855</v>
      </c>
      <c r="AK2645" s="26">
        <v>39616</v>
      </c>
      <c r="AM2645" s="2" t="str">
        <f t="shared" si="41"/>
        <v>No</v>
      </c>
    </row>
    <row r="2646" spans="1:39">
      <c r="A2646" s="6" t="s">
        <v>3352</v>
      </c>
      <c r="B2646" s="6" t="s">
        <v>3353</v>
      </c>
      <c r="C2646" s="4" t="s">
        <v>85</v>
      </c>
      <c r="D2646" s="213">
        <v>6118</v>
      </c>
      <c r="E2646" s="210">
        <v>60118</v>
      </c>
      <c r="F2646" s="17" t="s">
        <v>272</v>
      </c>
      <c r="G2646" s="36" t="s">
        <v>220</v>
      </c>
      <c r="H2646" s="157">
        <v>861505</v>
      </c>
      <c r="I2646" s="19">
        <v>9</v>
      </c>
      <c r="J2646" s="150" t="s">
        <v>13</v>
      </c>
      <c r="K2646" s="150" t="s">
        <v>15</v>
      </c>
      <c r="L2646" s="9">
        <v>3</v>
      </c>
      <c r="M2646" s="9"/>
      <c r="N2646" s="21">
        <v>0</v>
      </c>
      <c r="O2646" s="10"/>
      <c r="P2646" s="39">
        <v>0</v>
      </c>
      <c r="Q2646" s="7"/>
      <c r="R2646" s="158">
        <v>97.125500000000002</v>
      </c>
      <c r="S2646" s="1"/>
      <c r="T2646" s="23">
        <v>3.4390000000000001</v>
      </c>
      <c r="V2646" s="20">
        <v>28.2425</v>
      </c>
      <c r="X2646" s="20">
        <v>0</v>
      </c>
      <c r="AA2646" s="25">
        <v>0</v>
      </c>
      <c r="AB2646" s="9"/>
      <c r="AC2646" s="25">
        <v>278556</v>
      </c>
      <c r="AD2646" s="9"/>
      <c r="AE2646" s="27">
        <v>9863</v>
      </c>
      <c r="AF2646" s="9"/>
      <c r="AG2646" s="26">
        <v>2868</v>
      </c>
      <c r="AI2646" s="26">
        <v>0</v>
      </c>
      <c r="AK2646" s="26">
        <v>41828</v>
      </c>
      <c r="AM2646" s="2" t="str">
        <f t="shared" si="41"/>
        <v>No</v>
      </c>
    </row>
    <row r="2647" spans="1:39">
      <c r="A2647" s="6" t="s">
        <v>472</v>
      </c>
      <c r="B2647" s="6" t="s">
        <v>473</v>
      </c>
      <c r="C2647" s="4" t="s">
        <v>86</v>
      </c>
      <c r="D2647" s="213" t="s">
        <v>474</v>
      </c>
      <c r="E2647" s="210" t="s">
        <v>475</v>
      </c>
      <c r="F2647" s="17" t="s">
        <v>275</v>
      </c>
      <c r="G2647" s="36" t="s">
        <v>400</v>
      </c>
      <c r="H2647" s="157">
        <v>0</v>
      </c>
      <c r="I2647" s="19">
        <v>9</v>
      </c>
      <c r="J2647" s="150" t="s">
        <v>13</v>
      </c>
      <c r="K2647" s="150" t="s">
        <v>12</v>
      </c>
      <c r="L2647" s="9">
        <v>3</v>
      </c>
      <c r="M2647" s="9"/>
      <c r="N2647" s="21">
        <v>1.7991999999999999</v>
      </c>
      <c r="O2647" s="10"/>
      <c r="P2647" s="39">
        <v>7.17E-2</v>
      </c>
      <c r="Q2647" s="7"/>
      <c r="R2647" s="158">
        <v>69.8553</v>
      </c>
      <c r="S2647" s="1"/>
      <c r="T2647" s="23">
        <v>2.7831000000000001</v>
      </c>
      <c r="V2647" s="20">
        <v>25.099699999999999</v>
      </c>
      <c r="X2647" s="20">
        <v>0</v>
      </c>
      <c r="AA2647" s="25">
        <v>32253</v>
      </c>
      <c r="AB2647" s="9"/>
      <c r="AC2647" s="25">
        <v>449938</v>
      </c>
      <c r="AD2647" s="9"/>
      <c r="AE2647" s="27">
        <v>17926</v>
      </c>
      <c r="AF2647" s="9"/>
      <c r="AG2647" s="26">
        <v>6441</v>
      </c>
      <c r="AI2647" s="26">
        <v>0</v>
      </c>
      <c r="AK2647" s="26">
        <v>73110</v>
      </c>
      <c r="AM2647" s="2" t="str">
        <f t="shared" si="41"/>
        <v>No</v>
      </c>
    </row>
    <row r="2648" spans="1:39">
      <c r="A2648" s="6" t="s">
        <v>6330</v>
      </c>
      <c r="B2648" s="6" t="s">
        <v>1273</v>
      </c>
      <c r="C2648" s="4" t="s">
        <v>64</v>
      </c>
      <c r="D2648" s="213">
        <v>4010</v>
      </c>
      <c r="E2648" s="210">
        <v>40010</v>
      </c>
      <c r="F2648" s="17" t="s">
        <v>272</v>
      </c>
      <c r="G2648" s="36" t="s">
        <v>220</v>
      </c>
      <c r="H2648" s="157">
        <v>169495</v>
      </c>
      <c r="I2648" s="19">
        <v>9</v>
      </c>
      <c r="J2648" s="150" t="s">
        <v>13</v>
      </c>
      <c r="K2648" s="150" t="s">
        <v>12</v>
      </c>
      <c r="L2648" s="9">
        <v>3</v>
      </c>
      <c r="M2648" s="9"/>
      <c r="N2648" s="21">
        <v>2.4396</v>
      </c>
      <c r="O2648" s="10"/>
      <c r="P2648" s="39">
        <v>6.9500000000000006E-2</v>
      </c>
      <c r="Q2648" s="7"/>
      <c r="R2648" s="158">
        <v>135.58590000000001</v>
      </c>
      <c r="S2648" s="1"/>
      <c r="T2648" s="23">
        <v>3.8605</v>
      </c>
      <c r="V2648" s="20">
        <v>35.121699999999997</v>
      </c>
      <c r="X2648" s="20">
        <v>0</v>
      </c>
      <c r="AA2648" s="25">
        <v>14579</v>
      </c>
      <c r="AB2648" s="9"/>
      <c r="AC2648" s="25">
        <v>209887</v>
      </c>
      <c r="AD2648" s="9"/>
      <c r="AE2648" s="27">
        <v>5976</v>
      </c>
      <c r="AF2648" s="9"/>
      <c r="AG2648" s="26">
        <v>1548</v>
      </c>
      <c r="AI2648" s="26">
        <v>0</v>
      </c>
      <c r="AK2648" s="26">
        <v>48031</v>
      </c>
      <c r="AM2648" s="2" t="str">
        <f t="shared" si="41"/>
        <v>No</v>
      </c>
    </row>
    <row r="2649" spans="1:39">
      <c r="A2649" s="6" t="s">
        <v>4491</v>
      </c>
      <c r="B2649" s="6" t="s">
        <v>4492</v>
      </c>
      <c r="C2649" s="4" t="s">
        <v>63</v>
      </c>
      <c r="D2649" s="213" t="s">
        <v>4493</v>
      </c>
      <c r="E2649" s="210" t="s">
        <v>4494</v>
      </c>
      <c r="F2649" s="17" t="s">
        <v>272</v>
      </c>
      <c r="G2649" s="36" t="s">
        <v>400</v>
      </c>
      <c r="H2649" s="157">
        <v>0</v>
      </c>
      <c r="I2649" s="19">
        <v>9</v>
      </c>
      <c r="J2649" s="150" t="s">
        <v>13</v>
      </c>
      <c r="K2649" s="150" t="s">
        <v>12</v>
      </c>
      <c r="L2649" s="9">
        <v>3</v>
      </c>
      <c r="M2649" s="9"/>
      <c r="N2649" s="21">
        <v>0.64700000000000002</v>
      </c>
      <c r="O2649" s="10"/>
      <c r="P2649" s="39">
        <v>3.61E-2</v>
      </c>
      <c r="Q2649" s="7"/>
      <c r="R2649" s="158">
        <v>76.882800000000003</v>
      </c>
      <c r="S2649" s="1"/>
      <c r="T2649" s="23">
        <v>4.2934000000000001</v>
      </c>
      <c r="V2649" s="20">
        <v>17.907299999999999</v>
      </c>
      <c r="X2649" s="20">
        <v>0</v>
      </c>
      <c r="AA2649" s="25">
        <v>6258</v>
      </c>
      <c r="AB2649" s="9"/>
      <c r="AC2649" s="25">
        <v>173217</v>
      </c>
      <c r="AD2649" s="9"/>
      <c r="AE2649" s="27">
        <v>9673</v>
      </c>
      <c r="AF2649" s="9"/>
      <c r="AG2649" s="26">
        <v>2253</v>
      </c>
      <c r="AI2649" s="26">
        <v>0</v>
      </c>
      <c r="AK2649" s="26">
        <v>26183</v>
      </c>
      <c r="AM2649" s="2" t="str">
        <f t="shared" si="41"/>
        <v>No</v>
      </c>
    </row>
    <row r="2650" spans="1:39">
      <c r="A2650" s="6" t="s">
        <v>3094</v>
      </c>
      <c r="B2650" s="6" t="s">
        <v>3095</v>
      </c>
      <c r="C2650" s="4" t="s">
        <v>82</v>
      </c>
      <c r="D2650" s="213" t="s">
        <v>3096</v>
      </c>
      <c r="E2650" s="210" t="s">
        <v>3097</v>
      </c>
      <c r="F2650" s="17" t="s">
        <v>405</v>
      </c>
      <c r="G2650" s="36" t="s">
        <v>400</v>
      </c>
      <c r="H2650" s="157">
        <v>0</v>
      </c>
      <c r="I2650" s="19">
        <v>9</v>
      </c>
      <c r="J2650" s="150" t="s">
        <v>14</v>
      </c>
      <c r="K2650" s="150" t="s">
        <v>12</v>
      </c>
      <c r="L2650" s="9">
        <v>2</v>
      </c>
      <c r="M2650" s="9"/>
      <c r="N2650" s="21">
        <v>0.15390000000000001</v>
      </c>
      <c r="O2650" s="10"/>
      <c r="P2650" s="39">
        <v>1.6400000000000001E-2</v>
      </c>
      <c r="Q2650" s="7"/>
      <c r="R2650" s="158">
        <v>20.643799999999999</v>
      </c>
      <c r="S2650" s="1"/>
      <c r="T2650" s="23">
        <v>2.2025000000000001</v>
      </c>
      <c r="V2650" s="20">
        <v>9.3728999999999996</v>
      </c>
      <c r="X2650" s="20">
        <v>0</v>
      </c>
      <c r="AA2650" s="25">
        <v>3085</v>
      </c>
      <c r="AB2650" s="9"/>
      <c r="AC2650" s="25">
        <v>187879</v>
      </c>
      <c r="AD2650" s="9"/>
      <c r="AE2650" s="27">
        <v>20045</v>
      </c>
      <c r="AF2650" s="9"/>
      <c r="AG2650" s="26">
        <v>9101</v>
      </c>
      <c r="AI2650" s="26">
        <v>0</v>
      </c>
      <c r="AK2650" s="26">
        <v>35525</v>
      </c>
      <c r="AM2650" s="2" t="str">
        <f t="shared" si="41"/>
        <v>No</v>
      </c>
    </row>
    <row r="2651" spans="1:39">
      <c r="A2651" s="6" t="s">
        <v>3525</v>
      </c>
      <c r="B2651" s="6" t="s">
        <v>3526</v>
      </c>
      <c r="C2651" s="4" t="s">
        <v>73</v>
      </c>
      <c r="D2651" s="213" t="s">
        <v>3527</v>
      </c>
      <c r="E2651" s="210" t="s">
        <v>3528</v>
      </c>
      <c r="F2651" s="17" t="s">
        <v>272</v>
      </c>
      <c r="G2651" s="36" t="s">
        <v>400</v>
      </c>
      <c r="H2651" s="157">
        <v>0</v>
      </c>
      <c r="I2651" s="19">
        <v>9</v>
      </c>
      <c r="J2651" s="150" t="s">
        <v>13</v>
      </c>
      <c r="K2651" s="150" t="s">
        <v>12</v>
      </c>
      <c r="L2651" s="9">
        <v>2</v>
      </c>
      <c r="M2651" s="9"/>
      <c r="N2651" s="21">
        <v>0.85089999999999999</v>
      </c>
      <c r="O2651" s="10"/>
      <c r="P2651" s="39">
        <v>3.1199999999999999E-2</v>
      </c>
      <c r="Q2651" s="7"/>
      <c r="R2651" s="158">
        <v>55.292400000000001</v>
      </c>
      <c r="S2651" s="1"/>
      <c r="T2651" s="23">
        <v>2.0299</v>
      </c>
      <c r="V2651" s="20">
        <v>27.238399999999999</v>
      </c>
      <c r="X2651" s="20">
        <v>0</v>
      </c>
      <c r="AA2651" s="25">
        <v>4384</v>
      </c>
      <c r="AB2651" s="9"/>
      <c r="AC2651" s="25">
        <v>140332</v>
      </c>
      <c r="AD2651" s="9"/>
      <c r="AE2651" s="27">
        <v>5152</v>
      </c>
      <c r="AF2651" s="9"/>
      <c r="AG2651" s="26">
        <v>2538</v>
      </c>
      <c r="AI2651" s="26">
        <v>0</v>
      </c>
      <c r="AK2651" s="26">
        <v>37184</v>
      </c>
      <c r="AM2651" s="2" t="str">
        <f t="shared" si="41"/>
        <v>No</v>
      </c>
    </row>
    <row r="2652" spans="1:39">
      <c r="A2652" s="6" t="s">
        <v>6329</v>
      </c>
      <c r="B2652" s="6" t="s">
        <v>3518</v>
      </c>
      <c r="C2652" s="4" t="s">
        <v>73</v>
      </c>
      <c r="D2652" s="213" t="s">
        <v>3519</v>
      </c>
      <c r="E2652" s="210" t="s">
        <v>3520</v>
      </c>
      <c r="F2652" s="17" t="s">
        <v>272</v>
      </c>
      <c r="G2652" s="36" t="s">
        <v>400</v>
      </c>
      <c r="H2652" s="157">
        <v>0</v>
      </c>
      <c r="I2652" s="19">
        <v>9</v>
      </c>
      <c r="J2652" s="150" t="s">
        <v>13</v>
      </c>
      <c r="K2652" s="150" t="s">
        <v>12</v>
      </c>
      <c r="L2652" s="9">
        <v>2</v>
      </c>
      <c r="M2652" s="9"/>
      <c r="N2652" s="21">
        <v>1.1157999999999999</v>
      </c>
      <c r="O2652" s="10"/>
      <c r="P2652" s="39">
        <v>9.0700000000000003E-2</v>
      </c>
      <c r="Q2652" s="7"/>
      <c r="R2652" s="158">
        <v>33.514699999999998</v>
      </c>
      <c r="S2652" s="1"/>
      <c r="T2652" s="23">
        <v>2.7233999999999998</v>
      </c>
      <c r="V2652" s="20">
        <v>12.3062</v>
      </c>
      <c r="X2652" s="20">
        <v>0</v>
      </c>
      <c r="AA2652" s="25">
        <v>20017</v>
      </c>
      <c r="AB2652" s="9"/>
      <c r="AC2652" s="25">
        <v>220761</v>
      </c>
      <c r="AD2652" s="9"/>
      <c r="AE2652" s="27">
        <v>17939</v>
      </c>
      <c r="AF2652" s="9"/>
      <c r="AG2652" s="26">
        <v>6587</v>
      </c>
      <c r="AI2652" s="26">
        <v>0</v>
      </c>
      <c r="AK2652" s="26">
        <v>93524</v>
      </c>
      <c r="AM2652" s="2" t="str">
        <f t="shared" si="41"/>
        <v>No</v>
      </c>
    </row>
    <row r="2653" spans="1:39">
      <c r="A2653" s="6" t="s">
        <v>1415</v>
      </c>
      <c r="B2653" s="6" t="s">
        <v>1416</v>
      </c>
      <c r="C2653" s="4" t="s">
        <v>90</v>
      </c>
      <c r="D2653" s="213">
        <v>4183</v>
      </c>
      <c r="E2653" s="210">
        <v>40183</v>
      </c>
      <c r="F2653" s="17" t="s">
        <v>272</v>
      </c>
      <c r="G2653" s="36" t="s">
        <v>220</v>
      </c>
      <c r="H2653" s="157">
        <v>306196</v>
      </c>
      <c r="I2653" s="19">
        <v>9</v>
      </c>
      <c r="J2653" s="150" t="s">
        <v>14</v>
      </c>
      <c r="K2653" s="150" t="s">
        <v>12</v>
      </c>
      <c r="L2653" s="9">
        <v>2</v>
      </c>
      <c r="M2653" s="9"/>
      <c r="N2653" s="21">
        <v>0</v>
      </c>
      <c r="O2653" s="10"/>
      <c r="P2653" s="39">
        <v>0</v>
      </c>
      <c r="Q2653" s="7"/>
      <c r="R2653" s="158">
        <v>33.410499999999999</v>
      </c>
      <c r="S2653" s="1"/>
      <c r="T2653" s="23">
        <v>3.8976999999999999</v>
      </c>
      <c r="V2653" s="20">
        <v>8.5717999999999996</v>
      </c>
      <c r="X2653" s="20">
        <v>0</v>
      </c>
      <c r="AA2653" s="25">
        <v>0</v>
      </c>
      <c r="AB2653" s="9"/>
      <c r="AC2653" s="25">
        <v>50951</v>
      </c>
      <c r="AD2653" s="9"/>
      <c r="AE2653" s="27">
        <v>5944</v>
      </c>
      <c r="AF2653" s="9"/>
      <c r="AG2653" s="26">
        <v>1525</v>
      </c>
      <c r="AI2653" s="26">
        <v>0</v>
      </c>
      <c r="AK2653" s="26">
        <v>20461</v>
      </c>
      <c r="AM2653" s="2" t="str">
        <f t="shared" si="41"/>
        <v>No</v>
      </c>
    </row>
    <row r="2654" spans="1:39">
      <c r="A2654" s="6" t="s">
        <v>6335</v>
      </c>
      <c r="B2654" s="6" t="s">
        <v>4347</v>
      </c>
      <c r="C2654" s="4" t="s">
        <v>33</v>
      </c>
      <c r="D2654" s="213">
        <v>8025</v>
      </c>
      <c r="E2654" s="210">
        <v>80025</v>
      </c>
      <c r="F2654" s="17" t="s">
        <v>272</v>
      </c>
      <c r="G2654" s="36" t="s">
        <v>218</v>
      </c>
      <c r="H2654" s="157">
        <v>264465</v>
      </c>
      <c r="I2654" s="19">
        <v>9</v>
      </c>
      <c r="J2654" s="150" t="s">
        <v>13</v>
      </c>
      <c r="K2654" s="150" t="s">
        <v>12</v>
      </c>
      <c r="L2654" s="9">
        <v>2</v>
      </c>
      <c r="M2654" s="9"/>
      <c r="N2654" s="21">
        <v>2.4914999999999998</v>
      </c>
      <c r="O2654" s="10"/>
      <c r="P2654" s="39">
        <v>5.9200000000000003E-2</v>
      </c>
      <c r="Q2654" s="7"/>
      <c r="R2654" s="158">
        <v>87.209699999999998</v>
      </c>
      <c r="S2654" s="1"/>
      <c r="T2654" s="23">
        <v>2.0707</v>
      </c>
      <c r="V2654" s="20">
        <v>42.116799999999998</v>
      </c>
      <c r="X2654" s="20">
        <v>10.316800000000001</v>
      </c>
      <c r="AA2654" s="25">
        <v>6717</v>
      </c>
      <c r="AB2654" s="9"/>
      <c r="AC2654" s="25">
        <v>113547</v>
      </c>
      <c r="AD2654" s="9"/>
      <c r="AE2654" s="27">
        <v>2696</v>
      </c>
      <c r="AF2654" s="9"/>
      <c r="AG2654" s="26">
        <v>1302</v>
      </c>
      <c r="AI2654" s="26">
        <v>11006</v>
      </c>
      <c r="AK2654" s="26">
        <v>15262</v>
      </c>
      <c r="AM2654" s="2" t="str">
        <f t="shared" si="41"/>
        <v>No</v>
      </c>
    </row>
    <row r="2655" spans="1:39">
      <c r="A2655" s="6" t="s">
        <v>3352</v>
      </c>
      <c r="B2655" s="6" t="s">
        <v>3353</v>
      </c>
      <c r="C2655" s="4" t="s">
        <v>85</v>
      </c>
      <c r="D2655" s="213">
        <v>6118</v>
      </c>
      <c r="E2655" s="210">
        <v>60118</v>
      </c>
      <c r="F2655" s="17" t="s">
        <v>272</v>
      </c>
      <c r="G2655" s="36" t="s">
        <v>220</v>
      </c>
      <c r="H2655" s="157">
        <v>861505</v>
      </c>
      <c r="I2655" s="19">
        <v>9</v>
      </c>
      <c r="J2655" s="150" t="s">
        <v>24</v>
      </c>
      <c r="K2655" s="150" t="s">
        <v>15</v>
      </c>
      <c r="L2655" s="9">
        <v>2</v>
      </c>
      <c r="M2655" s="9"/>
      <c r="N2655" s="21">
        <v>0</v>
      </c>
      <c r="O2655" s="10"/>
      <c r="P2655" s="39">
        <v>0</v>
      </c>
      <c r="Q2655" s="7"/>
      <c r="R2655" s="158">
        <v>92.563999999999993</v>
      </c>
      <c r="S2655" s="1"/>
      <c r="T2655" s="23">
        <v>12.3926</v>
      </c>
      <c r="V2655" s="20">
        <v>7.4692999999999996</v>
      </c>
      <c r="X2655" s="20">
        <v>0</v>
      </c>
      <c r="AA2655" s="25">
        <v>0</v>
      </c>
      <c r="AB2655" s="9"/>
      <c r="AC2655" s="25">
        <v>417834</v>
      </c>
      <c r="AD2655" s="9"/>
      <c r="AE2655" s="27">
        <v>55940</v>
      </c>
      <c r="AF2655" s="9"/>
      <c r="AG2655" s="26">
        <v>4514</v>
      </c>
      <c r="AI2655" s="26">
        <v>0</v>
      </c>
      <c r="AK2655" s="26">
        <v>92784</v>
      </c>
      <c r="AM2655" s="2" t="str">
        <f t="shared" si="41"/>
        <v>No</v>
      </c>
    </row>
    <row r="2656" spans="1:39">
      <c r="A2656" s="6" t="s">
        <v>5596</v>
      </c>
      <c r="B2656" s="6" t="s">
        <v>5597</v>
      </c>
      <c r="C2656" s="4" t="s">
        <v>42</v>
      </c>
      <c r="D2656" s="213"/>
      <c r="E2656" s="210">
        <v>40246</v>
      </c>
      <c r="F2656" s="17" t="s">
        <v>405</v>
      </c>
      <c r="G2656" s="36" t="s">
        <v>220</v>
      </c>
      <c r="H2656" s="157">
        <v>4515419</v>
      </c>
      <c r="I2656" s="19">
        <v>9</v>
      </c>
      <c r="J2656" s="150" t="s">
        <v>14</v>
      </c>
      <c r="K2656" s="150" t="s">
        <v>12</v>
      </c>
      <c r="L2656" s="9">
        <v>2</v>
      </c>
      <c r="M2656" s="9"/>
      <c r="N2656" s="21">
        <v>0.71</v>
      </c>
      <c r="O2656" s="10"/>
      <c r="P2656" s="39">
        <v>1.61E-2</v>
      </c>
      <c r="Q2656" s="7"/>
      <c r="R2656" s="158">
        <v>90.813900000000004</v>
      </c>
      <c r="S2656" s="1"/>
      <c r="T2656" s="23">
        <v>2.0592000000000001</v>
      </c>
      <c r="V2656" s="20">
        <v>44.1008</v>
      </c>
      <c r="X2656" s="20">
        <v>0</v>
      </c>
      <c r="AA2656" s="25">
        <v>2098</v>
      </c>
      <c r="AB2656" s="9"/>
      <c r="AC2656" s="25">
        <v>130318</v>
      </c>
      <c r="AD2656" s="9"/>
      <c r="AE2656" s="27">
        <v>2955</v>
      </c>
      <c r="AF2656" s="9"/>
      <c r="AG2656" s="26">
        <v>1435</v>
      </c>
      <c r="AI2656" s="26">
        <v>0</v>
      </c>
      <c r="AK2656" s="26">
        <v>25685</v>
      </c>
      <c r="AM2656" s="2" t="str">
        <f t="shared" si="41"/>
        <v>No</v>
      </c>
    </row>
    <row r="2657" spans="1:39">
      <c r="A2657" s="6" t="s">
        <v>1456</v>
      </c>
      <c r="B2657" s="6" t="s">
        <v>1457</v>
      </c>
      <c r="C2657" s="4" t="s">
        <v>90</v>
      </c>
      <c r="D2657" s="213">
        <v>4234</v>
      </c>
      <c r="E2657" s="210">
        <v>40234</v>
      </c>
      <c r="F2657" s="17" t="s">
        <v>272</v>
      </c>
      <c r="G2657" s="36" t="s">
        <v>220</v>
      </c>
      <c r="H2657" s="157">
        <v>149539</v>
      </c>
      <c r="I2657" s="19">
        <v>9</v>
      </c>
      <c r="J2657" s="150" t="s">
        <v>13</v>
      </c>
      <c r="K2657" s="150" t="s">
        <v>12</v>
      </c>
      <c r="L2657" s="9">
        <v>2</v>
      </c>
      <c r="M2657" s="9"/>
      <c r="N2657" s="21">
        <v>0</v>
      </c>
      <c r="O2657" s="10"/>
      <c r="P2657" s="39">
        <v>0</v>
      </c>
      <c r="Q2657" s="7"/>
      <c r="R2657" s="158">
        <v>94.846000000000004</v>
      </c>
      <c r="S2657" s="1"/>
      <c r="T2657" s="23">
        <v>1.4211</v>
      </c>
      <c r="V2657" s="20">
        <v>66.742099999999994</v>
      </c>
      <c r="X2657" s="20">
        <v>0</v>
      </c>
      <c r="AA2657" s="25">
        <v>0</v>
      </c>
      <c r="AB2657" s="9"/>
      <c r="AC2657" s="25">
        <v>173663</v>
      </c>
      <c r="AD2657" s="9"/>
      <c r="AE2657" s="27">
        <v>2602</v>
      </c>
      <c r="AF2657" s="9"/>
      <c r="AG2657" s="26">
        <v>1831</v>
      </c>
      <c r="AI2657" s="26">
        <v>0</v>
      </c>
      <c r="AK2657" s="26">
        <v>9412</v>
      </c>
      <c r="AM2657" s="2" t="str">
        <f t="shared" si="41"/>
        <v>No</v>
      </c>
    </row>
    <row r="2658" spans="1:39">
      <c r="A2658" s="6" t="s">
        <v>3004</v>
      </c>
      <c r="B2658" s="6" t="s">
        <v>1163</v>
      </c>
      <c r="C2658" s="4" t="s">
        <v>82</v>
      </c>
      <c r="D2658" s="213" t="s">
        <v>3005</v>
      </c>
      <c r="E2658" s="210" t="s">
        <v>3006</v>
      </c>
      <c r="F2658" s="17" t="s">
        <v>405</v>
      </c>
      <c r="G2658" s="36" t="s">
        <v>400</v>
      </c>
      <c r="H2658" s="157">
        <v>0</v>
      </c>
      <c r="I2658" s="19">
        <v>9</v>
      </c>
      <c r="J2658" s="150" t="s">
        <v>13</v>
      </c>
      <c r="K2658" s="150" t="s">
        <v>12</v>
      </c>
      <c r="L2658" s="9">
        <v>1</v>
      </c>
      <c r="M2658" s="9"/>
      <c r="N2658" s="21">
        <v>0.17610000000000001</v>
      </c>
      <c r="O2658" s="10"/>
      <c r="P2658" s="39">
        <v>1.26E-2</v>
      </c>
      <c r="Q2658" s="7"/>
      <c r="R2658" s="158">
        <v>207.88890000000001</v>
      </c>
      <c r="S2658" s="1"/>
      <c r="T2658" s="23">
        <v>14.8497</v>
      </c>
      <c r="V2658" s="20">
        <v>13.999599999999999</v>
      </c>
      <c r="X2658" s="20">
        <v>0</v>
      </c>
      <c r="AA2658" s="25">
        <v>400</v>
      </c>
      <c r="AB2658" s="9"/>
      <c r="AC2658" s="25">
        <v>31807</v>
      </c>
      <c r="AD2658" s="9"/>
      <c r="AE2658" s="27">
        <v>2272</v>
      </c>
      <c r="AF2658" s="9"/>
      <c r="AG2658" s="26">
        <v>153</v>
      </c>
      <c r="AI2658" s="26">
        <v>0</v>
      </c>
      <c r="AK2658" s="26">
        <v>7086</v>
      </c>
      <c r="AM2658" s="2" t="str">
        <f t="shared" si="41"/>
        <v>No</v>
      </c>
    </row>
    <row r="2659" spans="1:39">
      <c r="A2659" s="6" t="s">
        <v>4906</v>
      </c>
      <c r="B2659" s="6" t="s">
        <v>4907</v>
      </c>
      <c r="C2659" s="4" t="s">
        <v>22</v>
      </c>
      <c r="D2659" s="213">
        <v>9238</v>
      </c>
      <c r="E2659" s="210">
        <v>90238</v>
      </c>
      <c r="F2659" s="17" t="s">
        <v>272</v>
      </c>
      <c r="G2659" s="36" t="s">
        <v>220</v>
      </c>
      <c r="H2659" s="157">
        <v>54372</v>
      </c>
      <c r="I2659" s="19">
        <v>9</v>
      </c>
      <c r="J2659" s="150" t="s">
        <v>24</v>
      </c>
      <c r="K2659" s="150" t="s">
        <v>12</v>
      </c>
      <c r="L2659" s="9">
        <v>1</v>
      </c>
      <c r="M2659" s="9"/>
      <c r="N2659" s="21">
        <v>3.1591</v>
      </c>
      <c r="O2659" s="10"/>
      <c r="P2659" s="39">
        <v>4.24E-2</v>
      </c>
      <c r="Q2659" s="7"/>
      <c r="R2659" s="158">
        <v>103.5347</v>
      </c>
      <c r="S2659" s="1"/>
      <c r="T2659" s="23">
        <v>1.3898999999999999</v>
      </c>
      <c r="V2659" s="20">
        <v>74.488100000000003</v>
      </c>
      <c r="X2659" s="20">
        <v>0</v>
      </c>
      <c r="AA2659" s="25">
        <v>8738</v>
      </c>
      <c r="AB2659" s="9"/>
      <c r="AC2659" s="25">
        <v>206034</v>
      </c>
      <c r="AD2659" s="9"/>
      <c r="AE2659" s="27">
        <v>2766</v>
      </c>
      <c r="AF2659" s="9"/>
      <c r="AG2659" s="26">
        <v>1990</v>
      </c>
      <c r="AI2659" s="26">
        <v>0</v>
      </c>
      <c r="AK2659" s="26">
        <v>52666</v>
      </c>
      <c r="AM2659" s="2" t="str">
        <f t="shared" si="41"/>
        <v>No</v>
      </c>
    </row>
    <row r="2660" spans="1:39">
      <c r="A2660" s="6" t="s">
        <v>6328</v>
      </c>
      <c r="B2660" s="6" t="s">
        <v>5824</v>
      </c>
      <c r="C2660" s="4" t="s">
        <v>86</v>
      </c>
      <c r="D2660" s="213" t="s">
        <v>517</v>
      </c>
      <c r="E2660" s="210" t="s">
        <v>518</v>
      </c>
      <c r="F2660" s="17" t="s">
        <v>272</v>
      </c>
      <c r="G2660" s="36" t="s">
        <v>400</v>
      </c>
      <c r="H2660" s="157">
        <v>0</v>
      </c>
      <c r="I2660" s="19">
        <v>9</v>
      </c>
      <c r="J2660" s="150" t="s">
        <v>24</v>
      </c>
      <c r="K2660" s="150" t="s">
        <v>12</v>
      </c>
      <c r="L2660" s="9">
        <v>1</v>
      </c>
      <c r="M2660" s="9"/>
      <c r="N2660" s="21">
        <v>0</v>
      </c>
      <c r="O2660" s="10"/>
      <c r="P2660" s="39">
        <v>0</v>
      </c>
      <c r="Q2660" s="7"/>
      <c r="R2660" s="158">
        <v>71.823999999999998</v>
      </c>
      <c r="S2660" s="1"/>
      <c r="T2660" s="23">
        <v>2.3199999999999998</v>
      </c>
      <c r="V2660" s="20">
        <v>30.958600000000001</v>
      </c>
      <c r="X2660" s="20">
        <v>0</v>
      </c>
      <c r="AA2660" s="25">
        <v>0</v>
      </c>
      <c r="AB2660" s="9"/>
      <c r="AC2660" s="25">
        <v>8978</v>
      </c>
      <c r="AD2660" s="9"/>
      <c r="AE2660" s="27">
        <v>290</v>
      </c>
      <c r="AF2660" s="9"/>
      <c r="AG2660" s="26">
        <v>125</v>
      </c>
      <c r="AI2660" s="26">
        <v>0</v>
      </c>
      <c r="AK2660" s="26">
        <v>3135</v>
      </c>
      <c r="AM2660" s="2" t="str">
        <f t="shared" si="41"/>
        <v>No</v>
      </c>
    </row>
    <row r="2661" spans="1:39">
      <c r="A2661" s="6" t="s">
        <v>2121</v>
      </c>
      <c r="B2661" s="6" t="s">
        <v>2122</v>
      </c>
      <c r="C2661" s="4" t="s">
        <v>64</v>
      </c>
      <c r="D2661" s="213" t="s">
        <v>2123</v>
      </c>
      <c r="E2661" s="210" t="s">
        <v>2124</v>
      </c>
      <c r="F2661" s="17" t="s">
        <v>272</v>
      </c>
      <c r="G2661" s="36" t="s">
        <v>400</v>
      </c>
      <c r="H2661" s="157">
        <v>0</v>
      </c>
      <c r="I2661" s="19">
        <v>9</v>
      </c>
      <c r="J2661" s="150" t="s">
        <v>14</v>
      </c>
      <c r="K2661" s="150" t="s">
        <v>12</v>
      </c>
      <c r="L2661" s="9">
        <v>1</v>
      </c>
      <c r="M2661" s="9"/>
      <c r="N2661" s="21">
        <v>2.6100000000000002E-2</v>
      </c>
      <c r="O2661" s="10"/>
      <c r="P2661" s="39">
        <v>3.7000000000000002E-3</v>
      </c>
      <c r="Q2661" s="7"/>
      <c r="R2661" s="158">
        <v>50.825699999999998</v>
      </c>
      <c r="S2661" s="1"/>
      <c r="T2661" s="23">
        <v>7.1985000000000001</v>
      </c>
      <c r="V2661" s="20">
        <v>7.0606</v>
      </c>
      <c r="X2661" s="20">
        <v>0</v>
      </c>
      <c r="AA2661" s="25">
        <v>309</v>
      </c>
      <c r="AB2661" s="9"/>
      <c r="AC2661" s="25">
        <v>83710</v>
      </c>
      <c r="AD2661" s="9"/>
      <c r="AE2661" s="27">
        <v>11856</v>
      </c>
      <c r="AF2661" s="9"/>
      <c r="AG2661" s="26">
        <v>1647</v>
      </c>
      <c r="AI2661" s="26">
        <v>0</v>
      </c>
      <c r="AK2661" s="26">
        <v>22702</v>
      </c>
      <c r="AM2661" s="2" t="str">
        <f t="shared" si="41"/>
        <v>No</v>
      </c>
    </row>
    <row r="2662" spans="1:39">
      <c r="A2662" s="6" t="s">
        <v>3743</v>
      </c>
      <c r="B2662" s="6" t="s">
        <v>3744</v>
      </c>
      <c r="C2662" s="4" t="s">
        <v>44</v>
      </c>
      <c r="D2662" s="213" t="s">
        <v>3745</v>
      </c>
      <c r="E2662" s="210" t="s">
        <v>3746</v>
      </c>
      <c r="F2662" s="17" t="s">
        <v>275</v>
      </c>
      <c r="G2662" s="36" t="s">
        <v>400</v>
      </c>
      <c r="H2662" s="157">
        <v>0</v>
      </c>
      <c r="I2662" s="19">
        <v>9</v>
      </c>
      <c r="J2662" s="150" t="s">
        <v>13</v>
      </c>
      <c r="K2662" s="150" t="s">
        <v>12</v>
      </c>
      <c r="L2662" s="9">
        <v>1</v>
      </c>
      <c r="M2662" s="9"/>
      <c r="N2662" s="21">
        <v>1.6316999999999999</v>
      </c>
      <c r="O2662" s="10"/>
      <c r="P2662" s="39">
        <v>8.5699999999999998E-2</v>
      </c>
      <c r="Q2662" s="7"/>
      <c r="R2662" s="158">
        <v>40</v>
      </c>
      <c r="S2662" s="1"/>
      <c r="T2662" s="23">
        <v>2.1002999999999998</v>
      </c>
      <c r="V2662" s="20">
        <v>19.045000000000002</v>
      </c>
      <c r="X2662" s="20">
        <v>0</v>
      </c>
      <c r="AA2662" s="25">
        <v>1196</v>
      </c>
      <c r="AB2662" s="9"/>
      <c r="AC2662" s="25">
        <v>13960</v>
      </c>
      <c r="AD2662" s="9"/>
      <c r="AE2662" s="27">
        <v>733</v>
      </c>
      <c r="AF2662" s="9"/>
      <c r="AG2662" s="26">
        <v>349</v>
      </c>
      <c r="AI2662" s="26">
        <v>0</v>
      </c>
      <c r="AK2662" s="26">
        <v>2566</v>
      </c>
      <c r="AM2662" s="2" t="str">
        <f t="shared" si="41"/>
        <v>No</v>
      </c>
    </row>
    <row r="2663" spans="1:39">
      <c r="A2663" s="6" t="s">
        <v>1827</v>
      </c>
      <c r="B2663" s="6" t="s">
        <v>2183</v>
      </c>
      <c r="C2663" s="4" t="s">
        <v>64</v>
      </c>
      <c r="D2663" s="213" t="s">
        <v>2184</v>
      </c>
      <c r="E2663" s="210" t="s">
        <v>2185</v>
      </c>
      <c r="F2663" s="17" t="s">
        <v>272</v>
      </c>
      <c r="G2663" s="36" t="s">
        <v>400</v>
      </c>
      <c r="H2663" s="157">
        <v>0</v>
      </c>
      <c r="I2663" s="19">
        <v>9</v>
      </c>
      <c r="J2663" s="150" t="s">
        <v>14</v>
      </c>
      <c r="K2663" s="150" t="s">
        <v>12</v>
      </c>
      <c r="L2663" s="9">
        <v>1</v>
      </c>
      <c r="M2663" s="9"/>
      <c r="N2663" s="21">
        <v>0.60670000000000002</v>
      </c>
      <c r="O2663" s="10"/>
      <c r="P2663" s="39">
        <v>4.4900000000000002E-2</v>
      </c>
      <c r="Q2663" s="7"/>
      <c r="R2663" s="158">
        <v>48.4086</v>
      </c>
      <c r="S2663" s="1"/>
      <c r="T2663" s="23">
        <v>3.5857000000000001</v>
      </c>
      <c r="V2663" s="20">
        <v>13.500400000000001</v>
      </c>
      <c r="X2663" s="20">
        <v>0</v>
      </c>
      <c r="AA2663" s="25">
        <v>5787</v>
      </c>
      <c r="AB2663" s="9"/>
      <c r="AC2663" s="25">
        <v>128767</v>
      </c>
      <c r="AD2663" s="9"/>
      <c r="AE2663" s="27">
        <v>9538</v>
      </c>
      <c r="AF2663" s="9"/>
      <c r="AG2663" s="26">
        <v>2660</v>
      </c>
      <c r="AI2663" s="26">
        <v>0</v>
      </c>
      <c r="AK2663" s="26">
        <v>39089</v>
      </c>
      <c r="AM2663" s="2" t="str">
        <f t="shared" si="41"/>
        <v>No</v>
      </c>
    </row>
    <row r="2664" spans="1:39">
      <c r="A2664" s="6" t="s">
        <v>6327</v>
      </c>
      <c r="B2664" s="6" t="s">
        <v>4930</v>
      </c>
      <c r="C2664" s="4" t="s">
        <v>74</v>
      </c>
      <c r="D2664" s="213" t="s">
        <v>5190</v>
      </c>
      <c r="E2664" s="210" t="s">
        <v>5191</v>
      </c>
      <c r="F2664" s="17" t="s">
        <v>272</v>
      </c>
      <c r="G2664" s="36" t="s">
        <v>400</v>
      </c>
      <c r="H2664" s="157">
        <v>0</v>
      </c>
      <c r="I2664" s="19">
        <v>9</v>
      </c>
      <c r="J2664" s="150" t="s">
        <v>14</v>
      </c>
      <c r="K2664" s="150" t="s">
        <v>12</v>
      </c>
      <c r="L2664" s="9">
        <v>1</v>
      </c>
      <c r="M2664" s="9"/>
      <c r="N2664" s="21">
        <v>0.32450000000000001</v>
      </c>
      <c r="O2664" s="10"/>
      <c r="P2664" s="39">
        <v>2.3400000000000001E-2</v>
      </c>
      <c r="Q2664" s="7"/>
      <c r="R2664" s="158">
        <v>34.8583</v>
      </c>
      <c r="S2664" s="1"/>
      <c r="T2664" s="23">
        <v>2.5167000000000002</v>
      </c>
      <c r="V2664" s="20">
        <v>13.851000000000001</v>
      </c>
      <c r="X2664" s="20">
        <v>0</v>
      </c>
      <c r="AA2664" s="25">
        <v>98</v>
      </c>
      <c r="AB2664" s="9"/>
      <c r="AC2664" s="25">
        <v>4183</v>
      </c>
      <c r="AD2664" s="9"/>
      <c r="AE2664" s="27">
        <v>302</v>
      </c>
      <c r="AF2664" s="9"/>
      <c r="AG2664" s="26">
        <v>120</v>
      </c>
      <c r="AI2664" s="26">
        <v>0</v>
      </c>
      <c r="AK2664" s="26">
        <v>1838</v>
      </c>
      <c r="AM2664" s="2" t="str">
        <f t="shared" si="41"/>
        <v>No</v>
      </c>
    </row>
    <row r="2665" spans="1:39">
      <c r="A2665" s="6" t="s">
        <v>2374</v>
      </c>
      <c r="B2665" s="6" t="s">
        <v>2375</v>
      </c>
      <c r="C2665" s="4" t="s">
        <v>82</v>
      </c>
      <c r="D2665" s="213">
        <v>5142</v>
      </c>
      <c r="E2665" s="210">
        <v>50142</v>
      </c>
      <c r="F2665" s="17" t="s">
        <v>275</v>
      </c>
      <c r="G2665" s="36" t="s">
        <v>220</v>
      </c>
      <c r="H2665" s="157">
        <v>70889</v>
      </c>
      <c r="I2665" s="19">
        <v>9</v>
      </c>
      <c r="J2665" s="150" t="s">
        <v>13</v>
      </c>
      <c r="K2665" s="150" t="s">
        <v>12</v>
      </c>
      <c r="L2665" s="9">
        <v>1</v>
      </c>
      <c r="M2665" s="9"/>
      <c r="N2665" s="21">
        <v>1</v>
      </c>
      <c r="O2665" s="10"/>
      <c r="P2665" s="39">
        <v>1.6400000000000001E-2</v>
      </c>
      <c r="Q2665" s="7"/>
      <c r="R2665" s="158">
        <v>84.16</v>
      </c>
      <c r="S2665" s="1"/>
      <c r="T2665" s="23">
        <v>1.3813</v>
      </c>
      <c r="V2665" s="20">
        <v>60.9285</v>
      </c>
      <c r="X2665" s="20">
        <v>0</v>
      </c>
      <c r="AA2665" s="25">
        <v>2141</v>
      </c>
      <c r="AB2665" s="9"/>
      <c r="AC2665" s="25">
        <v>130448</v>
      </c>
      <c r="AD2665" s="9"/>
      <c r="AE2665" s="27">
        <v>2141</v>
      </c>
      <c r="AF2665" s="9"/>
      <c r="AG2665" s="26">
        <v>1550</v>
      </c>
      <c r="AI2665" s="26">
        <v>0</v>
      </c>
      <c r="AK2665" s="26">
        <v>15866</v>
      </c>
      <c r="AM2665" s="2" t="str">
        <f t="shared" si="41"/>
        <v>No</v>
      </c>
    </row>
    <row r="2666" spans="1:39">
      <c r="A2666" s="6" t="s">
        <v>2495</v>
      </c>
      <c r="B2666" s="6" t="s">
        <v>2496</v>
      </c>
      <c r="C2666" s="4" t="s">
        <v>45</v>
      </c>
      <c r="D2666" s="213" t="s">
        <v>2497</v>
      </c>
      <c r="E2666" s="210" t="s">
        <v>2498</v>
      </c>
      <c r="F2666" s="17" t="s">
        <v>272</v>
      </c>
      <c r="G2666" s="36" t="s">
        <v>400</v>
      </c>
      <c r="H2666" s="157">
        <v>0</v>
      </c>
      <c r="I2666" s="19">
        <v>9</v>
      </c>
      <c r="J2666" s="150" t="s">
        <v>14</v>
      </c>
      <c r="K2666" s="150" t="s">
        <v>12</v>
      </c>
      <c r="L2666" s="9">
        <v>1</v>
      </c>
      <c r="M2666" s="9"/>
      <c r="N2666" s="21">
        <v>0.35780000000000001</v>
      </c>
      <c r="O2666" s="10"/>
      <c r="P2666" s="39">
        <v>3.6700000000000003E-2</v>
      </c>
      <c r="Q2666" s="7"/>
      <c r="R2666" s="158">
        <v>32.444299999999998</v>
      </c>
      <c r="S2666" s="1"/>
      <c r="T2666" s="23">
        <v>3.3281999999999998</v>
      </c>
      <c r="V2666" s="20">
        <v>9.7482000000000006</v>
      </c>
      <c r="X2666" s="20">
        <v>0</v>
      </c>
      <c r="AA2666" s="25">
        <v>2329</v>
      </c>
      <c r="AB2666" s="9"/>
      <c r="AC2666" s="25">
        <v>63461</v>
      </c>
      <c r="AD2666" s="9"/>
      <c r="AE2666" s="27">
        <v>6510</v>
      </c>
      <c r="AF2666" s="9"/>
      <c r="AG2666" s="26">
        <v>1956</v>
      </c>
      <c r="AI2666" s="26">
        <v>0</v>
      </c>
      <c r="AK2666" s="26">
        <v>17739</v>
      </c>
      <c r="AM2666" s="2" t="str">
        <f t="shared" si="41"/>
        <v>No</v>
      </c>
    </row>
    <row r="2667" spans="1:39">
      <c r="A2667" s="6" t="s">
        <v>3082</v>
      </c>
      <c r="B2667" s="6" t="s">
        <v>3083</v>
      </c>
      <c r="C2667" s="4" t="s">
        <v>82</v>
      </c>
      <c r="D2667" s="213" t="s">
        <v>3084</v>
      </c>
      <c r="E2667" s="210" t="s">
        <v>3085</v>
      </c>
      <c r="F2667" s="17" t="s">
        <v>405</v>
      </c>
      <c r="G2667" s="36" t="s">
        <v>400</v>
      </c>
      <c r="H2667" s="157">
        <v>0</v>
      </c>
      <c r="I2667" s="19">
        <v>8</v>
      </c>
      <c r="J2667" s="150" t="s">
        <v>13</v>
      </c>
      <c r="K2667" s="150" t="s">
        <v>12</v>
      </c>
      <c r="L2667" s="9">
        <v>8</v>
      </c>
      <c r="M2667" s="9"/>
      <c r="N2667" s="21">
        <v>1.1797</v>
      </c>
      <c r="O2667" s="10"/>
      <c r="P2667" s="39">
        <v>4.99E-2</v>
      </c>
      <c r="Q2667" s="7"/>
      <c r="R2667" s="158">
        <v>50.0002</v>
      </c>
      <c r="S2667" s="1"/>
      <c r="T2667" s="23">
        <v>2.1141999999999999</v>
      </c>
      <c r="V2667" s="20">
        <v>23.6493</v>
      </c>
      <c r="X2667" s="20">
        <v>0</v>
      </c>
      <c r="AA2667" s="25">
        <v>20719</v>
      </c>
      <c r="AB2667" s="9"/>
      <c r="AC2667" s="25">
        <v>415352</v>
      </c>
      <c r="AD2667" s="9"/>
      <c r="AE2667" s="27">
        <v>17563</v>
      </c>
      <c r="AF2667" s="9"/>
      <c r="AG2667" s="26">
        <v>8307</v>
      </c>
      <c r="AI2667" s="26">
        <v>0</v>
      </c>
      <c r="AK2667" s="26">
        <v>114941</v>
      </c>
      <c r="AM2667" s="2" t="str">
        <f t="shared" si="41"/>
        <v>No</v>
      </c>
    </row>
    <row r="2668" spans="1:39">
      <c r="A2668" s="6" t="s">
        <v>1816</v>
      </c>
      <c r="B2668" s="6" t="s">
        <v>2642</v>
      </c>
      <c r="C2668" s="4" t="s">
        <v>46</v>
      </c>
      <c r="D2668" s="213" t="s">
        <v>2643</v>
      </c>
      <c r="E2668" s="210" t="s">
        <v>2644</v>
      </c>
      <c r="F2668" s="17" t="s">
        <v>405</v>
      </c>
      <c r="G2668" s="36" t="s">
        <v>400</v>
      </c>
      <c r="H2668" s="157">
        <v>0</v>
      </c>
      <c r="I2668" s="19">
        <v>8</v>
      </c>
      <c r="J2668" s="150" t="s">
        <v>13</v>
      </c>
      <c r="K2668" s="150" t="s">
        <v>12</v>
      </c>
      <c r="L2668" s="9">
        <v>8</v>
      </c>
      <c r="M2668" s="9"/>
      <c r="N2668" s="21">
        <v>1.5065</v>
      </c>
      <c r="O2668" s="10"/>
      <c r="P2668" s="39">
        <v>9.0300000000000005E-2</v>
      </c>
      <c r="Q2668" s="7"/>
      <c r="R2668" s="158">
        <v>29.3324</v>
      </c>
      <c r="S2668" s="1"/>
      <c r="T2668" s="23">
        <v>1.7581</v>
      </c>
      <c r="V2668" s="20">
        <v>16.684100000000001</v>
      </c>
      <c r="X2668" s="20">
        <v>0</v>
      </c>
      <c r="AA2668" s="25">
        <v>45890</v>
      </c>
      <c r="AB2668" s="9"/>
      <c r="AC2668" s="25">
        <v>508214</v>
      </c>
      <c r="AD2668" s="9"/>
      <c r="AE2668" s="27">
        <v>30461</v>
      </c>
      <c r="AF2668" s="9"/>
      <c r="AG2668" s="26">
        <v>17326</v>
      </c>
      <c r="AI2668" s="26">
        <v>0</v>
      </c>
      <c r="AK2668" s="26">
        <v>265741</v>
      </c>
      <c r="AM2668" s="2" t="str">
        <f t="shared" si="41"/>
        <v>No</v>
      </c>
    </row>
    <row r="2669" spans="1:39">
      <c r="A2669" s="6" t="s">
        <v>5598</v>
      </c>
      <c r="B2669" s="6" t="s">
        <v>5599</v>
      </c>
      <c r="C2669" s="4" t="s">
        <v>22</v>
      </c>
      <c r="D2669" s="213"/>
      <c r="E2669" s="210">
        <v>90282</v>
      </c>
      <c r="F2669" s="17" t="s">
        <v>272</v>
      </c>
      <c r="G2669" s="36" t="s">
        <v>220</v>
      </c>
      <c r="H2669" s="157">
        <v>12150996</v>
      </c>
      <c r="I2669" s="19">
        <v>8</v>
      </c>
      <c r="J2669" s="150" t="s">
        <v>18</v>
      </c>
      <c r="K2669" s="150" t="s">
        <v>15</v>
      </c>
      <c r="L2669" s="9">
        <v>8</v>
      </c>
      <c r="M2669" s="9"/>
      <c r="N2669" s="21">
        <v>2.6934</v>
      </c>
      <c r="O2669" s="10"/>
      <c r="P2669" s="39">
        <v>0.1166</v>
      </c>
      <c r="Q2669" s="7"/>
      <c r="R2669" s="158">
        <v>42.599800000000002</v>
      </c>
      <c r="S2669" s="1"/>
      <c r="T2669" s="23">
        <v>1.8447</v>
      </c>
      <c r="V2669" s="20">
        <v>23.092700000000001</v>
      </c>
      <c r="X2669" s="20">
        <v>0</v>
      </c>
      <c r="AA2669" s="25">
        <v>14240</v>
      </c>
      <c r="AB2669" s="9"/>
      <c r="AC2669" s="25">
        <v>122091</v>
      </c>
      <c r="AD2669" s="9"/>
      <c r="AE2669" s="27">
        <v>5287</v>
      </c>
      <c r="AF2669" s="9"/>
      <c r="AG2669" s="26">
        <v>2866</v>
      </c>
      <c r="AI2669" s="26">
        <v>0</v>
      </c>
      <c r="AK2669" s="26">
        <v>53514</v>
      </c>
      <c r="AM2669" s="2" t="str">
        <f t="shared" si="41"/>
        <v>No</v>
      </c>
    </row>
    <row r="2670" spans="1:39">
      <c r="A2670" s="6" t="s">
        <v>1471</v>
      </c>
      <c r="B2670" s="6" t="s">
        <v>977</v>
      </c>
      <c r="C2670" s="4" t="s">
        <v>17</v>
      </c>
      <c r="D2670" s="213" t="s">
        <v>1472</v>
      </c>
      <c r="E2670" s="210" t="s">
        <v>1473</v>
      </c>
      <c r="F2670" s="17" t="s">
        <v>272</v>
      </c>
      <c r="G2670" s="36" t="s">
        <v>400</v>
      </c>
      <c r="H2670" s="157">
        <v>0</v>
      </c>
      <c r="I2670" s="19">
        <v>8</v>
      </c>
      <c r="J2670" s="150" t="s">
        <v>13</v>
      </c>
      <c r="K2670" s="150" t="s">
        <v>12</v>
      </c>
      <c r="L2670" s="9">
        <v>8</v>
      </c>
      <c r="M2670" s="9"/>
      <c r="N2670" s="21">
        <v>1.1158999999999999</v>
      </c>
      <c r="O2670" s="10"/>
      <c r="P2670" s="39">
        <v>9.5500000000000002E-2</v>
      </c>
      <c r="Q2670" s="7"/>
      <c r="R2670" s="158">
        <v>36.029899999999998</v>
      </c>
      <c r="S2670" s="1"/>
      <c r="T2670" s="23">
        <v>3.0827</v>
      </c>
      <c r="V2670" s="20">
        <v>11.6877</v>
      </c>
      <c r="X2670" s="20">
        <v>0</v>
      </c>
      <c r="AA2670" s="25">
        <v>33808</v>
      </c>
      <c r="AB2670" s="9"/>
      <c r="AC2670" s="25">
        <v>354102</v>
      </c>
      <c r="AD2670" s="9"/>
      <c r="AE2670" s="27">
        <v>30297</v>
      </c>
      <c r="AF2670" s="9"/>
      <c r="AG2670" s="26">
        <v>9828</v>
      </c>
      <c r="AI2670" s="26">
        <v>0</v>
      </c>
      <c r="AK2670" s="26">
        <v>128924</v>
      </c>
      <c r="AM2670" s="2" t="str">
        <f t="shared" si="41"/>
        <v>No</v>
      </c>
    </row>
    <row r="2671" spans="1:39">
      <c r="A2671" s="6" t="s">
        <v>2896</v>
      </c>
      <c r="B2671" s="6" t="s">
        <v>5834</v>
      </c>
      <c r="C2671" s="4" t="s">
        <v>57</v>
      </c>
      <c r="D2671" s="213" t="s">
        <v>2897</v>
      </c>
      <c r="E2671" s="210" t="s">
        <v>2898</v>
      </c>
      <c r="F2671" s="17" t="s">
        <v>272</v>
      </c>
      <c r="G2671" s="36" t="s">
        <v>400</v>
      </c>
      <c r="H2671" s="157">
        <v>0</v>
      </c>
      <c r="I2671" s="19">
        <v>8</v>
      </c>
      <c r="J2671" s="150" t="s">
        <v>13</v>
      </c>
      <c r="K2671" s="150" t="s">
        <v>12</v>
      </c>
      <c r="L2671" s="9">
        <v>8</v>
      </c>
      <c r="M2671" s="9"/>
      <c r="N2671" s="21">
        <v>1.5613999999999999</v>
      </c>
      <c r="O2671" s="10"/>
      <c r="P2671" s="39">
        <v>0.1227</v>
      </c>
      <c r="Q2671" s="7"/>
      <c r="R2671" s="158">
        <v>52.543599999999998</v>
      </c>
      <c r="S2671" s="1"/>
      <c r="T2671" s="23">
        <v>4.1275000000000004</v>
      </c>
      <c r="V2671" s="20">
        <v>12.7302</v>
      </c>
      <c r="X2671" s="20">
        <v>0</v>
      </c>
      <c r="AA2671" s="25">
        <v>80337</v>
      </c>
      <c r="AB2671" s="9"/>
      <c r="AC2671" s="25">
        <v>655008</v>
      </c>
      <c r="AD2671" s="9"/>
      <c r="AE2671" s="27">
        <v>51453</v>
      </c>
      <c r="AF2671" s="9"/>
      <c r="AG2671" s="26">
        <v>12466</v>
      </c>
      <c r="AI2671" s="26">
        <v>0</v>
      </c>
      <c r="AK2671" s="26">
        <v>152415</v>
      </c>
      <c r="AM2671" s="2" t="str">
        <f t="shared" si="41"/>
        <v>No</v>
      </c>
    </row>
    <row r="2672" spans="1:39">
      <c r="A2672" s="6" t="s">
        <v>3061</v>
      </c>
      <c r="B2672" s="6" t="s">
        <v>1320</v>
      </c>
      <c r="C2672" s="4" t="s">
        <v>82</v>
      </c>
      <c r="D2672" s="213" t="s">
        <v>3062</v>
      </c>
      <c r="E2672" s="210" t="s">
        <v>3063</v>
      </c>
      <c r="F2672" s="17" t="s">
        <v>272</v>
      </c>
      <c r="G2672" s="36" t="s">
        <v>400</v>
      </c>
      <c r="H2672" s="157">
        <v>0</v>
      </c>
      <c r="I2672" s="19">
        <v>8</v>
      </c>
      <c r="J2672" s="150" t="s">
        <v>13</v>
      </c>
      <c r="K2672" s="150" t="s">
        <v>12</v>
      </c>
      <c r="L2672" s="9">
        <v>8</v>
      </c>
      <c r="M2672" s="9"/>
      <c r="N2672" s="21">
        <v>1.4205000000000001</v>
      </c>
      <c r="O2672" s="10"/>
      <c r="P2672" s="39">
        <v>0.1074</v>
      </c>
      <c r="Q2672" s="7"/>
      <c r="R2672" s="158">
        <v>53.805100000000003</v>
      </c>
      <c r="S2672" s="1"/>
      <c r="T2672" s="23">
        <v>4.0689000000000002</v>
      </c>
      <c r="V2672" s="20">
        <v>13.2234</v>
      </c>
      <c r="X2672" s="20">
        <v>0</v>
      </c>
      <c r="AA2672" s="25">
        <v>72544</v>
      </c>
      <c r="AB2672" s="9"/>
      <c r="AC2672" s="25">
        <v>675308</v>
      </c>
      <c r="AD2672" s="9"/>
      <c r="AE2672" s="27">
        <v>51069</v>
      </c>
      <c r="AF2672" s="9"/>
      <c r="AG2672" s="26">
        <v>12551</v>
      </c>
      <c r="AI2672" s="26">
        <v>0</v>
      </c>
      <c r="AK2672" s="26">
        <v>131181</v>
      </c>
      <c r="AM2672" s="2" t="str">
        <f t="shared" si="41"/>
        <v>No</v>
      </c>
    </row>
    <row r="2673" spans="1:39">
      <c r="A2673" s="6" t="s">
        <v>41</v>
      </c>
      <c r="B2673" s="6" t="s">
        <v>2063</v>
      </c>
      <c r="C2673" s="4" t="s">
        <v>64</v>
      </c>
      <c r="D2673" s="213" t="s">
        <v>2064</v>
      </c>
      <c r="E2673" s="210" t="s">
        <v>2065</v>
      </c>
      <c r="F2673" s="17" t="s">
        <v>272</v>
      </c>
      <c r="G2673" s="36" t="s">
        <v>400</v>
      </c>
      <c r="H2673" s="157">
        <v>0</v>
      </c>
      <c r="I2673" s="19">
        <v>8</v>
      </c>
      <c r="J2673" s="150" t="s">
        <v>13</v>
      </c>
      <c r="K2673" s="150" t="s">
        <v>12</v>
      </c>
      <c r="L2673" s="9">
        <v>8</v>
      </c>
      <c r="M2673" s="9"/>
      <c r="N2673" s="21">
        <v>0.72499999999999998</v>
      </c>
      <c r="O2673" s="10"/>
      <c r="P2673" s="39">
        <v>3.4000000000000002E-2</v>
      </c>
      <c r="Q2673" s="7"/>
      <c r="R2673" s="158">
        <v>39.898899999999998</v>
      </c>
      <c r="S2673" s="1"/>
      <c r="T2673" s="23">
        <v>1.8735999999999999</v>
      </c>
      <c r="V2673" s="20">
        <v>21.295500000000001</v>
      </c>
      <c r="X2673" s="20">
        <v>0</v>
      </c>
      <c r="AA2673" s="25">
        <v>19286</v>
      </c>
      <c r="AB2673" s="9"/>
      <c r="AC2673" s="25">
        <v>566524</v>
      </c>
      <c r="AD2673" s="9"/>
      <c r="AE2673" s="27">
        <v>26603</v>
      </c>
      <c r="AF2673" s="9"/>
      <c r="AG2673" s="26">
        <v>14199</v>
      </c>
      <c r="AI2673" s="26">
        <v>0</v>
      </c>
      <c r="AK2673" s="26">
        <v>247532</v>
      </c>
      <c r="AM2673" s="2" t="str">
        <f t="shared" si="41"/>
        <v>No</v>
      </c>
    </row>
    <row r="2674" spans="1:39">
      <c r="A2674" s="6" t="s">
        <v>6336</v>
      </c>
      <c r="B2674" s="6" t="s">
        <v>3303</v>
      </c>
      <c r="C2674" s="4" t="s">
        <v>103</v>
      </c>
      <c r="D2674" s="213">
        <v>6035</v>
      </c>
      <c r="E2674" s="210">
        <v>60035</v>
      </c>
      <c r="F2674" s="17" t="s">
        <v>272</v>
      </c>
      <c r="G2674" s="36" t="s">
        <v>220</v>
      </c>
      <c r="H2674" s="157">
        <v>99437</v>
      </c>
      <c r="I2674" s="19">
        <v>8</v>
      </c>
      <c r="J2674" s="150" t="s">
        <v>14</v>
      </c>
      <c r="K2674" s="150" t="s">
        <v>12</v>
      </c>
      <c r="L2674" s="9">
        <v>8</v>
      </c>
      <c r="M2674" s="9"/>
      <c r="N2674" s="21">
        <v>0.69140000000000001</v>
      </c>
      <c r="O2674" s="10"/>
      <c r="P2674" s="39">
        <v>0.13200000000000001</v>
      </c>
      <c r="Q2674" s="7"/>
      <c r="R2674" s="158">
        <v>68.444599999999994</v>
      </c>
      <c r="S2674" s="1"/>
      <c r="T2674" s="23">
        <v>13.067399999999999</v>
      </c>
      <c r="V2674" s="20">
        <v>5.2378</v>
      </c>
      <c r="X2674" s="20">
        <v>0</v>
      </c>
      <c r="AA2674" s="25">
        <v>337310</v>
      </c>
      <c r="AB2674" s="9"/>
      <c r="AC2674" s="25">
        <v>2555244</v>
      </c>
      <c r="AD2674" s="9"/>
      <c r="AE2674" s="27">
        <v>487845</v>
      </c>
      <c r="AF2674" s="9"/>
      <c r="AG2674" s="26">
        <v>37333</v>
      </c>
      <c r="AI2674" s="26">
        <v>0</v>
      </c>
      <c r="AK2674" s="26">
        <v>574267</v>
      </c>
      <c r="AM2674" s="2" t="str">
        <f t="shared" si="41"/>
        <v>No</v>
      </c>
    </row>
    <row r="2675" spans="1:39">
      <c r="A2675" s="6" t="s">
        <v>1459</v>
      </c>
      <c r="B2675" s="6" t="s">
        <v>1421</v>
      </c>
      <c r="C2675" s="4" t="s">
        <v>100</v>
      </c>
      <c r="D2675" s="213" t="s">
        <v>1460</v>
      </c>
      <c r="E2675" s="210">
        <v>44907</v>
      </c>
      <c r="F2675" s="17" t="s">
        <v>132</v>
      </c>
      <c r="G2675" s="36" t="s">
        <v>220</v>
      </c>
      <c r="H2675" s="157">
        <v>0</v>
      </c>
      <c r="I2675" s="19">
        <v>8</v>
      </c>
      <c r="J2675" s="150" t="s">
        <v>13</v>
      </c>
      <c r="K2675" s="150" t="s">
        <v>12</v>
      </c>
      <c r="L2675" s="9">
        <v>8</v>
      </c>
      <c r="M2675" s="9"/>
      <c r="N2675" s="21">
        <v>0</v>
      </c>
      <c r="O2675" s="10"/>
      <c r="P2675" s="39">
        <v>0</v>
      </c>
      <c r="Q2675" s="7"/>
      <c r="R2675" s="158">
        <v>19.7943</v>
      </c>
      <c r="S2675" s="1"/>
      <c r="T2675" s="23">
        <v>0.81740000000000002</v>
      </c>
      <c r="V2675" s="20">
        <v>24.216699999999999</v>
      </c>
      <c r="X2675" s="20">
        <v>0</v>
      </c>
      <c r="AA2675" s="25">
        <v>0</v>
      </c>
      <c r="AB2675" s="9"/>
      <c r="AC2675" s="25">
        <v>362355</v>
      </c>
      <c r="AD2675" s="9"/>
      <c r="AE2675" s="27">
        <v>14963</v>
      </c>
      <c r="AF2675" s="9"/>
      <c r="AG2675" s="26">
        <v>18306</v>
      </c>
      <c r="AI2675" s="26">
        <v>0</v>
      </c>
      <c r="AK2675" s="26">
        <v>343529</v>
      </c>
      <c r="AM2675" s="2" t="str">
        <f t="shared" si="41"/>
        <v>No</v>
      </c>
    </row>
    <row r="2676" spans="1:39">
      <c r="A2676" s="6" t="s">
        <v>3047</v>
      </c>
      <c r="B2676" s="6" t="s">
        <v>1221</v>
      </c>
      <c r="C2676" s="4" t="s">
        <v>82</v>
      </c>
      <c r="D2676" s="213" t="s">
        <v>3048</v>
      </c>
      <c r="E2676" s="210" t="s">
        <v>3049</v>
      </c>
      <c r="F2676" s="17" t="s">
        <v>272</v>
      </c>
      <c r="G2676" s="36" t="s">
        <v>400</v>
      </c>
      <c r="H2676" s="157">
        <v>0</v>
      </c>
      <c r="I2676" s="19">
        <v>8</v>
      </c>
      <c r="J2676" s="150" t="s">
        <v>13</v>
      </c>
      <c r="K2676" s="150" t="s">
        <v>12</v>
      </c>
      <c r="L2676" s="9">
        <v>8</v>
      </c>
      <c r="M2676" s="9"/>
      <c r="N2676" s="21">
        <v>1.2149000000000001</v>
      </c>
      <c r="O2676" s="10"/>
      <c r="P2676" s="39">
        <v>0.1108</v>
      </c>
      <c r="Q2676" s="7"/>
      <c r="R2676" s="158">
        <v>46.8874</v>
      </c>
      <c r="S2676" s="1"/>
      <c r="T2676" s="23">
        <v>4.2755999999999998</v>
      </c>
      <c r="V2676" s="20">
        <v>10.966200000000001</v>
      </c>
      <c r="X2676" s="20">
        <v>0</v>
      </c>
      <c r="AA2676" s="25">
        <v>90683</v>
      </c>
      <c r="AB2676" s="9"/>
      <c r="AC2676" s="25">
        <v>818514</v>
      </c>
      <c r="AD2676" s="9"/>
      <c r="AE2676" s="27">
        <v>74640</v>
      </c>
      <c r="AF2676" s="9"/>
      <c r="AG2676" s="26">
        <v>17457</v>
      </c>
      <c r="AI2676" s="26">
        <v>0</v>
      </c>
      <c r="AK2676" s="26">
        <v>163936</v>
      </c>
      <c r="AM2676" s="2" t="str">
        <f t="shared" si="41"/>
        <v>No</v>
      </c>
    </row>
    <row r="2677" spans="1:39">
      <c r="A2677" s="6" t="s">
        <v>3034</v>
      </c>
      <c r="B2677" s="6" t="s">
        <v>688</v>
      </c>
      <c r="C2677" s="4" t="s">
        <v>82</v>
      </c>
      <c r="D2677" s="213" t="s">
        <v>3035</v>
      </c>
      <c r="E2677" s="210" t="s">
        <v>3036</v>
      </c>
      <c r="F2677" s="17" t="s">
        <v>405</v>
      </c>
      <c r="G2677" s="36" t="s">
        <v>400</v>
      </c>
      <c r="H2677" s="157">
        <v>0</v>
      </c>
      <c r="I2677" s="19">
        <v>8</v>
      </c>
      <c r="J2677" s="150" t="s">
        <v>13</v>
      </c>
      <c r="K2677" s="150" t="s">
        <v>12</v>
      </c>
      <c r="L2677" s="9">
        <v>8</v>
      </c>
      <c r="M2677" s="9"/>
      <c r="N2677" s="21">
        <v>3.0206</v>
      </c>
      <c r="O2677" s="10"/>
      <c r="P2677" s="39">
        <v>0.11550000000000001</v>
      </c>
      <c r="Q2677" s="7"/>
      <c r="R2677" s="158">
        <v>34.875500000000002</v>
      </c>
      <c r="S2677" s="1"/>
      <c r="T2677" s="23">
        <v>1.3337000000000001</v>
      </c>
      <c r="V2677" s="20">
        <v>26.1496</v>
      </c>
      <c r="X2677" s="20">
        <v>0</v>
      </c>
      <c r="AA2677" s="25">
        <v>44693</v>
      </c>
      <c r="AB2677" s="9"/>
      <c r="AC2677" s="25">
        <v>386909</v>
      </c>
      <c r="AD2677" s="9"/>
      <c r="AE2677" s="27">
        <v>14796</v>
      </c>
      <c r="AF2677" s="9"/>
      <c r="AG2677" s="26">
        <v>11094</v>
      </c>
      <c r="AI2677" s="26">
        <v>0</v>
      </c>
      <c r="AK2677" s="26">
        <v>190078</v>
      </c>
      <c r="AM2677" s="2" t="str">
        <f t="shared" si="41"/>
        <v>No</v>
      </c>
    </row>
    <row r="2678" spans="1:39">
      <c r="A2678" s="6" t="s">
        <v>3897</v>
      </c>
      <c r="B2678" s="6" t="s">
        <v>3891</v>
      </c>
      <c r="C2678" s="4" t="s">
        <v>48</v>
      </c>
      <c r="D2678" s="213" t="s">
        <v>3898</v>
      </c>
      <c r="E2678" s="210" t="s">
        <v>3899</v>
      </c>
      <c r="F2678" s="17" t="s">
        <v>405</v>
      </c>
      <c r="G2678" s="36" t="s">
        <v>400</v>
      </c>
      <c r="H2678" s="157">
        <v>0</v>
      </c>
      <c r="I2678" s="19">
        <v>8</v>
      </c>
      <c r="J2678" s="150" t="s">
        <v>13</v>
      </c>
      <c r="K2678" s="150" t="s">
        <v>12</v>
      </c>
      <c r="L2678" s="9">
        <v>8</v>
      </c>
      <c r="M2678" s="9"/>
      <c r="N2678" s="21">
        <v>1.7866</v>
      </c>
      <c r="O2678" s="10"/>
      <c r="P2678" s="39">
        <v>0.19</v>
      </c>
      <c r="Q2678" s="7"/>
      <c r="R2678" s="158">
        <v>23.828900000000001</v>
      </c>
      <c r="S2678" s="1"/>
      <c r="T2678" s="23">
        <v>2.5341</v>
      </c>
      <c r="V2678" s="20">
        <v>9.4033999999999995</v>
      </c>
      <c r="X2678" s="20">
        <v>0</v>
      </c>
      <c r="AA2678" s="25">
        <v>89415</v>
      </c>
      <c r="AB2678" s="9"/>
      <c r="AC2678" s="25">
        <v>470620</v>
      </c>
      <c r="AD2678" s="9"/>
      <c r="AE2678" s="27">
        <v>50048</v>
      </c>
      <c r="AF2678" s="9"/>
      <c r="AG2678" s="26">
        <v>19750</v>
      </c>
      <c r="AI2678" s="26">
        <v>0</v>
      </c>
      <c r="AK2678" s="26">
        <v>310759</v>
      </c>
      <c r="AM2678" s="2" t="str">
        <f t="shared" si="41"/>
        <v>No</v>
      </c>
    </row>
    <row r="2679" spans="1:39">
      <c r="A2679" s="6" t="s">
        <v>2655</v>
      </c>
      <c r="B2679" s="6" t="s">
        <v>2231</v>
      </c>
      <c r="C2679" s="4" t="s">
        <v>46</v>
      </c>
      <c r="D2679" s="213" t="s">
        <v>2656</v>
      </c>
      <c r="E2679" s="210" t="s">
        <v>2657</v>
      </c>
      <c r="F2679" s="17" t="s">
        <v>405</v>
      </c>
      <c r="G2679" s="36" t="s">
        <v>400</v>
      </c>
      <c r="H2679" s="157">
        <v>0</v>
      </c>
      <c r="I2679" s="19">
        <v>8</v>
      </c>
      <c r="J2679" s="150" t="s">
        <v>13</v>
      </c>
      <c r="K2679" s="150" t="s">
        <v>12</v>
      </c>
      <c r="L2679" s="9">
        <v>8</v>
      </c>
      <c r="M2679" s="9"/>
      <c r="N2679" s="21">
        <v>0.72050000000000003</v>
      </c>
      <c r="O2679" s="10"/>
      <c r="P2679" s="39">
        <v>5.0999999999999997E-2</v>
      </c>
      <c r="Q2679" s="7"/>
      <c r="R2679" s="158">
        <v>39.695099999999996</v>
      </c>
      <c r="S2679" s="1"/>
      <c r="T2679" s="23">
        <v>2.8109999999999999</v>
      </c>
      <c r="V2679" s="20">
        <v>14.1213</v>
      </c>
      <c r="X2679" s="20">
        <v>0</v>
      </c>
      <c r="AA2679" s="25">
        <v>28827</v>
      </c>
      <c r="AB2679" s="9"/>
      <c r="AC2679" s="25">
        <v>565020</v>
      </c>
      <c r="AD2679" s="9"/>
      <c r="AE2679" s="27">
        <v>40012</v>
      </c>
      <c r="AF2679" s="9"/>
      <c r="AG2679" s="26">
        <v>14234</v>
      </c>
      <c r="AI2679" s="26">
        <v>0</v>
      </c>
      <c r="AK2679" s="26">
        <v>187201</v>
      </c>
      <c r="AM2679" s="2" t="str">
        <f t="shared" si="41"/>
        <v>No</v>
      </c>
    </row>
    <row r="2680" spans="1:39">
      <c r="A2680" s="6" t="s">
        <v>6337</v>
      </c>
      <c r="B2680" s="6" t="s">
        <v>2372</v>
      </c>
      <c r="C2680" s="4" t="s">
        <v>113</v>
      </c>
      <c r="D2680" s="213">
        <v>5133</v>
      </c>
      <c r="E2680" s="210">
        <v>50133</v>
      </c>
      <c r="F2680" s="17" t="s">
        <v>272</v>
      </c>
      <c r="G2680" s="36" t="s">
        <v>220</v>
      </c>
      <c r="H2680" s="157">
        <v>102852</v>
      </c>
      <c r="I2680" s="19">
        <v>8</v>
      </c>
      <c r="J2680" s="150" t="s">
        <v>13</v>
      </c>
      <c r="K2680" s="150" t="s">
        <v>15</v>
      </c>
      <c r="L2680" s="9">
        <v>8</v>
      </c>
      <c r="M2680" s="9"/>
      <c r="N2680" s="21">
        <v>2.6238000000000001</v>
      </c>
      <c r="O2680" s="10"/>
      <c r="P2680" s="39">
        <v>0.35289999999999999</v>
      </c>
      <c r="Q2680" s="7"/>
      <c r="R2680" s="158">
        <v>29.108899999999998</v>
      </c>
      <c r="S2680" s="1"/>
      <c r="T2680" s="23">
        <v>3.9154</v>
      </c>
      <c r="V2680" s="20">
        <v>7.4344000000000001</v>
      </c>
      <c r="X2680" s="20">
        <v>0</v>
      </c>
      <c r="AA2680" s="25">
        <v>165923</v>
      </c>
      <c r="AB2680" s="9"/>
      <c r="AC2680" s="25">
        <v>470138</v>
      </c>
      <c r="AD2680" s="9"/>
      <c r="AE2680" s="27">
        <v>63238</v>
      </c>
      <c r="AF2680" s="9"/>
      <c r="AG2680" s="26">
        <v>16151</v>
      </c>
      <c r="AI2680" s="26">
        <v>0</v>
      </c>
      <c r="AK2680" s="26">
        <v>176875</v>
      </c>
      <c r="AM2680" s="2" t="str">
        <f t="shared" si="41"/>
        <v>No</v>
      </c>
    </row>
    <row r="2681" spans="1:39">
      <c r="A2681" s="6" t="s">
        <v>3501</v>
      </c>
      <c r="B2681" s="6" t="s">
        <v>3502</v>
      </c>
      <c r="C2681" s="4" t="s">
        <v>52</v>
      </c>
      <c r="D2681" s="213" t="s">
        <v>3503</v>
      </c>
      <c r="E2681" s="210" t="s">
        <v>3504</v>
      </c>
      <c r="F2681" s="17" t="s">
        <v>1012</v>
      </c>
      <c r="G2681" s="36" t="s">
        <v>400</v>
      </c>
      <c r="H2681" s="157">
        <v>0</v>
      </c>
      <c r="I2681" s="19">
        <v>8</v>
      </c>
      <c r="J2681" s="150" t="s">
        <v>13</v>
      </c>
      <c r="K2681" s="150" t="s">
        <v>12</v>
      </c>
      <c r="L2681" s="9">
        <v>8</v>
      </c>
      <c r="M2681" s="9"/>
      <c r="N2681" s="21">
        <v>1.4876</v>
      </c>
      <c r="O2681" s="10"/>
      <c r="P2681" s="39">
        <v>4.4699999999999997E-2</v>
      </c>
      <c r="Q2681" s="7"/>
      <c r="R2681" s="158">
        <v>35.526899999999998</v>
      </c>
      <c r="S2681" s="1"/>
      <c r="T2681" s="23">
        <v>1.0673999999999999</v>
      </c>
      <c r="V2681" s="20">
        <v>33.2851</v>
      </c>
      <c r="X2681" s="20">
        <v>0</v>
      </c>
      <c r="AA2681" s="25">
        <v>19119</v>
      </c>
      <c r="AB2681" s="9"/>
      <c r="AC2681" s="25">
        <v>427780</v>
      </c>
      <c r="AD2681" s="9"/>
      <c r="AE2681" s="27">
        <v>12852</v>
      </c>
      <c r="AF2681" s="9"/>
      <c r="AG2681" s="26">
        <v>12041</v>
      </c>
      <c r="AI2681" s="26">
        <v>0</v>
      </c>
      <c r="AK2681" s="26">
        <v>224237</v>
      </c>
      <c r="AM2681" s="2" t="str">
        <f t="shared" si="41"/>
        <v>No</v>
      </c>
    </row>
    <row r="2682" spans="1:39">
      <c r="A2682" s="6" t="s">
        <v>2492</v>
      </c>
      <c r="B2682" s="6" t="s">
        <v>2346</v>
      </c>
      <c r="C2682" s="4" t="s">
        <v>45</v>
      </c>
      <c r="D2682" s="213" t="s">
        <v>2493</v>
      </c>
      <c r="E2682" s="210" t="s">
        <v>2494</v>
      </c>
      <c r="F2682" s="17" t="s">
        <v>272</v>
      </c>
      <c r="G2682" s="36" t="s">
        <v>400</v>
      </c>
      <c r="H2682" s="157">
        <v>0</v>
      </c>
      <c r="I2682" s="19">
        <v>8</v>
      </c>
      <c r="J2682" s="150" t="s">
        <v>13</v>
      </c>
      <c r="K2682" s="150" t="s">
        <v>12</v>
      </c>
      <c r="L2682" s="9">
        <v>8</v>
      </c>
      <c r="M2682" s="9"/>
      <c r="N2682" s="21">
        <v>2.3214999999999999</v>
      </c>
      <c r="O2682" s="10"/>
      <c r="P2682" s="39">
        <v>8.8499999999999995E-2</v>
      </c>
      <c r="Q2682" s="7"/>
      <c r="R2682" s="158">
        <v>38.038800000000002</v>
      </c>
      <c r="S2682" s="1"/>
      <c r="T2682" s="23">
        <v>1.4500999999999999</v>
      </c>
      <c r="V2682" s="20">
        <v>26.2316</v>
      </c>
      <c r="X2682" s="20">
        <v>0</v>
      </c>
      <c r="AA2682" s="25">
        <v>60669</v>
      </c>
      <c r="AB2682" s="9"/>
      <c r="AC2682" s="25">
        <v>685536</v>
      </c>
      <c r="AD2682" s="9"/>
      <c r="AE2682" s="27">
        <v>26134</v>
      </c>
      <c r="AF2682" s="9"/>
      <c r="AG2682" s="26">
        <v>18022</v>
      </c>
      <c r="AI2682" s="26">
        <v>0</v>
      </c>
      <c r="AK2682" s="26">
        <v>389202</v>
      </c>
      <c r="AM2682" s="2" t="str">
        <f t="shared" si="41"/>
        <v>No</v>
      </c>
    </row>
    <row r="2683" spans="1:39">
      <c r="A2683" s="6" t="s">
        <v>2087</v>
      </c>
      <c r="B2683" s="6" t="s">
        <v>5299</v>
      </c>
      <c r="C2683" s="4" t="s">
        <v>75</v>
      </c>
      <c r="D2683" s="213" t="s">
        <v>5300</v>
      </c>
      <c r="E2683" s="210" t="s">
        <v>5301</v>
      </c>
      <c r="F2683" s="17" t="s">
        <v>272</v>
      </c>
      <c r="G2683" s="36" t="s">
        <v>400</v>
      </c>
      <c r="H2683" s="157">
        <v>0</v>
      </c>
      <c r="I2683" s="19">
        <v>8</v>
      </c>
      <c r="J2683" s="150" t="s">
        <v>14</v>
      </c>
      <c r="K2683" s="150" t="s">
        <v>15</v>
      </c>
      <c r="L2683" s="9">
        <v>8</v>
      </c>
      <c r="M2683" s="9"/>
      <c r="N2683" s="21">
        <v>0.75309999999999999</v>
      </c>
      <c r="O2683" s="10"/>
      <c r="P2683" s="39">
        <v>1.44E-2</v>
      </c>
      <c r="Q2683" s="7"/>
      <c r="R2683" s="158">
        <v>94.394599999999997</v>
      </c>
      <c r="S2683" s="1"/>
      <c r="T2683" s="23">
        <v>1.8109</v>
      </c>
      <c r="V2683" s="20">
        <v>52.126399999999997</v>
      </c>
      <c r="X2683" s="20">
        <v>0</v>
      </c>
      <c r="AA2683" s="25">
        <v>8776</v>
      </c>
      <c r="AB2683" s="9"/>
      <c r="AC2683" s="25">
        <v>607429</v>
      </c>
      <c r="AD2683" s="9"/>
      <c r="AE2683" s="27">
        <v>11653</v>
      </c>
      <c r="AF2683" s="9"/>
      <c r="AG2683" s="26">
        <v>6435</v>
      </c>
      <c r="AI2683" s="26">
        <v>0</v>
      </c>
      <c r="AK2683" s="26">
        <v>142406</v>
      </c>
      <c r="AM2683" s="2" t="str">
        <f t="shared" si="41"/>
        <v>No</v>
      </c>
    </row>
    <row r="2684" spans="1:39">
      <c r="A2684" s="6" t="s">
        <v>2688</v>
      </c>
      <c r="B2684" s="6" t="s">
        <v>5827</v>
      </c>
      <c r="C2684" s="4" t="s">
        <v>46</v>
      </c>
      <c r="D2684" s="213" t="s">
        <v>2689</v>
      </c>
      <c r="E2684" s="210" t="s">
        <v>2690</v>
      </c>
      <c r="F2684" s="17" t="s">
        <v>405</v>
      </c>
      <c r="G2684" s="36" t="s">
        <v>400</v>
      </c>
      <c r="H2684" s="157">
        <v>0</v>
      </c>
      <c r="I2684" s="19">
        <v>8</v>
      </c>
      <c r="J2684" s="150" t="s">
        <v>13</v>
      </c>
      <c r="K2684" s="150" t="s">
        <v>12</v>
      </c>
      <c r="L2684" s="9">
        <v>8</v>
      </c>
      <c r="M2684" s="9"/>
      <c r="N2684" s="21">
        <v>0.81069999999999998</v>
      </c>
      <c r="O2684" s="10"/>
      <c r="P2684" s="39">
        <v>7.7299999999999994E-2</v>
      </c>
      <c r="Q2684" s="7"/>
      <c r="R2684" s="158">
        <v>25.650400000000001</v>
      </c>
      <c r="S2684" s="1"/>
      <c r="T2684" s="23">
        <v>2.4441999999999999</v>
      </c>
      <c r="V2684" s="20">
        <v>10.494300000000001</v>
      </c>
      <c r="X2684" s="20">
        <v>0</v>
      </c>
      <c r="AA2684" s="25">
        <v>33746</v>
      </c>
      <c r="AB2684" s="9"/>
      <c r="AC2684" s="25">
        <v>436827</v>
      </c>
      <c r="AD2684" s="9"/>
      <c r="AE2684" s="27">
        <v>41625</v>
      </c>
      <c r="AF2684" s="9"/>
      <c r="AG2684" s="26">
        <v>17030</v>
      </c>
      <c r="AI2684" s="26">
        <v>0</v>
      </c>
      <c r="AK2684" s="26">
        <v>110233</v>
      </c>
      <c r="AM2684" s="2" t="str">
        <f t="shared" si="41"/>
        <v>No</v>
      </c>
    </row>
    <row r="2685" spans="1:39">
      <c r="A2685" s="6" t="s">
        <v>5436</v>
      </c>
      <c r="B2685" s="6" t="s">
        <v>934</v>
      </c>
      <c r="C2685" s="4" t="s">
        <v>46</v>
      </c>
      <c r="D2685" s="213" t="s">
        <v>2668</v>
      </c>
      <c r="E2685" s="210" t="s">
        <v>2669</v>
      </c>
      <c r="F2685" s="17" t="s">
        <v>405</v>
      </c>
      <c r="G2685" s="36" t="s">
        <v>400</v>
      </c>
      <c r="H2685" s="157">
        <v>0</v>
      </c>
      <c r="I2685" s="19">
        <v>8</v>
      </c>
      <c r="J2685" s="150" t="s">
        <v>13</v>
      </c>
      <c r="K2685" s="150" t="s">
        <v>12</v>
      </c>
      <c r="L2685" s="9">
        <v>8</v>
      </c>
      <c r="M2685" s="9"/>
      <c r="N2685" s="21">
        <v>1.5392999999999999</v>
      </c>
      <c r="O2685" s="10"/>
      <c r="P2685" s="39">
        <v>6.4399999999999999E-2</v>
      </c>
      <c r="Q2685" s="7"/>
      <c r="R2685" s="158">
        <v>41.273800000000001</v>
      </c>
      <c r="S2685" s="1"/>
      <c r="T2685" s="23">
        <v>1.726</v>
      </c>
      <c r="V2685" s="20">
        <v>23.9132</v>
      </c>
      <c r="X2685" s="20">
        <v>0</v>
      </c>
      <c r="AA2685" s="25">
        <v>20439</v>
      </c>
      <c r="AB2685" s="9"/>
      <c r="AC2685" s="25">
        <v>317519</v>
      </c>
      <c r="AD2685" s="9"/>
      <c r="AE2685" s="27">
        <v>13278</v>
      </c>
      <c r="AF2685" s="9"/>
      <c r="AG2685" s="26">
        <v>7693</v>
      </c>
      <c r="AI2685" s="26">
        <v>0</v>
      </c>
      <c r="AK2685" s="26">
        <v>82142</v>
      </c>
      <c r="AM2685" s="2" t="str">
        <f t="shared" si="41"/>
        <v>No</v>
      </c>
    </row>
    <row r="2686" spans="1:39">
      <c r="A2686" s="6" t="s">
        <v>3587</v>
      </c>
      <c r="B2686" s="6" t="s">
        <v>3588</v>
      </c>
      <c r="C2686" s="4" t="s">
        <v>85</v>
      </c>
      <c r="D2686" s="213" t="s">
        <v>3589</v>
      </c>
      <c r="E2686" s="210" t="s">
        <v>3590</v>
      </c>
      <c r="F2686" s="17" t="s">
        <v>405</v>
      </c>
      <c r="G2686" s="36" t="s">
        <v>400</v>
      </c>
      <c r="H2686" s="157">
        <v>0</v>
      </c>
      <c r="I2686" s="19">
        <v>8</v>
      </c>
      <c r="J2686" s="150" t="s">
        <v>13</v>
      </c>
      <c r="K2686" s="150" t="s">
        <v>12</v>
      </c>
      <c r="L2686" s="9">
        <v>8</v>
      </c>
      <c r="M2686" s="9"/>
      <c r="N2686" s="21">
        <v>1.0037</v>
      </c>
      <c r="O2686" s="10"/>
      <c r="P2686" s="39">
        <v>9.5799999999999996E-2</v>
      </c>
      <c r="Q2686" s="7"/>
      <c r="R2686" s="158">
        <v>33.239699999999999</v>
      </c>
      <c r="S2686" s="1"/>
      <c r="T2686" s="23">
        <v>3.1728000000000001</v>
      </c>
      <c r="V2686" s="20">
        <v>10.4765</v>
      </c>
      <c r="X2686" s="20">
        <v>0</v>
      </c>
      <c r="AA2686" s="25">
        <v>33761</v>
      </c>
      <c r="AB2686" s="9"/>
      <c r="AC2686" s="25">
        <v>352407</v>
      </c>
      <c r="AD2686" s="9"/>
      <c r="AE2686" s="27">
        <v>33638</v>
      </c>
      <c r="AF2686" s="9"/>
      <c r="AG2686" s="26">
        <v>10602</v>
      </c>
      <c r="AI2686" s="26">
        <v>0</v>
      </c>
      <c r="AK2686" s="26">
        <v>113363</v>
      </c>
      <c r="AM2686" s="2" t="str">
        <f t="shared" si="41"/>
        <v>No</v>
      </c>
    </row>
    <row r="2687" spans="1:39">
      <c r="A2687" s="6" t="s">
        <v>5309</v>
      </c>
      <c r="B2687" s="6" t="s">
        <v>5310</v>
      </c>
      <c r="C2687" s="4" t="s">
        <v>52</v>
      </c>
      <c r="D2687" s="213"/>
      <c r="E2687" s="210" t="s">
        <v>5311</v>
      </c>
      <c r="F2687" s="17" t="s">
        <v>1012</v>
      </c>
      <c r="G2687" s="36" t="s">
        <v>400</v>
      </c>
      <c r="H2687" s="157">
        <v>0</v>
      </c>
      <c r="I2687" s="19">
        <v>8</v>
      </c>
      <c r="J2687" s="150" t="s">
        <v>13</v>
      </c>
      <c r="K2687" s="150" t="s">
        <v>12</v>
      </c>
      <c r="L2687" s="9">
        <v>8</v>
      </c>
      <c r="M2687" s="9"/>
      <c r="N2687" s="21">
        <v>0.88100000000000001</v>
      </c>
      <c r="O2687" s="10"/>
      <c r="P2687" s="39">
        <v>4.1000000000000002E-2</v>
      </c>
      <c r="Q2687" s="7"/>
      <c r="R2687" s="158">
        <v>33.9602</v>
      </c>
      <c r="S2687" s="1"/>
      <c r="T2687" s="23">
        <v>1.5802</v>
      </c>
      <c r="V2687" s="20">
        <v>21.491199999999999</v>
      </c>
      <c r="X2687" s="20">
        <v>0</v>
      </c>
      <c r="AA2687" s="25">
        <v>6128</v>
      </c>
      <c r="AB2687" s="9"/>
      <c r="AC2687" s="25">
        <v>149493</v>
      </c>
      <c r="AD2687" s="9"/>
      <c r="AE2687" s="27">
        <v>6956</v>
      </c>
      <c r="AF2687" s="9"/>
      <c r="AG2687" s="26">
        <v>4402</v>
      </c>
      <c r="AI2687" s="26">
        <v>0</v>
      </c>
      <c r="AK2687" s="26">
        <v>51290</v>
      </c>
      <c r="AM2687" s="2" t="str">
        <f t="shared" si="41"/>
        <v>No</v>
      </c>
    </row>
    <row r="2688" spans="1:39">
      <c r="A2688" s="6" t="s">
        <v>3200</v>
      </c>
      <c r="B2688" s="6" t="s">
        <v>3201</v>
      </c>
      <c r="C2688" s="4" t="s">
        <v>113</v>
      </c>
      <c r="D2688" s="213" t="s">
        <v>3202</v>
      </c>
      <c r="E2688" s="210" t="s">
        <v>3203</v>
      </c>
      <c r="F2688" s="17" t="s">
        <v>272</v>
      </c>
      <c r="G2688" s="36" t="s">
        <v>400</v>
      </c>
      <c r="H2688" s="157">
        <v>0</v>
      </c>
      <c r="I2688" s="19">
        <v>8</v>
      </c>
      <c r="J2688" s="150" t="s">
        <v>13</v>
      </c>
      <c r="K2688" s="150" t="s">
        <v>15</v>
      </c>
      <c r="L2688" s="9">
        <v>8</v>
      </c>
      <c r="M2688" s="9"/>
      <c r="N2688" s="21">
        <v>4.3061999999999996</v>
      </c>
      <c r="O2688" s="10"/>
      <c r="P2688" s="39">
        <v>0.46960000000000002</v>
      </c>
      <c r="Q2688" s="7"/>
      <c r="R2688" s="158">
        <v>21.725200000000001</v>
      </c>
      <c r="S2688" s="1"/>
      <c r="T2688" s="23">
        <v>2.3694000000000002</v>
      </c>
      <c r="V2688" s="20">
        <v>9.1692</v>
      </c>
      <c r="X2688" s="20">
        <v>0</v>
      </c>
      <c r="AA2688" s="25">
        <v>406725</v>
      </c>
      <c r="AB2688" s="9"/>
      <c r="AC2688" s="25">
        <v>866052</v>
      </c>
      <c r="AD2688" s="9"/>
      <c r="AE2688" s="27">
        <v>94452</v>
      </c>
      <c r="AF2688" s="9"/>
      <c r="AG2688" s="26">
        <v>39864</v>
      </c>
      <c r="AI2688" s="26">
        <v>0</v>
      </c>
      <c r="AK2688" s="26">
        <v>453433</v>
      </c>
      <c r="AM2688" s="2" t="str">
        <f t="shared" si="41"/>
        <v>No</v>
      </c>
    </row>
    <row r="2689" spans="1:39">
      <c r="A2689" s="6" t="s">
        <v>3417</v>
      </c>
      <c r="B2689" s="6" t="s">
        <v>3418</v>
      </c>
      <c r="C2689" s="4" t="s">
        <v>52</v>
      </c>
      <c r="D2689" s="213" t="s">
        <v>3419</v>
      </c>
      <c r="E2689" s="210" t="s">
        <v>3420</v>
      </c>
      <c r="F2689" s="17" t="s">
        <v>1012</v>
      </c>
      <c r="G2689" s="36" t="s">
        <v>400</v>
      </c>
      <c r="H2689" s="157">
        <v>0</v>
      </c>
      <c r="I2689" s="19">
        <v>8</v>
      </c>
      <c r="J2689" s="150" t="s">
        <v>13</v>
      </c>
      <c r="K2689" s="150" t="s">
        <v>12</v>
      </c>
      <c r="L2689" s="9">
        <v>8</v>
      </c>
      <c r="M2689" s="9"/>
      <c r="N2689" s="21">
        <v>0.50609999999999999</v>
      </c>
      <c r="O2689" s="10"/>
      <c r="P2689" s="39">
        <v>1.2500000000000001E-2</v>
      </c>
      <c r="Q2689" s="7"/>
      <c r="R2689" s="158">
        <v>38.433500000000002</v>
      </c>
      <c r="S2689" s="1"/>
      <c r="T2689" s="23">
        <v>0.95079999999999998</v>
      </c>
      <c r="V2689" s="20">
        <v>40.422699999999999</v>
      </c>
      <c r="X2689" s="20">
        <v>0</v>
      </c>
      <c r="AA2689" s="25">
        <v>5603</v>
      </c>
      <c r="AB2689" s="9"/>
      <c r="AC2689" s="25">
        <v>447520</v>
      </c>
      <c r="AD2689" s="9"/>
      <c r="AE2689" s="27">
        <v>11071</v>
      </c>
      <c r="AF2689" s="9"/>
      <c r="AG2689" s="26">
        <v>11644</v>
      </c>
      <c r="AI2689" s="26">
        <v>0</v>
      </c>
      <c r="AK2689" s="26">
        <v>225678</v>
      </c>
      <c r="AM2689" s="2" t="str">
        <f t="shared" si="41"/>
        <v>No</v>
      </c>
    </row>
    <row r="2690" spans="1:39">
      <c r="A2690" s="6" t="s">
        <v>6338</v>
      </c>
      <c r="B2690" s="6" t="s">
        <v>3542</v>
      </c>
      <c r="C2690" s="4" t="s">
        <v>73</v>
      </c>
      <c r="D2690" s="213" t="s">
        <v>3543</v>
      </c>
      <c r="E2690" s="210" t="s">
        <v>3544</v>
      </c>
      <c r="F2690" s="17" t="s">
        <v>405</v>
      </c>
      <c r="G2690" s="36" t="s">
        <v>400</v>
      </c>
      <c r="H2690" s="157">
        <v>0</v>
      </c>
      <c r="I2690" s="19">
        <v>8</v>
      </c>
      <c r="J2690" s="150" t="s">
        <v>14</v>
      </c>
      <c r="K2690" s="150" t="s">
        <v>12</v>
      </c>
      <c r="L2690" s="9">
        <v>8</v>
      </c>
      <c r="M2690" s="9"/>
      <c r="N2690" s="21">
        <v>0.62580000000000002</v>
      </c>
      <c r="O2690" s="10"/>
      <c r="P2690" s="39">
        <v>0.13350000000000001</v>
      </c>
      <c r="Q2690" s="7"/>
      <c r="R2690" s="158">
        <v>27.8141</v>
      </c>
      <c r="S2690" s="1"/>
      <c r="T2690" s="23">
        <v>5.9341999999999997</v>
      </c>
      <c r="V2690" s="20">
        <v>4.6871</v>
      </c>
      <c r="X2690" s="20">
        <v>0</v>
      </c>
      <c r="AA2690" s="25">
        <v>55843</v>
      </c>
      <c r="AB2690" s="9"/>
      <c r="AC2690" s="25">
        <v>418240</v>
      </c>
      <c r="AD2690" s="9"/>
      <c r="AE2690" s="27">
        <v>89233</v>
      </c>
      <c r="AF2690" s="9"/>
      <c r="AG2690" s="26">
        <v>15037</v>
      </c>
      <c r="AI2690" s="26">
        <v>0</v>
      </c>
      <c r="AK2690" s="26">
        <v>191809</v>
      </c>
      <c r="AM2690" s="2" t="str">
        <f t="shared" ref="AM2690:AM2753" si="42">IF(AL2690&amp;AJ2690&amp;AH2690&amp;AF2690&amp;AD2690&amp;AB2690&amp;Y2690&amp;W2690&amp;U2690&amp;S2690&amp;S2690&amp;Q2690&amp;O2690&lt;&gt;"","Yes","No")</f>
        <v>No</v>
      </c>
    </row>
    <row r="2691" spans="1:39">
      <c r="A2691" s="6" t="s">
        <v>6339</v>
      </c>
      <c r="B2691" s="6" t="s">
        <v>5062</v>
      </c>
      <c r="C2691" s="4" t="s">
        <v>22</v>
      </c>
      <c r="D2691" s="213" t="s">
        <v>5063</v>
      </c>
      <c r="E2691" s="210" t="s">
        <v>5064</v>
      </c>
      <c r="F2691" s="17" t="s">
        <v>272</v>
      </c>
      <c r="G2691" s="36" t="s">
        <v>400</v>
      </c>
      <c r="H2691" s="157">
        <v>0</v>
      </c>
      <c r="I2691" s="19">
        <v>8</v>
      </c>
      <c r="J2691" s="150" t="s">
        <v>14</v>
      </c>
      <c r="K2691" s="150" t="s">
        <v>12</v>
      </c>
      <c r="L2691" s="9">
        <v>8</v>
      </c>
      <c r="M2691" s="9"/>
      <c r="N2691" s="21">
        <v>3.004</v>
      </c>
      <c r="O2691" s="10"/>
      <c r="P2691" s="39">
        <v>0.1018</v>
      </c>
      <c r="Q2691" s="7"/>
      <c r="R2691" s="158">
        <v>103.32599999999999</v>
      </c>
      <c r="S2691" s="1"/>
      <c r="T2691" s="23">
        <v>3.5013000000000001</v>
      </c>
      <c r="V2691" s="20">
        <v>29.5105</v>
      </c>
      <c r="X2691" s="20">
        <v>0</v>
      </c>
      <c r="AA2691" s="25">
        <v>165533</v>
      </c>
      <c r="AB2691" s="9"/>
      <c r="AC2691" s="25">
        <v>1626144</v>
      </c>
      <c r="AD2691" s="9"/>
      <c r="AE2691" s="27">
        <v>55104</v>
      </c>
      <c r="AF2691" s="9"/>
      <c r="AG2691" s="26">
        <v>15738</v>
      </c>
      <c r="AI2691" s="26">
        <v>0</v>
      </c>
      <c r="AK2691" s="26">
        <v>431845</v>
      </c>
      <c r="AM2691" s="2" t="str">
        <f t="shared" si="42"/>
        <v>No</v>
      </c>
    </row>
    <row r="2692" spans="1:39">
      <c r="A2692" s="6" t="s">
        <v>4385</v>
      </c>
      <c r="B2692" s="6" t="s">
        <v>4386</v>
      </c>
      <c r="C2692" s="4" t="s">
        <v>101</v>
      </c>
      <c r="D2692" s="213" t="s">
        <v>4387</v>
      </c>
      <c r="E2692" s="210">
        <v>88182</v>
      </c>
      <c r="F2692" s="17" t="s">
        <v>132</v>
      </c>
      <c r="G2692" s="36" t="s">
        <v>220</v>
      </c>
      <c r="H2692" s="157">
        <v>0</v>
      </c>
      <c r="I2692" s="19">
        <v>8</v>
      </c>
      <c r="J2692" s="150" t="s">
        <v>13</v>
      </c>
      <c r="K2692" s="150" t="s">
        <v>12</v>
      </c>
      <c r="L2692" s="9">
        <v>8</v>
      </c>
      <c r="M2692" s="9"/>
      <c r="N2692" s="21">
        <v>0.71989999999999998</v>
      </c>
      <c r="O2692" s="10"/>
      <c r="P2692" s="39">
        <v>7.8299999999999995E-2</v>
      </c>
      <c r="Q2692" s="7"/>
      <c r="R2692" s="158">
        <v>57.666800000000002</v>
      </c>
      <c r="S2692" s="1"/>
      <c r="T2692" s="23">
        <v>6.2712000000000003</v>
      </c>
      <c r="V2692" s="20">
        <v>9.1953999999999994</v>
      </c>
      <c r="X2692" s="20">
        <v>0</v>
      </c>
      <c r="AA2692" s="25">
        <v>74727</v>
      </c>
      <c r="AB2692" s="9"/>
      <c r="AC2692" s="25">
        <v>954558</v>
      </c>
      <c r="AD2692" s="9"/>
      <c r="AE2692" s="27">
        <v>103808</v>
      </c>
      <c r="AF2692" s="9"/>
      <c r="AG2692" s="26">
        <v>16553</v>
      </c>
      <c r="AI2692" s="26">
        <v>0</v>
      </c>
      <c r="AK2692" s="26">
        <v>310315</v>
      </c>
      <c r="AM2692" s="2" t="str">
        <f t="shared" si="42"/>
        <v>No</v>
      </c>
    </row>
    <row r="2693" spans="1:39">
      <c r="A2693" s="6" t="s">
        <v>1703</v>
      </c>
      <c r="B2693" s="6" t="s">
        <v>1446</v>
      </c>
      <c r="C2693" s="4" t="s">
        <v>42</v>
      </c>
      <c r="D2693" s="213" t="s">
        <v>1704</v>
      </c>
      <c r="E2693" s="210" t="s">
        <v>1705</v>
      </c>
      <c r="F2693" s="17" t="s">
        <v>272</v>
      </c>
      <c r="G2693" s="36" t="s">
        <v>400</v>
      </c>
      <c r="H2693" s="157">
        <v>0</v>
      </c>
      <c r="I2693" s="19">
        <v>8</v>
      </c>
      <c r="J2693" s="150" t="s">
        <v>13</v>
      </c>
      <c r="K2693" s="150" t="s">
        <v>12</v>
      </c>
      <c r="L2693" s="9">
        <v>8</v>
      </c>
      <c r="M2693" s="9"/>
      <c r="N2693" s="21">
        <v>0.14810000000000001</v>
      </c>
      <c r="O2693" s="10"/>
      <c r="P2693" s="39">
        <v>1.83E-2</v>
      </c>
      <c r="Q2693" s="7"/>
      <c r="R2693" s="158">
        <v>24.483499999999999</v>
      </c>
      <c r="S2693" s="1"/>
      <c r="T2693" s="23">
        <v>3.0276999999999998</v>
      </c>
      <c r="V2693" s="20">
        <v>8.0863999999999994</v>
      </c>
      <c r="X2693" s="20">
        <v>0</v>
      </c>
      <c r="AA2693" s="25">
        <v>4109</v>
      </c>
      <c r="AB2693" s="9"/>
      <c r="AC2693" s="25">
        <v>224293</v>
      </c>
      <c r="AD2693" s="9"/>
      <c r="AE2693" s="27">
        <v>27737</v>
      </c>
      <c r="AF2693" s="9"/>
      <c r="AG2693" s="26">
        <v>9161</v>
      </c>
      <c r="AI2693" s="26">
        <v>0</v>
      </c>
      <c r="AK2693" s="26">
        <v>154380</v>
      </c>
      <c r="AM2693" s="2" t="str">
        <f t="shared" si="42"/>
        <v>No</v>
      </c>
    </row>
    <row r="2694" spans="1:39">
      <c r="A2694" s="6" t="s">
        <v>2679</v>
      </c>
      <c r="B2694" s="6" t="s">
        <v>845</v>
      </c>
      <c r="C2694" s="4" t="s">
        <v>46</v>
      </c>
      <c r="D2694" s="213" t="s">
        <v>2680</v>
      </c>
      <c r="E2694" s="210" t="s">
        <v>2681</v>
      </c>
      <c r="F2694" s="17" t="s">
        <v>1012</v>
      </c>
      <c r="G2694" s="36" t="s">
        <v>400</v>
      </c>
      <c r="H2694" s="157">
        <v>0</v>
      </c>
      <c r="I2694" s="19">
        <v>8</v>
      </c>
      <c r="J2694" s="150" t="s">
        <v>13</v>
      </c>
      <c r="K2694" s="150" t="s">
        <v>12</v>
      </c>
      <c r="L2694" s="9">
        <v>8</v>
      </c>
      <c r="M2694" s="9"/>
      <c r="N2694" s="21">
        <v>2.0790000000000002</v>
      </c>
      <c r="O2694" s="10"/>
      <c r="P2694" s="39">
        <v>0.16919999999999999</v>
      </c>
      <c r="Q2694" s="7"/>
      <c r="R2694" s="158">
        <v>32.086300000000001</v>
      </c>
      <c r="S2694" s="1"/>
      <c r="T2694" s="23">
        <v>2.6110000000000002</v>
      </c>
      <c r="V2694" s="20">
        <v>12.2889</v>
      </c>
      <c r="X2694" s="20">
        <v>0</v>
      </c>
      <c r="AA2694" s="25">
        <v>86097</v>
      </c>
      <c r="AB2694" s="9"/>
      <c r="AC2694" s="25">
        <v>508921</v>
      </c>
      <c r="AD2694" s="9"/>
      <c r="AE2694" s="27">
        <v>41413</v>
      </c>
      <c r="AF2694" s="9"/>
      <c r="AG2694" s="26">
        <v>15861</v>
      </c>
      <c r="AI2694" s="26">
        <v>0</v>
      </c>
      <c r="AK2694" s="26">
        <v>230371</v>
      </c>
      <c r="AM2694" s="2" t="str">
        <f t="shared" si="42"/>
        <v>No</v>
      </c>
    </row>
    <row r="2695" spans="1:39">
      <c r="A2695" s="6" t="s">
        <v>2194</v>
      </c>
      <c r="B2695" s="6" t="s">
        <v>2195</v>
      </c>
      <c r="C2695" s="4" t="s">
        <v>64</v>
      </c>
      <c r="D2695" s="213" t="s">
        <v>2196</v>
      </c>
      <c r="E2695" s="210" t="s">
        <v>2197</v>
      </c>
      <c r="F2695" s="17" t="s">
        <v>272</v>
      </c>
      <c r="G2695" s="36" t="s">
        <v>400</v>
      </c>
      <c r="H2695" s="157">
        <v>0</v>
      </c>
      <c r="I2695" s="19">
        <v>8</v>
      </c>
      <c r="J2695" s="150" t="s">
        <v>13</v>
      </c>
      <c r="K2695" s="150" t="s">
        <v>12</v>
      </c>
      <c r="L2695" s="9">
        <v>8</v>
      </c>
      <c r="M2695" s="9"/>
      <c r="N2695" s="21">
        <v>0.29459999999999997</v>
      </c>
      <c r="O2695" s="10"/>
      <c r="P2695" s="39">
        <v>1.6899999999999998E-2</v>
      </c>
      <c r="Q2695" s="7"/>
      <c r="R2695" s="158">
        <v>60.744399999999999</v>
      </c>
      <c r="S2695" s="1"/>
      <c r="T2695" s="23">
        <v>3.4948999999999999</v>
      </c>
      <c r="V2695" s="20">
        <v>17.380800000000001</v>
      </c>
      <c r="X2695" s="20">
        <v>0</v>
      </c>
      <c r="AA2695" s="25">
        <v>17430</v>
      </c>
      <c r="AB2695" s="9"/>
      <c r="AC2695" s="25">
        <v>1028403</v>
      </c>
      <c r="AD2695" s="9"/>
      <c r="AE2695" s="27">
        <v>59169</v>
      </c>
      <c r="AF2695" s="9"/>
      <c r="AG2695" s="26">
        <v>16930</v>
      </c>
      <c r="AI2695" s="26">
        <v>0</v>
      </c>
      <c r="AK2695" s="26">
        <v>360692</v>
      </c>
      <c r="AM2695" s="2" t="str">
        <f t="shared" si="42"/>
        <v>No</v>
      </c>
    </row>
    <row r="2696" spans="1:39">
      <c r="A2696" s="6" t="s">
        <v>5612</v>
      </c>
      <c r="B2696" s="6" t="s">
        <v>2579</v>
      </c>
      <c r="C2696" s="4" t="s">
        <v>46</v>
      </c>
      <c r="D2696" s="213" t="s">
        <v>2580</v>
      </c>
      <c r="E2696" s="210" t="s">
        <v>2581</v>
      </c>
      <c r="F2696" s="17" t="s">
        <v>1012</v>
      </c>
      <c r="G2696" s="36" t="s">
        <v>400</v>
      </c>
      <c r="H2696" s="157">
        <v>0</v>
      </c>
      <c r="I2696" s="19">
        <v>8</v>
      </c>
      <c r="J2696" s="150" t="s">
        <v>13</v>
      </c>
      <c r="K2696" s="150" t="s">
        <v>12</v>
      </c>
      <c r="L2696" s="9">
        <v>8</v>
      </c>
      <c r="M2696" s="9"/>
      <c r="N2696" s="21">
        <v>2.1955</v>
      </c>
      <c r="O2696" s="10"/>
      <c r="P2696" s="39">
        <v>8.7099999999999997E-2</v>
      </c>
      <c r="Q2696" s="7"/>
      <c r="R2696" s="158">
        <v>47.861499999999999</v>
      </c>
      <c r="S2696" s="1"/>
      <c r="T2696" s="23">
        <v>1.8980999999999999</v>
      </c>
      <c r="V2696" s="20">
        <v>25.2149</v>
      </c>
      <c r="X2696" s="20">
        <v>0</v>
      </c>
      <c r="AA2696" s="25">
        <v>31134</v>
      </c>
      <c r="AB2696" s="9"/>
      <c r="AC2696" s="25">
        <v>357573</v>
      </c>
      <c r="AD2696" s="9"/>
      <c r="AE2696" s="27">
        <v>14181</v>
      </c>
      <c r="AF2696" s="9"/>
      <c r="AG2696" s="26">
        <v>7471</v>
      </c>
      <c r="AI2696" s="26">
        <v>0</v>
      </c>
      <c r="AK2696" s="26">
        <v>128896</v>
      </c>
      <c r="AM2696" s="2" t="str">
        <f t="shared" si="42"/>
        <v>No</v>
      </c>
    </row>
    <row r="2697" spans="1:39">
      <c r="A2697" s="6" t="s">
        <v>5358</v>
      </c>
      <c r="B2697" s="6" t="s">
        <v>5359</v>
      </c>
      <c r="C2697" s="4" t="s">
        <v>68</v>
      </c>
      <c r="D2697" s="213">
        <v>2222</v>
      </c>
      <c r="E2697" s="210">
        <v>20222</v>
      </c>
      <c r="F2697" s="17" t="s">
        <v>715</v>
      </c>
      <c r="G2697" s="36" t="s">
        <v>220</v>
      </c>
      <c r="H2697" s="157">
        <v>18351295</v>
      </c>
      <c r="I2697" s="19">
        <v>8</v>
      </c>
      <c r="J2697" s="150" t="s">
        <v>24</v>
      </c>
      <c r="K2697" s="150" t="s">
        <v>12</v>
      </c>
      <c r="L2697" s="9">
        <v>8</v>
      </c>
      <c r="M2697" s="9"/>
      <c r="N2697" s="21">
        <v>1.4489000000000001</v>
      </c>
      <c r="O2697" s="10"/>
      <c r="P2697" s="39">
        <v>0.19689999999999999</v>
      </c>
      <c r="Q2697" s="7"/>
      <c r="R2697" s="158">
        <v>173.3912</v>
      </c>
      <c r="S2697" s="1"/>
      <c r="T2697" s="23">
        <v>23.567499999999999</v>
      </c>
      <c r="V2697" s="20">
        <v>7.3571999999999997</v>
      </c>
      <c r="X2697" s="20">
        <v>0</v>
      </c>
      <c r="AA2697" s="25">
        <v>270784</v>
      </c>
      <c r="AB2697" s="9"/>
      <c r="AC2697" s="25">
        <v>1374992</v>
      </c>
      <c r="AD2697" s="9"/>
      <c r="AE2697" s="27">
        <v>186890</v>
      </c>
      <c r="AF2697" s="9"/>
      <c r="AG2697" s="26">
        <v>7930</v>
      </c>
      <c r="AI2697" s="26">
        <v>0</v>
      </c>
      <c r="AK2697" s="26">
        <v>264710</v>
      </c>
      <c r="AM2697" s="2" t="str">
        <f t="shared" si="42"/>
        <v>No</v>
      </c>
    </row>
    <row r="2698" spans="1:39">
      <c r="A2698" s="6" t="s">
        <v>4626</v>
      </c>
      <c r="B2698" s="6" t="s">
        <v>4627</v>
      </c>
      <c r="C2698" s="4" t="s">
        <v>65</v>
      </c>
      <c r="D2698" s="213" t="s">
        <v>4628</v>
      </c>
      <c r="E2698" s="210" t="s">
        <v>4629</v>
      </c>
      <c r="F2698" s="17" t="s">
        <v>405</v>
      </c>
      <c r="G2698" s="36" t="s">
        <v>400</v>
      </c>
      <c r="H2698" s="157">
        <v>0</v>
      </c>
      <c r="I2698" s="19">
        <v>8</v>
      </c>
      <c r="J2698" s="150" t="s">
        <v>13</v>
      </c>
      <c r="K2698" s="150" t="s">
        <v>12</v>
      </c>
      <c r="L2698" s="9">
        <v>8</v>
      </c>
      <c r="M2698" s="9"/>
      <c r="N2698" s="21">
        <v>2.5697000000000001</v>
      </c>
      <c r="O2698" s="10"/>
      <c r="P2698" s="39">
        <v>9.11E-2</v>
      </c>
      <c r="Q2698" s="7"/>
      <c r="R2698" s="158">
        <v>53.250700000000002</v>
      </c>
      <c r="S2698" s="1"/>
      <c r="T2698" s="23">
        <v>1.8884000000000001</v>
      </c>
      <c r="V2698" s="20">
        <v>28.198699999999999</v>
      </c>
      <c r="X2698" s="20">
        <v>0</v>
      </c>
      <c r="AA2698" s="25">
        <v>26830</v>
      </c>
      <c r="AB2698" s="9"/>
      <c r="AC2698" s="25">
        <v>294423</v>
      </c>
      <c r="AD2698" s="9"/>
      <c r="AE2698" s="27">
        <v>10441</v>
      </c>
      <c r="AF2698" s="9"/>
      <c r="AG2698" s="26">
        <v>5529</v>
      </c>
      <c r="AI2698" s="26">
        <v>0</v>
      </c>
      <c r="AK2698" s="26">
        <v>85372</v>
      </c>
      <c r="AM2698" s="2" t="str">
        <f t="shared" si="42"/>
        <v>No</v>
      </c>
    </row>
    <row r="2699" spans="1:39">
      <c r="A2699" s="6" t="s">
        <v>5441</v>
      </c>
      <c r="B2699" s="6" t="s">
        <v>3075</v>
      </c>
      <c r="C2699" s="4" t="s">
        <v>82</v>
      </c>
      <c r="D2699" s="213" t="s">
        <v>3076</v>
      </c>
      <c r="E2699" s="210" t="s">
        <v>3077</v>
      </c>
      <c r="F2699" s="17" t="s">
        <v>405</v>
      </c>
      <c r="G2699" s="36" t="s">
        <v>400</v>
      </c>
      <c r="H2699" s="157">
        <v>0</v>
      </c>
      <c r="I2699" s="19">
        <v>8</v>
      </c>
      <c r="J2699" s="150" t="s">
        <v>13</v>
      </c>
      <c r="K2699" s="150" t="s">
        <v>12</v>
      </c>
      <c r="L2699" s="9">
        <v>8</v>
      </c>
      <c r="M2699" s="9"/>
      <c r="N2699" s="21">
        <v>1.5137</v>
      </c>
      <c r="O2699" s="10"/>
      <c r="P2699" s="39">
        <v>4.1599999999999998E-2</v>
      </c>
      <c r="Q2699" s="7"/>
      <c r="R2699" s="158">
        <v>66.049800000000005</v>
      </c>
      <c r="S2699" s="1"/>
      <c r="T2699" s="23">
        <v>1.8163</v>
      </c>
      <c r="V2699" s="20">
        <v>36.3658</v>
      </c>
      <c r="X2699" s="20">
        <v>0</v>
      </c>
      <c r="AA2699" s="25">
        <v>48047</v>
      </c>
      <c r="AB2699" s="9"/>
      <c r="AC2699" s="25">
        <v>1154286</v>
      </c>
      <c r="AD2699" s="9"/>
      <c r="AE2699" s="27">
        <v>31741</v>
      </c>
      <c r="AF2699" s="9"/>
      <c r="AG2699" s="26">
        <v>17476</v>
      </c>
      <c r="AI2699" s="26">
        <v>0</v>
      </c>
      <c r="AK2699" s="26">
        <v>362242</v>
      </c>
      <c r="AM2699" s="2" t="str">
        <f t="shared" si="42"/>
        <v>No</v>
      </c>
    </row>
    <row r="2700" spans="1:39">
      <c r="A2700" s="6" t="s">
        <v>3433</v>
      </c>
      <c r="B2700" s="6" t="s">
        <v>2027</v>
      </c>
      <c r="C2700" s="4" t="s">
        <v>52</v>
      </c>
      <c r="D2700" s="213" t="s">
        <v>3434</v>
      </c>
      <c r="E2700" s="210" t="s">
        <v>3435</v>
      </c>
      <c r="F2700" s="17" t="s">
        <v>1012</v>
      </c>
      <c r="G2700" s="36" t="s">
        <v>400</v>
      </c>
      <c r="H2700" s="157">
        <v>0</v>
      </c>
      <c r="I2700" s="19">
        <v>8</v>
      </c>
      <c r="J2700" s="150" t="s">
        <v>13</v>
      </c>
      <c r="K2700" s="150" t="s">
        <v>12</v>
      </c>
      <c r="L2700" s="9">
        <v>8</v>
      </c>
      <c r="M2700" s="9"/>
      <c r="N2700" s="21">
        <v>0.8579</v>
      </c>
      <c r="O2700" s="10"/>
      <c r="P2700" s="39">
        <v>3.0200000000000001E-2</v>
      </c>
      <c r="Q2700" s="7"/>
      <c r="R2700" s="158">
        <v>42.879899999999999</v>
      </c>
      <c r="S2700" s="1"/>
      <c r="T2700" s="23">
        <v>1.5099</v>
      </c>
      <c r="V2700" s="20">
        <v>28.3996</v>
      </c>
      <c r="X2700" s="20">
        <v>0</v>
      </c>
      <c r="AA2700" s="25">
        <v>9705</v>
      </c>
      <c r="AB2700" s="9"/>
      <c r="AC2700" s="25">
        <v>321256</v>
      </c>
      <c r="AD2700" s="9"/>
      <c r="AE2700" s="27">
        <v>11312</v>
      </c>
      <c r="AF2700" s="9"/>
      <c r="AG2700" s="26">
        <v>7492</v>
      </c>
      <c r="AI2700" s="26">
        <v>0</v>
      </c>
      <c r="AK2700" s="26">
        <v>144725</v>
      </c>
      <c r="AM2700" s="2" t="str">
        <f t="shared" si="42"/>
        <v>No</v>
      </c>
    </row>
    <row r="2701" spans="1:39">
      <c r="A2701" s="6" t="s">
        <v>3505</v>
      </c>
      <c r="B2701" s="6" t="s">
        <v>2351</v>
      </c>
      <c r="C2701" s="4" t="s">
        <v>52</v>
      </c>
      <c r="D2701" s="213" t="s">
        <v>3506</v>
      </c>
      <c r="E2701" s="210" t="s">
        <v>3507</v>
      </c>
      <c r="F2701" s="17" t="s">
        <v>1012</v>
      </c>
      <c r="G2701" s="36" t="s">
        <v>400</v>
      </c>
      <c r="H2701" s="157">
        <v>0</v>
      </c>
      <c r="I2701" s="19">
        <v>8</v>
      </c>
      <c r="J2701" s="150" t="s">
        <v>13</v>
      </c>
      <c r="K2701" s="150" t="s">
        <v>12</v>
      </c>
      <c r="L2701" s="9">
        <v>8</v>
      </c>
      <c r="M2701" s="9"/>
      <c r="N2701" s="21">
        <v>0.80900000000000005</v>
      </c>
      <c r="O2701" s="10"/>
      <c r="P2701" s="39">
        <v>3.2399999999999998E-2</v>
      </c>
      <c r="Q2701" s="7"/>
      <c r="R2701" s="158">
        <v>36.6113</v>
      </c>
      <c r="S2701" s="1"/>
      <c r="T2701" s="23">
        <v>1.4676</v>
      </c>
      <c r="V2701" s="20">
        <v>24.945499999999999</v>
      </c>
      <c r="X2701" s="20">
        <v>0</v>
      </c>
      <c r="AA2701" s="25">
        <v>9745</v>
      </c>
      <c r="AB2701" s="9"/>
      <c r="AC2701" s="25">
        <v>300469</v>
      </c>
      <c r="AD2701" s="9"/>
      <c r="AE2701" s="27">
        <v>12045</v>
      </c>
      <c r="AF2701" s="9"/>
      <c r="AG2701" s="26">
        <v>8207</v>
      </c>
      <c r="AI2701" s="26">
        <v>0</v>
      </c>
      <c r="AK2701" s="26">
        <v>120033</v>
      </c>
      <c r="AM2701" s="2" t="str">
        <f t="shared" si="42"/>
        <v>No</v>
      </c>
    </row>
    <row r="2702" spans="1:39">
      <c r="A2702" s="6" t="s">
        <v>3480</v>
      </c>
      <c r="B2702" s="6" t="s">
        <v>3481</v>
      </c>
      <c r="C2702" s="4" t="s">
        <v>52</v>
      </c>
      <c r="D2702" s="213" t="s">
        <v>3482</v>
      </c>
      <c r="E2702" s="210" t="s">
        <v>3483</v>
      </c>
      <c r="F2702" s="17" t="s">
        <v>272</v>
      </c>
      <c r="G2702" s="36" t="s">
        <v>400</v>
      </c>
      <c r="H2702" s="157">
        <v>0</v>
      </c>
      <c r="I2702" s="19">
        <v>8</v>
      </c>
      <c r="J2702" s="150" t="s">
        <v>13</v>
      </c>
      <c r="K2702" s="150" t="s">
        <v>12</v>
      </c>
      <c r="L2702" s="9">
        <v>8</v>
      </c>
      <c r="M2702" s="9"/>
      <c r="N2702" s="21">
        <v>1.1914</v>
      </c>
      <c r="O2702" s="10"/>
      <c r="P2702" s="39">
        <v>4.5100000000000001E-2</v>
      </c>
      <c r="Q2702" s="7"/>
      <c r="R2702" s="158">
        <v>34.834400000000002</v>
      </c>
      <c r="S2702" s="1"/>
      <c r="T2702" s="23">
        <v>1.3181</v>
      </c>
      <c r="V2702" s="20">
        <v>26.4285</v>
      </c>
      <c r="X2702" s="20">
        <v>0</v>
      </c>
      <c r="AA2702" s="25">
        <v>11825</v>
      </c>
      <c r="AB2702" s="9"/>
      <c r="AC2702" s="25">
        <v>262303</v>
      </c>
      <c r="AD2702" s="9"/>
      <c r="AE2702" s="27">
        <v>9925</v>
      </c>
      <c r="AF2702" s="9"/>
      <c r="AG2702" s="26">
        <v>7530</v>
      </c>
      <c r="AI2702" s="26">
        <v>0</v>
      </c>
      <c r="AK2702" s="26">
        <v>110462</v>
      </c>
      <c r="AM2702" s="2" t="str">
        <f t="shared" si="42"/>
        <v>No</v>
      </c>
    </row>
    <row r="2703" spans="1:39">
      <c r="A2703" s="6" t="s">
        <v>2541</v>
      </c>
      <c r="B2703" s="6" t="s">
        <v>2115</v>
      </c>
      <c r="C2703" s="4" t="s">
        <v>45</v>
      </c>
      <c r="D2703" s="213" t="s">
        <v>2542</v>
      </c>
      <c r="E2703" s="210" t="s">
        <v>2543</v>
      </c>
      <c r="F2703" s="17" t="s">
        <v>272</v>
      </c>
      <c r="G2703" s="36" t="s">
        <v>400</v>
      </c>
      <c r="H2703" s="157">
        <v>0</v>
      </c>
      <c r="I2703" s="19">
        <v>8</v>
      </c>
      <c r="J2703" s="150" t="s">
        <v>13</v>
      </c>
      <c r="K2703" s="150" t="s">
        <v>12</v>
      </c>
      <c r="L2703" s="9">
        <v>8</v>
      </c>
      <c r="M2703" s="9"/>
      <c r="N2703" s="21">
        <v>0.16320000000000001</v>
      </c>
      <c r="O2703" s="10"/>
      <c r="P2703" s="39">
        <v>7.9000000000000008E-3</v>
      </c>
      <c r="Q2703" s="7"/>
      <c r="R2703" s="158">
        <v>29.636199999999999</v>
      </c>
      <c r="S2703" s="1"/>
      <c r="T2703" s="23">
        <v>1.4419</v>
      </c>
      <c r="V2703" s="20">
        <v>20.553100000000001</v>
      </c>
      <c r="X2703" s="20">
        <v>0</v>
      </c>
      <c r="AA2703" s="25">
        <v>1301</v>
      </c>
      <c r="AB2703" s="9"/>
      <c r="AC2703" s="25">
        <v>163829</v>
      </c>
      <c r="AD2703" s="9"/>
      <c r="AE2703" s="27">
        <v>7971</v>
      </c>
      <c r="AF2703" s="9"/>
      <c r="AG2703" s="26">
        <v>5528</v>
      </c>
      <c r="AI2703" s="26">
        <v>0</v>
      </c>
      <c r="AK2703" s="26">
        <v>85033</v>
      </c>
      <c r="AM2703" s="2" t="str">
        <f t="shared" si="42"/>
        <v>No</v>
      </c>
    </row>
    <row r="2704" spans="1:39">
      <c r="A2704" s="6" t="s">
        <v>6340</v>
      </c>
      <c r="B2704" s="6" t="s">
        <v>6341</v>
      </c>
      <c r="C2704" s="4" t="s">
        <v>10</v>
      </c>
      <c r="D2704" s="213"/>
      <c r="E2704" s="210">
        <v>419</v>
      </c>
      <c r="F2704" s="17" t="s">
        <v>132</v>
      </c>
      <c r="G2704" s="36" t="s">
        <v>220</v>
      </c>
      <c r="H2704" s="157">
        <v>0</v>
      </c>
      <c r="I2704" s="19">
        <v>8</v>
      </c>
      <c r="J2704" s="150" t="s">
        <v>13</v>
      </c>
      <c r="K2704" s="150" t="s">
        <v>12</v>
      </c>
      <c r="L2704" s="9">
        <v>8</v>
      </c>
      <c r="M2704" s="9"/>
      <c r="N2704" s="21">
        <v>0</v>
      </c>
      <c r="O2704" s="10"/>
      <c r="P2704" s="39">
        <v>0</v>
      </c>
      <c r="Q2704" s="7"/>
      <c r="R2704" s="158">
        <v>74.191400000000002</v>
      </c>
      <c r="S2704" s="1"/>
      <c r="T2704" s="23">
        <v>1.4056999999999999</v>
      </c>
      <c r="V2704" s="20">
        <v>52.7806</v>
      </c>
      <c r="X2704" s="20">
        <v>0</v>
      </c>
      <c r="AA2704" s="25">
        <v>0</v>
      </c>
      <c r="AB2704" s="9"/>
      <c r="AC2704" s="25">
        <v>246538</v>
      </c>
      <c r="AD2704" s="9"/>
      <c r="AE2704" s="27">
        <v>4671</v>
      </c>
      <c r="AF2704" s="9"/>
      <c r="AG2704" s="26">
        <v>3323</v>
      </c>
      <c r="AI2704" s="26">
        <v>0</v>
      </c>
      <c r="AK2704" s="26">
        <v>41001</v>
      </c>
      <c r="AM2704" s="2" t="str">
        <f t="shared" si="42"/>
        <v>No</v>
      </c>
    </row>
    <row r="2705" spans="1:39">
      <c r="A2705" s="6" t="s">
        <v>5147</v>
      </c>
      <c r="B2705" s="6" t="s">
        <v>2486</v>
      </c>
      <c r="C2705" s="4" t="s">
        <v>22</v>
      </c>
      <c r="D2705" s="213" t="s">
        <v>5148</v>
      </c>
      <c r="E2705" s="210" t="s">
        <v>5149</v>
      </c>
      <c r="F2705" s="17" t="s">
        <v>272</v>
      </c>
      <c r="G2705" s="36" t="s">
        <v>400</v>
      </c>
      <c r="H2705" s="157">
        <v>0</v>
      </c>
      <c r="I2705" s="19">
        <v>8</v>
      </c>
      <c r="J2705" s="150" t="s">
        <v>14</v>
      </c>
      <c r="K2705" s="150" t="s">
        <v>15</v>
      </c>
      <c r="L2705" s="9">
        <v>8</v>
      </c>
      <c r="M2705" s="9"/>
      <c r="N2705" s="21">
        <v>2.9607999999999999</v>
      </c>
      <c r="O2705" s="10"/>
      <c r="P2705" s="39">
        <v>0.1492</v>
      </c>
      <c r="Q2705" s="7"/>
      <c r="R2705" s="158">
        <v>125.5616</v>
      </c>
      <c r="S2705" s="1"/>
      <c r="T2705" s="23">
        <v>6.3292000000000002</v>
      </c>
      <c r="V2705" s="20">
        <v>19.8386</v>
      </c>
      <c r="X2705" s="20">
        <v>0</v>
      </c>
      <c r="AA2705" s="25">
        <v>112493</v>
      </c>
      <c r="AB2705" s="9"/>
      <c r="AC2705" s="25">
        <v>753746</v>
      </c>
      <c r="AD2705" s="9"/>
      <c r="AE2705" s="27">
        <v>37994</v>
      </c>
      <c r="AF2705" s="9"/>
      <c r="AG2705" s="26">
        <v>6003</v>
      </c>
      <c r="AI2705" s="26">
        <v>0</v>
      </c>
      <c r="AK2705" s="26">
        <v>201264</v>
      </c>
      <c r="AM2705" s="2" t="str">
        <f t="shared" si="42"/>
        <v>No</v>
      </c>
    </row>
    <row r="2706" spans="1:39">
      <c r="A2706" s="6" t="s">
        <v>2163</v>
      </c>
      <c r="B2706" s="6" t="s">
        <v>1742</v>
      </c>
      <c r="C2706" s="4" t="s">
        <v>64</v>
      </c>
      <c r="D2706" s="213" t="s">
        <v>2164</v>
      </c>
      <c r="E2706" s="210" t="s">
        <v>2165</v>
      </c>
      <c r="F2706" s="17" t="s">
        <v>272</v>
      </c>
      <c r="G2706" s="36" t="s">
        <v>400</v>
      </c>
      <c r="H2706" s="157">
        <v>0</v>
      </c>
      <c r="I2706" s="19">
        <v>8</v>
      </c>
      <c r="J2706" s="150" t="s">
        <v>13</v>
      </c>
      <c r="K2706" s="150" t="s">
        <v>12</v>
      </c>
      <c r="L2706" s="9">
        <v>8</v>
      </c>
      <c r="M2706" s="9"/>
      <c r="N2706" s="21">
        <v>2.1069</v>
      </c>
      <c r="O2706" s="10"/>
      <c r="P2706" s="39">
        <v>8.2100000000000006E-2</v>
      </c>
      <c r="Q2706" s="7"/>
      <c r="R2706" s="158">
        <v>42.170400000000001</v>
      </c>
      <c r="S2706" s="1"/>
      <c r="T2706" s="23">
        <v>1.6425000000000001</v>
      </c>
      <c r="V2706" s="20">
        <v>25.6739</v>
      </c>
      <c r="X2706" s="20">
        <v>0</v>
      </c>
      <c r="AA2706" s="25">
        <v>34233</v>
      </c>
      <c r="AB2706" s="9"/>
      <c r="AC2706" s="25">
        <v>417150</v>
      </c>
      <c r="AD2706" s="9"/>
      <c r="AE2706" s="27">
        <v>16248</v>
      </c>
      <c r="AF2706" s="9"/>
      <c r="AG2706" s="26">
        <v>9892</v>
      </c>
      <c r="AI2706" s="26">
        <v>0</v>
      </c>
      <c r="AK2706" s="26">
        <v>246162</v>
      </c>
      <c r="AM2706" s="2" t="str">
        <f t="shared" si="42"/>
        <v>No</v>
      </c>
    </row>
    <row r="2707" spans="1:39">
      <c r="A2707" s="6" t="s">
        <v>3450</v>
      </c>
      <c r="B2707" s="6" t="s">
        <v>1162</v>
      </c>
      <c r="C2707" s="4" t="s">
        <v>52</v>
      </c>
      <c r="D2707" s="213" t="s">
        <v>3451</v>
      </c>
      <c r="E2707" s="210" t="s">
        <v>3452</v>
      </c>
      <c r="F2707" s="17" t="s">
        <v>272</v>
      </c>
      <c r="G2707" s="36" t="s">
        <v>400</v>
      </c>
      <c r="H2707" s="157">
        <v>0</v>
      </c>
      <c r="I2707" s="19">
        <v>8</v>
      </c>
      <c r="J2707" s="150" t="s">
        <v>13</v>
      </c>
      <c r="K2707" s="150" t="s">
        <v>12</v>
      </c>
      <c r="L2707" s="9">
        <v>8</v>
      </c>
      <c r="M2707" s="9"/>
      <c r="N2707" s="21">
        <v>0.45169999999999999</v>
      </c>
      <c r="O2707" s="10"/>
      <c r="P2707" s="39">
        <v>1.2200000000000001E-2</v>
      </c>
      <c r="Q2707" s="7"/>
      <c r="R2707" s="158">
        <v>63.773600000000002</v>
      </c>
      <c r="S2707" s="1"/>
      <c r="T2707" s="23">
        <v>1.7192000000000001</v>
      </c>
      <c r="V2707" s="20">
        <v>37.093899999999998</v>
      </c>
      <c r="X2707" s="20">
        <v>0</v>
      </c>
      <c r="AA2707" s="25">
        <v>3131</v>
      </c>
      <c r="AB2707" s="9"/>
      <c r="AC2707" s="25">
        <v>257135</v>
      </c>
      <c r="AD2707" s="9"/>
      <c r="AE2707" s="27">
        <v>6932</v>
      </c>
      <c r="AF2707" s="9"/>
      <c r="AG2707" s="26">
        <v>4032</v>
      </c>
      <c r="AI2707" s="26">
        <v>0</v>
      </c>
      <c r="AK2707" s="26">
        <v>86401</v>
      </c>
      <c r="AM2707" s="2" t="str">
        <f t="shared" si="42"/>
        <v>No</v>
      </c>
    </row>
    <row r="2708" spans="1:39">
      <c r="A2708" s="6" t="s">
        <v>1349</v>
      </c>
      <c r="B2708" s="6" t="s">
        <v>1341</v>
      </c>
      <c r="C2708" s="4" t="s">
        <v>100</v>
      </c>
      <c r="D2708" s="213">
        <v>4101</v>
      </c>
      <c r="E2708" s="210">
        <v>40101</v>
      </c>
      <c r="F2708" s="17" t="s">
        <v>275</v>
      </c>
      <c r="G2708" s="36" t="s">
        <v>220</v>
      </c>
      <c r="H2708" s="157">
        <v>180786</v>
      </c>
      <c r="I2708" s="19">
        <v>8</v>
      </c>
      <c r="J2708" s="150" t="s">
        <v>14</v>
      </c>
      <c r="K2708" s="150" t="s">
        <v>12</v>
      </c>
      <c r="L2708" s="9">
        <v>8</v>
      </c>
      <c r="M2708" s="9"/>
      <c r="N2708" s="21">
        <v>0.46179999999999999</v>
      </c>
      <c r="O2708" s="10"/>
      <c r="P2708" s="39">
        <v>0.14119999999999999</v>
      </c>
      <c r="Q2708" s="7"/>
      <c r="R2708" s="158">
        <v>60.176099999999998</v>
      </c>
      <c r="S2708" s="1"/>
      <c r="T2708" s="23">
        <v>18.404699999999998</v>
      </c>
      <c r="V2708" s="20">
        <v>3.2696000000000001</v>
      </c>
      <c r="X2708" s="20">
        <v>0</v>
      </c>
      <c r="AA2708" s="25">
        <v>180267</v>
      </c>
      <c r="AB2708" s="9"/>
      <c r="AC2708" s="25">
        <v>1276335</v>
      </c>
      <c r="AD2708" s="9"/>
      <c r="AE2708" s="27">
        <v>390364</v>
      </c>
      <c r="AF2708" s="9"/>
      <c r="AG2708" s="26">
        <v>21210</v>
      </c>
      <c r="AI2708" s="26">
        <v>0</v>
      </c>
      <c r="AK2708" s="26">
        <v>276062</v>
      </c>
      <c r="AM2708" s="2" t="str">
        <f t="shared" si="42"/>
        <v>No</v>
      </c>
    </row>
    <row r="2709" spans="1:39">
      <c r="A2709" s="6" t="s">
        <v>6342</v>
      </c>
      <c r="B2709" s="6" t="s">
        <v>3313</v>
      </c>
      <c r="C2709" s="4" t="s">
        <v>103</v>
      </c>
      <c r="D2709" s="213">
        <v>6068</v>
      </c>
      <c r="E2709" s="210">
        <v>60068</v>
      </c>
      <c r="F2709" s="17" t="s">
        <v>272</v>
      </c>
      <c r="G2709" s="36" t="s">
        <v>220</v>
      </c>
      <c r="H2709" s="157">
        <v>5121892</v>
      </c>
      <c r="I2709" s="19">
        <v>8</v>
      </c>
      <c r="J2709" s="150" t="s">
        <v>13</v>
      </c>
      <c r="K2709" s="150" t="s">
        <v>12</v>
      </c>
      <c r="L2709" s="9">
        <v>8</v>
      </c>
      <c r="M2709" s="9"/>
      <c r="N2709" s="21">
        <v>3.2500000000000001E-2</v>
      </c>
      <c r="O2709" s="10"/>
      <c r="P2709" s="39">
        <v>2.0999999999999999E-3</v>
      </c>
      <c r="Q2709" s="7"/>
      <c r="R2709" s="158">
        <v>53.277700000000003</v>
      </c>
      <c r="S2709" s="1"/>
      <c r="T2709" s="23">
        <v>3.5129999999999999</v>
      </c>
      <c r="V2709" s="20">
        <v>15.165699999999999</v>
      </c>
      <c r="X2709" s="20">
        <v>0</v>
      </c>
      <c r="AA2709" s="25">
        <v>1716</v>
      </c>
      <c r="AB2709" s="9"/>
      <c r="AC2709" s="25">
        <v>801084</v>
      </c>
      <c r="AD2709" s="9"/>
      <c r="AE2709" s="27">
        <v>52822</v>
      </c>
      <c r="AF2709" s="9"/>
      <c r="AG2709" s="26">
        <v>15036</v>
      </c>
      <c r="AI2709" s="26">
        <v>0</v>
      </c>
      <c r="AK2709" s="26">
        <v>154817</v>
      </c>
      <c r="AM2709" s="2" t="str">
        <f t="shared" si="42"/>
        <v>No</v>
      </c>
    </row>
    <row r="2710" spans="1:39">
      <c r="A2710" s="6" t="s">
        <v>6343</v>
      </c>
      <c r="B2710" s="6" t="s">
        <v>845</v>
      </c>
      <c r="C2710" s="4" t="s">
        <v>75</v>
      </c>
      <c r="D2710" s="213" t="s">
        <v>937</v>
      </c>
      <c r="E2710" s="210" t="s">
        <v>938</v>
      </c>
      <c r="F2710" s="17" t="s">
        <v>275</v>
      </c>
      <c r="G2710" s="36" t="s">
        <v>400</v>
      </c>
      <c r="H2710" s="157">
        <v>0</v>
      </c>
      <c r="I2710" s="19">
        <v>8</v>
      </c>
      <c r="J2710" s="150" t="s">
        <v>14</v>
      </c>
      <c r="K2710" s="150" t="s">
        <v>12</v>
      </c>
      <c r="L2710" s="9">
        <v>8</v>
      </c>
      <c r="M2710" s="9"/>
      <c r="N2710" s="21">
        <v>0.99680000000000002</v>
      </c>
      <c r="O2710" s="10"/>
      <c r="P2710" s="39">
        <v>6.4299999999999996E-2</v>
      </c>
      <c r="Q2710" s="7"/>
      <c r="R2710" s="158">
        <v>84.8005</v>
      </c>
      <c r="S2710" s="1"/>
      <c r="T2710" s="23">
        <v>5.4725999999999999</v>
      </c>
      <c r="V2710" s="20">
        <v>15.4955</v>
      </c>
      <c r="X2710" s="20">
        <v>0</v>
      </c>
      <c r="AA2710" s="25">
        <v>64803</v>
      </c>
      <c r="AB2710" s="9"/>
      <c r="AC2710" s="25">
        <v>1007345</v>
      </c>
      <c r="AD2710" s="9"/>
      <c r="AE2710" s="27">
        <v>65009</v>
      </c>
      <c r="AF2710" s="9"/>
      <c r="AG2710" s="26">
        <v>11879</v>
      </c>
      <c r="AI2710" s="26">
        <v>0</v>
      </c>
      <c r="AK2710" s="26">
        <v>219636</v>
      </c>
      <c r="AM2710" s="2" t="str">
        <f t="shared" si="42"/>
        <v>No</v>
      </c>
    </row>
    <row r="2711" spans="1:39">
      <c r="A2711" s="6" t="s">
        <v>1079</v>
      </c>
      <c r="B2711" s="6" t="s">
        <v>1080</v>
      </c>
      <c r="C2711" s="4" t="s">
        <v>116</v>
      </c>
      <c r="D2711" s="213">
        <v>3066</v>
      </c>
      <c r="E2711" s="210">
        <v>30066</v>
      </c>
      <c r="F2711" s="17" t="s">
        <v>637</v>
      </c>
      <c r="G2711" s="36" t="s">
        <v>220</v>
      </c>
      <c r="H2711" s="157">
        <v>70889</v>
      </c>
      <c r="I2711" s="19">
        <v>8</v>
      </c>
      <c r="J2711" s="150" t="s">
        <v>14</v>
      </c>
      <c r="K2711" s="150" t="s">
        <v>12</v>
      </c>
      <c r="L2711" s="9">
        <v>8</v>
      </c>
      <c r="M2711" s="9"/>
      <c r="N2711" s="21">
        <v>1.4930000000000001</v>
      </c>
      <c r="O2711" s="10"/>
      <c r="P2711" s="39">
        <v>0.1608</v>
      </c>
      <c r="Q2711" s="7"/>
      <c r="R2711" s="158">
        <v>32.774799999999999</v>
      </c>
      <c r="S2711" s="1"/>
      <c r="T2711" s="23">
        <v>3.5297999999999998</v>
      </c>
      <c r="V2711" s="20">
        <v>9.2851999999999997</v>
      </c>
      <c r="X2711" s="20">
        <v>0</v>
      </c>
      <c r="AA2711" s="25">
        <v>72117</v>
      </c>
      <c r="AB2711" s="9"/>
      <c r="AC2711" s="25">
        <v>448523</v>
      </c>
      <c r="AD2711" s="9"/>
      <c r="AE2711" s="27">
        <v>48305</v>
      </c>
      <c r="AF2711" s="9"/>
      <c r="AG2711" s="26">
        <v>13685</v>
      </c>
      <c r="AI2711" s="26">
        <v>0</v>
      </c>
      <c r="AK2711" s="26">
        <v>162028</v>
      </c>
      <c r="AM2711" s="2" t="str">
        <f t="shared" si="42"/>
        <v>No</v>
      </c>
    </row>
    <row r="2712" spans="1:39">
      <c r="A2712" s="6" t="s">
        <v>76</v>
      </c>
      <c r="B2712" s="6" t="s">
        <v>825</v>
      </c>
      <c r="C2712" s="4" t="s">
        <v>75</v>
      </c>
      <c r="D2712" s="213">
        <v>2189</v>
      </c>
      <c r="E2712" s="210">
        <v>20189</v>
      </c>
      <c r="F2712" s="17" t="s">
        <v>715</v>
      </c>
      <c r="G2712" s="36" t="s">
        <v>218</v>
      </c>
      <c r="H2712" s="157">
        <v>18351295</v>
      </c>
      <c r="I2712" s="19">
        <v>8</v>
      </c>
      <c r="J2712" s="150" t="s">
        <v>25</v>
      </c>
      <c r="K2712" s="150" t="s">
        <v>12</v>
      </c>
      <c r="L2712" s="9">
        <v>8</v>
      </c>
      <c r="M2712" s="9"/>
      <c r="N2712" s="21">
        <v>5.6212</v>
      </c>
      <c r="O2712" s="10"/>
      <c r="P2712" s="39">
        <v>0.90669999999999995</v>
      </c>
      <c r="Q2712" s="7"/>
      <c r="R2712" s="158">
        <v>489.51440000000002</v>
      </c>
      <c r="S2712" s="1"/>
      <c r="T2712" s="23">
        <v>78.961500000000001</v>
      </c>
      <c r="V2712" s="20">
        <v>6.1993999999999998</v>
      </c>
      <c r="X2712" s="20">
        <v>3.1838000000000002</v>
      </c>
      <c r="AA2712" s="25">
        <v>10762716</v>
      </c>
      <c r="AB2712" s="9"/>
      <c r="AC2712" s="25">
        <v>11869746</v>
      </c>
      <c r="AD2712" s="9"/>
      <c r="AE2712" s="27">
        <v>1914658</v>
      </c>
      <c r="AF2712" s="9"/>
      <c r="AG2712" s="26">
        <v>24248</v>
      </c>
      <c r="AI2712" s="26">
        <v>3728167</v>
      </c>
      <c r="AK2712" s="26">
        <v>312242</v>
      </c>
      <c r="AM2712" s="2" t="str">
        <f t="shared" si="42"/>
        <v>No</v>
      </c>
    </row>
    <row r="2713" spans="1:39">
      <c r="A2713" s="6" t="s">
        <v>3545</v>
      </c>
      <c r="B2713" s="6" t="s">
        <v>3546</v>
      </c>
      <c r="C2713" s="4" t="s">
        <v>73</v>
      </c>
      <c r="D2713" s="213" t="s">
        <v>3547</v>
      </c>
      <c r="E2713" s="210" t="s">
        <v>3548</v>
      </c>
      <c r="F2713" s="17" t="s">
        <v>272</v>
      </c>
      <c r="G2713" s="36" t="s">
        <v>400</v>
      </c>
      <c r="H2713" s="157">
        <v>0</v>
      </c>
      <c r="I2713" s="19">
        <v>8</v>
      </c>
      <c r="J2713" s="150" t="s">
        <v>13</v>
      </c>
      <c r="K2713" s="150" t="s">
        <v>12</v>
      </c>
      <c r="L2713" s="9">
        <v>8</v>
      </c>
      <c r="M2713" s="9"/>
      <c r="N2713" s="21">
        <v>0.60560000000000003</v>
      </c>
      <c r="O2713" s="10"/>
      <c r="P2713" s="39">
        <v>4.9599999999999998E-2</v>
      </c>
      <c r="Q2713" s="7"/>
      <c r="R2713" s="158">
        <v>60.633800000000001</v>
      </c>
      <c r="S2713" s="1"/>
      <c r="T2713" s="23">
        <v>4.9640000000000004</v>
      </c>
      <c r="V2713" s="20">
        <v>12.214700000000001</v>
      </c>
      <c r="X2713" s="20">
        <v>0</v>
      </c>
      <c r="AA2713" s="25">
        <v>40659</v>
      </c>
      <c r="AB2713" s="9"/>
      <c r="AC2713" s="25">
        <v>820072</v>
      </c>
      <c r="AD2713" s="9"/>
      <c r="AE2713" s="27">
        <v>67138</v>
      </c>
      <c r="AF2713" s="9"/>
      <c r="AG2713" s="26">
        <v>13525</v>
      </c>
      <c r="AI2713" s="26">
        <v>0</v>
      </c>
      <c r="AK2713" s="26">
        <v>199189</v>
      </c>
      <c r="AM2713" s="2" t="str">
        <f t="shared" si="42"/>
        <v>No</v>
      </c>
    </row>
    <row r="2714" spans="1:39">
      <c r="A2714" s="6" t="s">
        <v>4070</v>
      </c>
      <c r="B2714" s="6" t="s">
        <v>4071</v>
      </c>
      <c r="C2714" s="4" t="s">
        <v>61</v>
      </c>
      <c r="D2714" s="213" t="s">
        <v>4072</v>
      </c>
      <c r="E2714" s="210" t="s">
        <v>4073</v>
      </c>
      <c r="F2714" s="17" t="s">
        <v>405</v>
      </c>
      <c r="G2714" s="36" t="s">
        <v>400</v>
      </c>
      <c r="H2714" s="157">
        <v>0</v>
      </c>
      <c r="I2714" s="19">
        <v>8</v>
      </c>
      <c r="J2714" s="150" t="s">
        <v>13</v>
      </c>
      <c r="K2714" s="150" t="s">
        <v>12</v>
      </c>
      <c r="L2714" s="9">
        <v>8</v>
      </c>
      <c r="M2714" s="9"/>
      <c r="N2714" s="21">
        <v>2.9994999999999998</v>
      </c>
      <c r="O2714" s="10"/>
      <c r="P2714" s="39">
        <v>5.0500000000000003E-2</v>
      </c>
      <c r="Q2714" s="7"/>
      <c r="R2714" s="158">
        <v>28.947800000000001</v>
      </c>
      <c r="S2714" s="1"/>
      <c r="T2714" s="23">
        <v>0.48780000000000001</v>
      </c>
      <c r="V2714" s="20">
        <v>59.342700000000001</v>
      </c>
      <c r="X2714" s="20">
        <v>0</v>
      </c>
      <c r="AA2714" s="25">
        <v>12961</v>
      </c>
      <c r="AB2714" s="9"/>
      <c r="AC2714" s="25">
        <v>256420</v>
      </c>
      <c r="AD2714" s="9"/>
      <c r="AE2714" s="27">
        <v>4321</v>
      </c>
      <c r="AF2714" s="9"/>
      <c r="AG2714" s="26">
        <v>8858</v>
      </c>
      <c r="AI2714" s="26">
        <v>0</v>
      </c>
      <c r="AK2714" s="26">
        <v>176796</v>
      </c>
      <c r="AM2714" s="2" t="str">
        <f t="shared" si="42"/>
        <v>No</v>
      </c>
    </row>
    <row r="2715" spans="1:39">
      <c r="A2715" s="6" t="s">
        <v>6344</v>
      </c>
      <c r="B2715" s="6" t="s">
        <v>271</v>
      </c>
      <c r="C2715" s="4" t="s">
        <v>109</v>
      </c>
      <c r="D2715" s="213">
        <v>23</v>
      </c>
      <c r="E2715" s="210">
        <v>23</v>
      </c>
      <c r="F2715" s="17" t="s">
        <v>272</v>
      </c>
      <c r="G2715" s="36" t="s">
        <v>218</v>
      </c>
      <c r="H2715" s="157">
        <v>3059393</v>
      </c>
      <c r="I2715" s="19">
        <v>8</v>
      </c>
      <c r="J2715" s="150" t="s">
        <v>40</v>
      </c>
      <c r="K2715" s="150" t="s">
        <v>15</v>
      </c>
      <c r="L2715" s="9">
        <v>8</v>
      </c>
      <c r="M2715" s="9"/>
      <c r="N2715" s="21">
        <v>2.1097000000000001</v>
      </c>
      <c r="O2715" s="10"/>
      <c r="P2715" s="39">
        <v>0.99099999999999999</v>
      </c>
      <c r="Q2715" s="7"/>
      <c r="R2715" s="158">
        <v>201.14429999999999</v>
      </c>
      <c r="S2715" s="1"/>
      <c r="T2715" s="23">
        <v>94.488900000000001</v>
      </c>
      <c r="V2715" s="20">
        <v>2.1288</v>
      </c>
      <c r="X2715" s="20">
        <v>2.3653</v>
      </c>
      <c r="AA2715" s="25">
        <v>4265280</v>
      </c>
      <c r="AB2715" s="9"/>
      <c r="AC2715" s="25">
        <v>4303884</v>
      </c>
      <c r="AD2715" s="9"/>
      <c r="AE2715" s="27">
        <v>2021780</v>
      </c>
      <c r="AF2715" s="9"/>
      <c r="AG2715" s="26">
        <v>21397</v>
      </c>
      <c r="AI2715" s="26">
        <v>1819602</v>
      </c>
      <c r="AK2715" s="26">
        <v>209229</v>
      </c>
      <c r="AM2715" s="2" t="str">
        <f t="shared" si="42"/>
        <v>No</v>
      </c>
    </row>
    <row r="2716" spans="1:39">
      <c r="A2716" s="6" t="s">
        <v>2530</v>
      </c>
      <c r="B2716" s="6" t="s">
        <v>2531</v>
      </c>
      <c r="C2716" s="4" t="s">
        <v>45</v>
      </c>
      <c r="D2716" s="213" t="s">
        <v>2532</v>
      </c>
      <c r="E2716" s="210" t="s">
        <v>2533</v>
      </c>
      <c r="F2716" s="17" t="s">
        <v>272</v>
      </c>
      <c r="G2716" s="36" t="s">
        <v>400</v>
      </c>
      <c r="H2716" s="157">
        <v>0</v>
      </c>
      <c r="I2716" s="19">
        <v>8</v>
      </c>
      <c r="J2716" s="150" t="s">
        <v>13</v>
      </c>
      <c r="K2716" s="150" t="s">
        <v>12</v>
      </c>
      <c r="L2716" s="9">
        <v>8</v>
      </c>
      <c r="M2716" s="9"/>
      <c r="N2716" s="21">
        <v>0.48599999999999999</v>
      </c>
      <c r="O2716" s="10"/>
      <c r="P2716" s="39">
        <v>3.0700000000000002E-2</v>
      </c>
      <c r="Q2716" s="7"/>
      <c r="R2716" s="158">
        <v>37.847700000000003</v>
      </c>
      <c r="S2716" s="1"/>
      <c r="T2716" s="23">
        <v>2.3923999999999999</v>
      </c>
      <c r="V2716" s="20">
        <v>15.82</v>
      </c>
      <c r="X2716" s="20">
        <v>0</v>
      </c>
      <c r="AA2716" s="25">
        <v>15802</v>
      </c>
      <c r="AB2716" s="9"/>
      <c r="AC2716" s="25">
        <v>514388</v>
      </c>
      <c r="AD2716" s="9"/>
      <c r="AE2716" s="27">
        <v>32515</v>
      </c>
      <c r="AF2716" s="9"/>
      <c r="AG2716" s="26">
        <v>13591</v>
      </c>
      <c r="AI2716" s="26">
        <v>0</v>
      </c>
      <c r="AK2716" s="26">
        <v>164184</v>
      </c>
      <c r="AM2716" s="2" t="str">
        <f t="shared" si="42"/>
        <v>No</v>
      </c>
    </row>
    <row r="2717" spans="1:39">
      <c r="A2717" s="6" t="s">
        <v>1672</v>
      </c>
      <c r="B2717" s="6" t="s">
        <v>1619</v>
      </c>
      <c r="C2717" s="4" t="s">
        <v>42</v>
      </c>
      <c r="D2717" s="213" t="s">
        <v>1673</v>
      </c>
      <c r="E2717" s="210" t="s">
        <v>1674</v>
      </c>
      <c r="F2717" s="17" t="s">
        <v>272</v>
      </c>
      <c r="G2717" s="36" t="s">
        <v>400</v>
      </c>
      <c r="H2717" s="157">
        <v>0</v>
      </c>
      <c r="I2717" s="19">
        <v>8</v>
      </c>
      <c r="J2717" s="150" t="s">
        <v>13</v>
      </c>
      <c r="K2717" s="150" t="s">
        <v>12</v>
      </c>
      <c r="L2717" s="9">
        <v>8</v>
      </c>
      <c r="M2717" s="9"/>
      <c r="N2717" s="21">
        <v>0.89939999999999998</v>
      </c>
      <c r="O2717" s="10"/>
      <c r="P2717" s="39">
        <v>5.6599999999999998E-2</v>
      </c>
      <c r="Q2717" s="7"/>
      <c r="R2717" s="158">
        <v>24.765799999999999</v>
      </c>
      <c r="S2717" s="1"/>
      <c r="T2717" s="23">
        <v>1.5593999999999999</v>
      </c>
      <c r="V2717" s="20">
        <v>15.8819</v>
      </c>
      <c r="X2717" s="20">
        <v>0</v>
      </c>
      <c r="AA2717" s="25">
        <v>29360</v>
      </c>
      <c r="AB2717" s="9"/>
      <c r="AC2717" s="25">
        <v>518448</v>
      </c>
      <c r="AD2717" s="9"/>
      <c r="AE2717" s="27">
        <v>32644</v>
      </c>
      <c r="AF2717" s="9"/>
      <c r="AG2717" s="26">
        <v>20934</v>
      </c>
      <c r="AI2717" s="26">
        <v>0</v>
      </c>
      <c r="AK2717" s="26">
        <v>298724</v>
      </c>
      <c r="AM2717" s="2" t="str">
        <f t="shared" si="42"/>
        <v>No</v>
      </c>
    </row>
    <row r="2718" spans="1:39">
      <c r="A2718" s="6" t="s">
        <v>1518</v>
      </c>
      <c r="B2718" s="6" t="s">
        <v>1519</v>
      </c>
      <c r="C2718" s="4" t="s">
        <v>17</v>
      </c>
      <c r="D2718" s="213" t="s">
        <v>1520</v>
      </c>
      <c r="E2718" s="210" t="s">
        <v>1521</v>
      </c>
      <c r="F2718" s="17" t="s">
        <v>272</v>
      </c>
      <c r="G2718" s="36" t="s">
        <v>400</v>
      </c>
      <c r="H2718" s="157">
        <v>0</v>
      </c>
      <c r="I2718" s="19">
        <v>8</v>
      </c>
      <c r="J2718" s="150" t="s">
        <v>13</v>
      </c>
      <c r="K2718" s="150" t="s">
        <v>12</v>
      </c>
      <c r="L2718" s="9">
        <v>8</v>
      </c>
      <c r="M2718" s="9"/>
      <c r="N2718" s="21">
        <v>1.4933000000000001</v>
      </c>
      <c r="O2718" s="10"/>
      <c r="P2718" s="39">
        <v>6.2600000000000003E-2</v>
      </c>
      <c r="Q2718" s="7"/>
      <c r="R2718" s="158">
        <v>63.841500000000003</v>
      </c>
      <c r="S2718" s="1"/>
      <c r="T2718" s="23">
        <v>2.6743000000000001</v>
      </c>
      <c r="V2718" s="20">
        <v>23.872599999999998</v>
      </c>
      <c r="X2718" s="20">
        <v>0</v>
      </c>
      <c r="AA2718" s="25">
        <v>25598</v>
      </c>
      <c r="AB2718" s="9"/>
      <c r="AC2718" s="25">
        <v>409224</v>
      </c>
      <c r="AD2718" s="9"/>
      <c r="AE2718" s="27">
        <v>17142</v>
      </c>
      <c r="AF2718" s="9"/>
      <c r="AG2718" s="26">
        <v>6410</v>
      </c>
      <c r="AI2718" s="26">
        <v>0</v>
      </c>
      <c r="AK2718" s="26">
        <v>121092</v>
      </c>
      <c r="AM2718" s="2" t="str">
        <f t="shared" si="42"/>
        <v>No</v>
      </c>
    </row>
    <row r="2719" spans="1:39">
      <c r="A2719" s="6" t="s">
        <v>4552</v>
      </c>
      <c r="B2719" s="6" t="s">
        <v>4553</v>
      </c>
      <c r="C2719" s="4" t="s">
        <v>63</v>
      </c>
      <c r="D2719" s="213" t="s">
        <v>4554</v>
      </c>
      <c r="E2719" s="210" t="s">
        <v>4555</v>
      </c>
      <c r="F2719" s="17" t="s">
        <v>275</v>
      </c>
      <c r="G2719" s="36" t="s">
        <v>400</v>
      </c>
      <c r="H2719" s="157">
        <v>0</v>
      </c>
      <c r="I2719" s="19">
        <v>8</v>
      </c>
      <c r="J2719" s="150" t="s">
        <v>13</v>
      </c>
      <c r="K2719" s="150" t="s">
        <v>12</v>
      </c>
      <c r="L2719" s="9">
        <v>8</v>
      </c>
      <c r="M2719" s="9"/>
      <c r="N2719" s="21">
        <v>0.184</v>
      </c>
      <c r="O2719" s="10"/>
      <c r="P2719" s="39">
        <v>1.95E-2</v>
      </c>
      <c r="Q2719" s="7"/>
      <c r="R2719" s="158">
        <v>28.8582</v>
      </c>
      <c r="S2719" s="1"/>
      <c r="T2719" s="23">
        <v>3.0558999999999998</v>
      </c>
      <c r="V2719" s="20">
        <v>9.4434000000000005</v>
      </c>
      <c r="X2719" s="20">
        <v>0</v>
      </c>
      <c r="AA2719" s="25">
        <v>4604</v>
      </c>
      <c r="AB2719" s="9"/>
      <c r="AC2719" s="25">
        <v>236349</v>
      </c>
      <c r="AD2719" s="9"/>
      <c r="AE2719" s="27">
        <v>25028</v>
      </c>
      <c r="AF2719" s="9"/>
      <c r="AG2719" s="26">
        <v>8190</v>
      </c>
      <c r="AI2719" s="26">
        <v>0</v>
      </c>
      <c r="AK2719" s="26">
        <v>67664</v>
      </c>
      <c r="AM2719" s="2" t="str">
        <f t="shared" si="42"/>
        <v>No</v>
      </c>
    </row>
    <row r="2720" spans="1:39">
      <c r="A2720" s="6" t="s">
        <v>500</v>
      </c>
      <c r="B2720" s="6" t="s">
        <v>501</v>
      </c>
      <c r="C2720" s="4" t="s">
        <v>86</v>
      </c>
      <c r="D2720" s="213" t="s">
        <v>502</v>
      </c>
      <c r="E2720" s="210" t="s">
        <v>503</v>
      </c>
      <c r="F2720" s="17" t="s">
        <v>272</v>
      </c>
      <c r="G2720" s="36" t="s">
        <v>400</v>
      </c>
      <c r="H2720" s="157">
        <v>0</v>
      </c>
      <c r="I2720" s="19">
        <v>8</v>
      </c>
      <c r="J2720" s="150" t="s">
        <v>13</v>
      </c>
      <c r="K2720" s="150" t="s">
        <v>15</v>
      </c>
      <c r="L2720" s="9">
        <v>8</v>
      </c>
      <c r="M2720" s="9"/>
      <c r="N2720" s="21">
        <v>1.2014</v>
      </c>
      <c r="O2720" s="10"/>
      <c r="P2720" s="39">
        <v>9.1399999999999995E-2</v>
      </c>
      <c r="Q2720" s="7"/>
      <c r="R2720" s="158">
        <v>46.302399999999999</v>
      </c>
      <c r="S2720" s="1"/>
      <c r="T2720" s="23">
        <v>3.5209999999999999</v>
      </c>
      <c r="V2720" s="20">
        <v>13.1503</v>
      </c>
      <c r="X2720" s="20">
        <v>0</v>
      </c>
      <c r="AA2720" s="25">
        <v>47205</v>
      </c>
      <c r="AB2720" s="9"/>
      <c r="AC2720" s="25">
        <v>516689</v>
      </c>
      <c r="AD2720" s="9"/>
      <c r="AE2720" s="27">
        <v>39291</v>
      </c>
      <c r="AF2720" s="9"/>
      <c r="AG2720" s="26">
        <v>11159</v>
      </c>
      <c r="AI2720" s="26">
        <v>0</v>
      </c>
      <c r="AK2720" s="26">
        <v>154823</v>
      </c>
      <c r="AM2720" s="2" t="str">
        <f t="shared" si="42"/>
        <v>No</v>
      </c>
    </row>
    <row r="2721" spans="1:39">
      <c r="A2721" s="6" t="s">
        <v>1113</v>
      </c>
      <c r="B2721" s="6" t="s">
        <v>1059</v>
      </c>
      <c r="C2721" s="4" t="s">
        <v>37</v>
      </c>
      <c r="D2721" s="213">
        <v>3106</v>
      </c>
      <c r="E2721" s="210">
        <v>30106</v>
      </c>
      <c r="F2721" s="17" t="s">
        <v>344</v>
      </c>
      <c r="G2721" s="36" t="s">
        <v>220</v>
      </c>
      <c r="H2721" s="157">
        <v>4586770</v>
      </c>
      <c r="I2721" s="19">
        <v>8</v>
      </c>
      <c r="J2721" s="150" t="s">
        <v>16</v>
      </c>
      <c r="K2721" s="150" t="s">
        <v>15</v>
      </c>
      <c r="L2721" s="9">
        <v>8</v>
      </c>
      <c r="M2721" s="9"/>
      <c r="N2721" s="21">
        <v>5.008</v>
      </c>
      <c r="O2721" s="10"/>
      <c r="P2721" s="39">
        <v>1.6688000000000001</v>
      </c>
      <c r="Q2721" s="7"/>
      <c r="R2721" s="158">
        <v>23.4238</v>
      </c>
      <c r="S2721" s="1"/>
      <c r="T2721" s="23">
        <v>7.8055000000000003</v>
      </c>
      <c r="V2721" s="20">
        <v>3.0009999999999999</v>
      </c>
      <c r="X2721" s="20">
        <v>0</v>
      </c>
      <c r="AA2721" s="25">
        <v>115940</v>
      </c>
      <c r="AB2721" s="9"/>
      <c r="AC2721" s="25">
        <v>69475</v>
      </c>
      <c r="AD2721" s="9"/>
      <c r="AE2721" s="27">
        <v>23151</v>
      </c>
      <c r="AF2721" s="9"/>
      <c r="AG2721" s="26">
        <v>2966</v>
      </c>
      <c r="AI2721" s="26">
        <v>0</v>
      </c>
      <c r="AK2721" s="26">
        <v>119479</v>
      </c>
      <c r="AM2721" s="2" t="str">
        <f t="shared" si="42"/>
        <v>No</v>
      </c>
    </row>
    <row r="2722" spans="1:39">
      <c r="A2722" s="6" t="s">
        <v>6345</v>
      </c>
      <c r="B2722" s="6" t="s">
        <v>1076</v>
      </c>
      <c r="C2722" s="4" t="s">
        <v>105</v>
      </c>
      <c r="D2722" s="213">
        <v>3058</v>
      </c>
      <c r="E2722" s="210">
        <v>30058</v>
      </c>
      <c r="F2722" s="17" t="s">
        <v>272</v>
      </c>
      <c r="G2722" s="36" t="s">
        <v>218</v>
      </c>
      <c r="H2722" s="157">
        <v>4586770</v>
      </c>
      <c r="I2722" s="19">
        <v>8</v>
      </c>
      <c r="J2722" s="150" t="s">
        <v>14</v>
      </c>
      <c r="K2722" s="150" t="s">
        <v>12</v>
      </c>
      <c r="L2722" s="9">
        <v>8</v>
      </c>
      <c r="M2722" s="9"/>
      <c r="N2722" s="21">
        <v>1.946</v>
      </c>
      <c r="O2722" s="10"/>
      <c r="P2722" s="39">
        <v>0.2969</v>
      </c>
      <c r="Q2722" s="7"/>
      <c r="R2722" s="158">
        <v>118.1957</v>
      </c>
      <c r="S2722" s="1"/>
      <c r="T2722" s="23">
        <v>18.0304</v>
      </c>
      <c r="V2722" s="20">
        <v>6.5553999999999997</v>
      </c>
      <c r="X2722" s="20">
        <v>1.9337</v>
      </c>
      <c r="AA2722" s="25">
        <v>1178102</v>
      </c>
      <c r="AB2722" s="9"/>
      <c r="AC2722" s="25">
        <v>3968540</v>
      </c>
      <c r="AD2722" s="9"/>
      <c r="AE2722" s="27">
        <v>605388</v>
      </c>
      <c r="AF2722" s="9"/>
      <c r="AG2722" s="26">
        <v>33576</v>
      </c>
      <c r="AI2722" s="26">
        <v>2052265</v>
      </c>
      <c r="AK2722" s="26">
        <v>439834</v>
      </c>
      <c r="AM2722" s="2" t="str">
        <f t="shared" si="42"/>
        <v>No</v>
      </c>
    </row>
    <row r="2723" spans="1:39">
      <c r="A2723" s="6" t="s">
        <v>6346</v>
      </c>
      <c r="B2723" s="6" t="s">
        <v>2369</v>
      </c>
      <c r="C2723" s="4" t="s">
        <v>46</v>
      </c>
      <c r="D2723" s="213">
        <v>5179</v>
      </c>
      <c r="E2723" s="210">
        <v>50179</v>
      </c>
      <c r="F2723" s="17" t="s">
        <v>405</v>
      </c>
      <c r="G2723" s="36" t="s">
        <v>220</v>
      </c>
      <c r="H2723" s="157">
        <v>8608208</v>
      </c>
      <c r="I2723" s="19">
        <v>8</v>
      </c>
      <c r="J2723" s="150" t="s">
        <v>13</v>
      </c>
      <c r="K2723" s="150" t="s">
        <v>12</v>
      </c>
      <c r="L2723" s="9">
        <v>8</v>
      </c>
      <c r="M2723" s="9"/>
      <c r="N2723" s="21">
        <v>0.59099999999999997</v>
      </c>
      <c r="O2723" s="10"/>
      <c r="P2723" s="39">
        <v>1.83E-2</v>
      </c>
      <c r="Q2723" s="7"/>
      <c r="R2723" s="158">
        <v>45.918199999999999</v>
      </c>
      <c r="S2723" s="1"/>
      <c r="T2723" s="23">
        <v>1.4202999999999999</v>
      </c>
      <c r="V2723" s="20">
        <v>32.330599999999997</v>
      </c>
      <c r="X2723" s="20">
        <v>0</v>
      </c>
      <c r="AA2723" s="25">
        <v>13696</v>
      </c>
      <c r="AB2723" s="9"/>
      <c r="AC2723" s="25">
        <v>749293</v>
      </c>
      <c r="AD2723" s="9"/>
      <c r="AE2723" s="27">
        <v>23176</v>
      </c>
      <c r="AF2723" s="9"/>
      <c r="AG2723" s="26">
        <v>16318</v>
      </c>
      <c r="AI2723" s="26">
        <v>0</v>
      </c>
      <c r="AK2723" s="26">
        <v>195478</v>
      </c>
      <c r="AM2723" s="2" t="str">
        <f t="shared" si="42"/>
        <v>No</v>
      </c>
    </row>
    <row r="2724" spans="1:39">
      <c r="A2724" s="6" t="s">
        <v>2440</v>
      </c>
      <c r="B2724" s="6" t="s">
        <v>2441</v>
      </c>
      <c r="C2724" s="4" t="s">
        <v>58</v>
      </c>
      <c r="D2724" s="213" t="s">
        <v>2442</v>
      </c>
      <c r="E2724" s="210">
        <v>55270</v>
      </c>
      <c r="F2724" s="17" t="s">
        <v>132</v>
      </c>
      <c r="G2724" s="36" t="s">
        <v>220</v>
      </c>
      <c r="H2724" s="157">
        <v>0</v>
      </c>
      <c r="I2724" s="19">
        <v>8</v>
      </c>
      <c r="J2724" s="150" t="s">
        <v>14</v>
      </c>
      <c r="K2724" s="150" t="s">
        <v>12</v>
      </c>
      <c r="L2724" s="9">
        <v>8</v>
      </c>
      <c r="M2724" s="9"/>
      <c r="N2724" s="21">
        <v>2.2959999999999998</v>
      </c>
      <c r="O2724" s="10"/>
      <c r="P2724" s="39">
        <v>4.7100000000000003E-2</v>
      </c>
      <c r="Q2724" s="7"/>
      <c r="R2724" s="158">
        <v>90.826599999999999</v>
      </c>
      <c r="S2724" s="1"/>
      <c r="T2724" s="23">
        <v>1.8642000000000001</v>
      </c>
      <c r="V2724" s="20">
        <v>48.720399999999998</v>
      </c>
      <c r="X2724" s="20">
        <v>0</v>
      </c>
      <c r="AA2724" s="25">
        <v>66399</v>
      </c>
      <c r="AB2724" s="9"/>
      <c r="AC2724" s="25">
        <v>1408993</v>
      </c>
      <c r="AD2724" s="9"/>
      <c r="AE2724" s="27">
        <v>28920</v>
      </c>
      <c r="AF2724" s="9"/>
      <c r="AG2724" s="26">
        <v>15513</v>
      </c>
      <c r="AI2724" s="26">
        <v>0</v>
      </c>
      <c r="AK2724" s="26">
        <v>405023</v>
      </c>
      <c r="AM2724" s="2" t="str">
        <f t="shared" si="42"/>
        <v>No</v>
      </c>
    </row>
    <row r="2725" spans="1:39">
      <c r="A2725" s="6" t="s">
        <v>4752</v>
      </c>
      <c r="B2725" s="6" t="s">
        <v>5828</v>
      </c>
      <c r="C2725" s="4" t="s">
        <v>117</v>
      </c>
      <c r="D2725" s="213" t="s">
        <v>4753</v>
      </c>
      <c r="E2725" s="210" t="s">
        <v>4754</v>
      </c>
      <c r="F2725" s="17" t="s">
        <v>405</v>
      </c>
      <c r="G2725" s="36" t="s">
        <v>400</v>
      </c>
      <c r="H2725" s="157">
        <v>0</v>
      </c>
      <c r="I2725" s="19">
        <v>8</v>
      </c>
      <c r="J2725" s="150" t="s">
        <v>13</v>
      </c>
      <c r="K2725" s="150" t="s">
        <v>12</v>
      </c>
      <c r="L2725" s="9">
        <v>8</v>
      </c>
      <c r="M2725" s="9"/>
      <c r="N2725" s="21">
        <v>0.1646</v>
      </c>
      <c r="O2725" s="10"/>
      <c r="P2725" s="39">
        <v>8.5300000000000001E-2</v>
      </c>
      <c r="Q2725" s="7"/>
      <c r="R2725" s="158">
        <v>15.635899999999999</v>
      </c>
      <c r="S2725" s="1"/>
      <c r="T2725" s="23">
        <v>8.0993999999999993</v>
      </c>
      <c r="V2725" s="20">
        <v>1.9305000000000001</v>
      </c>
      <c r="X2725" s="20">
        <v>0</v>
      </c>
      <c r="AA2725" s="25">
        <v>8391</v>
      </c>
      <c r="AB2725" s="9"/>
      <c r="AC2725" s="25">
        <v>98428</v>
      </c>
      <c r="AD2725" s="9"/>
      <c r="AE2725" s="27">
        <v>50986</v>
      </c>
      <c r="AF2725" s="9"/>
      <c r="AG2725" s="26">
        <v>6295</v>
      </c>
      <c r="AI2725" s="26">
        <v>0</v>
      </c>
      <c r="AK2725" s="26">
        <v>88970</v>
      </c>
      <c r="AM2725" s="2" t="str">
        <f t="shared" si="42"/>
        <v>No</v>
      </c>
    </row>
    <row r="2726" spans="1:39">
      <c r="A2726" s="6" t="s">
        <v>5109</v>
      </c>
      <c r="B2726" s="6" t="s">
        <v>5110</v>
      </c>
      <c r="C2726" s="4" t="s">
        <v>22</v>
      </c>
      <c r="D2726" s="213" t="s">
        <v>5111</v>
      </c>
      <c r="E2726" s="210" t="s">
        <v>5112</v>
      </c>
      <c r="F2726" s="17" t="s">
        <v>272</v>
      </c>
      <c r="G2726" s="36" t="s">
        <v>400</v>
      </c>
      <c r="H2726" s="157">
        <v>0</v>
      </c>
      <c r="I2726" s="19">
        <v>8</v>
      </c>
      <c r="J2726" s="150" t="s">
        <v>13</v>
      </c>
      <c r="K2726" s="150" t="s">
        <v>12</v>
      </c>
      <c r="L2726" s="9">
        <v>8</v>
      </c>
      <c r="M2726" s="9"/>
      <c r="N2726" s="21">
        <v>10.7637</v>
      </c>
      <c r="O2726" s="10"/>
      <c r="P2726" s="39">
        <v>0.1603</v>
      </c>
      <c r="Q2726" s="7"/>
      <c r="R2726" s="158">
        <v>237.732</v>
      </c>
      <c r="S2726" s="1"/>
      <c r="T2726" s="23">
        <v>3.5394000000000001</v>
      </c>
      <c r="V2726" s="20">
        <v>67.166899999999998</v>
      </c>
      <c r="X2726" s="20">
        <v>0</v>
      </c>
      <c r="AA2726" s="25">
        <v>45907</v>
      </c>
      <c r="AB2726" s="9"/>
      <c r="AC2726" s="25">
        <v>286467</v>
      </c>
      <c r="AD2726" s="9"/>
      <c r="AE2726" s="27">
        <v>4265</v>
      </c>
      <c r="AF2726" s="9"/>
      <c r="AG2726" s="26">
        <v>1205</v>
      </c>
      <c r="AI2726" s="26">
        <v>0</v>
      </c>
      <c r="AK2726" s="26">
        <v>33921</v>
      </c>
      <c r="AM2726" s="2" t="str">
        <f t="shared" si="42"/>
        <v>No</v>
      </c>
    </row>
    <row r="2727" spans="1:39">
      <c r="A2727" s="6" t="s">
        <v>5428</v>
      </c>
      <c r="B2727" s="6" t="s">
        <v>2602</v>
      </c>
      <c r="C2727" s="4" t="s">
        <v>46</v>
      </c>
      <c r="D2727" s="213" t="s">
        <v>2603</v>
      </c>
      <c r="E2727" s="210" t="s">
        <v>2604</v>
      </c>
      <c r="F2727" s="17" t="s">
        <v>405</v>
      </c>
      <c r="G2727" s="36" t="s">
        <v>400</v>
      </c>
      <c r="H2727" s="157">
        <v>0</v>
      </c>
      <c r="I2727" s="19">
        <v>8</v>
      </c>
      <c r="J2727" s="150" t="s">
        <v>13</v>
      </c>
      <c r="K2727" s="150" t="s">
        <v>12</v>
      </c>
      <c r="L2727" s="9">
        <v>8</v>
      </c>
      <c r="M2727" s="9"/>
      <c r="N2727" s="21">
        <v>0.47989999999999999</v>
      </c>
      <c r="O2727" s="10"/>
      <c r="P2727" s="39">
        <v>3.4599999999999999E-2</v>
      </c>
      <c r="Q2727" s="7"/>
      <c r="R2727" s="158">
        <v>52.424999999999997</v>
      </c>
      <c r="S2727" s="1"/>
      <c r="T2727" s="23">
        <v>3.7742</v>
      </c>
      <c r="V2727" s="20">
        <v>13.890499999999999</v>
      </c>
      <c r="X2727" s="20">
        <v>0</v>
      </c>
      <c r="AA2727" s="25">
        <v>28225</v>
      </c>
      <c r="AB2727" s="9"/>
      <c r="AC2727" s="25">
        <v>816886</v>
      </c>
      <c r="AD2727" s="9"/>
      <c r="AE2727" s="27">
        <v>58809</v>
      </c>
      <c r="AF2727" s="9"/>
      <c r="AG2727" s="26">
        <v>15582</v>
      </c>
      <c r="AI2727" s="26">
        <v>0</v>
      </c>
      <c r="AK2727" s="26">
        <v>243225</v>
      </c>
      <c r="AM2727" s="2" t="str">
        <f t="shared" si="42"/>
        <v>No</v>
      </c>
    </row>
    <row r="2728" spans="1:39">
      <c r="A2728" s="6" t="s">
        <v>1697</v>
      </c>
      <c r="B2728" s="6" t="s">
        <v>1630</v>
      </c>
      <c r="C2728" s="4" t="s">
        <v>42</v>
      </c>
      <c r="D2728" s="213" t="s">
        <v>1698</v>
      </c>
      <c r="E2728" s="210" t="s">
        <v>1699</v>
      </c>
      <c r="F2728" s="17" t="s">
        <v>272</v>
      </c>
      <c r="G2728" s="36" t="s">
        <v>400</v>
      </c>
      <c r="H2728" s="157">
        <v>0</v>
      </c>
      <c r="I2728" s="19">
        <v>8</v>
      </c>
      <c r="J2728" s="150" t="s">
        <v>13</v>
      </c>
      <c r="K2728" s="150" t="s">
        <v>12</v>
      </c>
      <c r="L2728" s="9">
        <v>8</v>
      </c>
      <c r="M2728" s="9"/>
      <c r="N2728" s="21">
        <v>0.6512</v>
      </c>
      <c r="O2728" s="10"/>
      <c r="P2728" s="39">
        <v>2.53E-2</v>
      </c>
      <c r="Q2728" s="7"/>
      <c r="R2728" s="158">
        <v>35.234699999999997</v>
      </c>
      <c r="S2728" s="1"/>
      <c r="T2728" s="23">
        <v>1.3662000000000001</v>
      </c>
      <c r="V2728" s="20">
        <v>25.790500000000002</v>
      </c>
      <c r="X2728" s="20">
        <v>0</v>
      </c>
      <c r="AA2728" s="25">
        <v>12826</v>
      </c>
      <c r="AB2728" s="9"/>
      <c r="AC2728" s="25">
        <v>507944</v>
      </c>
      <c r="AD2728" s="9"/>
      <c r="AE2728" s="27">
        <v>19695</v>
      </c>
      <c r="AF2728" s="9"/>
      <c r="AG2728" s="26">
        <v>14416</v>
      </c>
      <c r="AI2728" s="26">
        <v>0</v>
      </c>
      <c r="AK2728" s="26">
        <v>353057</v>
      </c>
      <c r="AM2728" s="2" t="str">
        <f t="shared" si="42"/>
        <v>No</v>
      </c>
    </row>
    <row r="2729" spans="1:39">
      <c r="A2729" s="6" t="s">
        <v>3866</v>
      </c>
      <c r="B2729" s="6" t="s">
        <v>3867</v>
      </c>
      <c r="C2729" s="4" t="s">
        <v>48</v>
      </c>
      <c r="D2729" s="213" t="s">
        <v>3868</v>
      </c>
      <c r="E2729" s="210" t="s">
        <v>3869</v>
      </c>
      <c r="F2729" s="17" t="s">
        <v>405</v>
      </c>
      <c r="G2729" s="36" t="s">
        <v>400</v>
      </c>
      <c r="H2729" s="157">
        <v>0</v>
      </c>
      <c r="I2729" s="19">
        <v>8</v>
      </c>
      <c r="J2729" s="150" t="s">
        <v>13</v>
      </c>
      <c r="K2729" s="150" t="s">
        <v>12</v>
      </c>
      <c r="L2729" s="9">
        <v>8</v>
      </c>
      <c r="M2729" s="9"/>
      <c r="N2729" s="21">
        <v>2.0291000000000001</v>
      </c>
      <c r="O2729" s="10"/>
      <c r="P2729" s="39">
        <v>8.8700000000000001E-2</v>
      </c>
      <c r="Q2729" s="7"/>
      <c r="R2729" s="158">
        <v>22.055499999999999</v>
      </c>
      <c r="S2729" s="1"/>
      <c r="T2729" s="23">
        <v>0.96379999999999999</v>
      </c>
      <c r="V2729" s="20">
        <v>22.884899999999998</v>
      </c>
      <c r="X2729" s="20">
        <v>0</v>
      </c>
      <c r="AA2729" s="25">
        <v>10683</v>
      </c>
      <c r="AB2729" s="9"/>
      <c r="AC2729" s="25">
        <v>120489</v>
      </c>
      <c r="AD2729" s="9"/>
      <c r="AE2729" s="27">
        <v>5265</v>
      </c>
      <c r="AF2729" s="9"/>
      <c r="AG2729" s="26">
        <v>5463</v>
      </c>
      <c r="AI2729" s="26">
        <v>0</v>
      </c>
      <c r="AK2729" s="26">
        <v>122427</v>
      </c>
      <c r="AM2729" s="2" t="str">
        <f t="shared" si="42"/>
        <v>No</v>
      </c>
    </row>
    <row r="2730" spans="1:39">
      <c r="A2730" s="6" t="s">
        <v>3162</v>
      </c>
      <c r="B2730" s="6" t="s">
        <v>899</v>
      </c>
      <c r="C2730" s="4" t="s">
        <v>113</v>
      </c>
      <c r="D2730" s="213" t="s">
        <v>3163</v>
      </c>
      <c r="E2730" s="210" t="s">
        <v>3164</v>
      </c>
      <c r="F2730" s="17" t="s">
        <v>272</v>
      </c>
      <c r="G2730" s="36" t="s">
        <v>400</v>
      </c>
      <c r="H2730" s="157">
        <v>0</v>
      </c>
      <c r="I2730" s="19">
        <v>8</v>
      </c>
      <c r="J2730" s="150" t="s">
        <v>13</v>
      </c>
      <c r="K2730" s="150" t="s">
        <v>15</v>
      </c>
      <c r="L2730" s="9">
        <v>8</v>
      </c>
      <c r="M2730" s="9"/>
      <c r="N2730" s="21">
        <v>3.0529000000000002</v>
      </c>
      <c r="O2730" s="10"/>
      <c r="P2730" s="39">
        <v>0.38569999999999999</v>
      </c>
      <c r="Q2730" s="7"/>
      <c r="R2730" s="158">
        <v>26.170999999999999</v>
      </c>
      <c r="S2730" s="1"/>
      <c r="T2730" s="23">
        <v>3.3062</v>
      </c>
      <c r="V2730" s="20">
        <v>7.9157999999999999</v>
      </c>
      <c r="X2730" s="20">
        <v>0</v>
      </c>
      <c r="AA2730" s="25">
        <v>307908</v>
      </c>
      <c r="AB2730" s="9"/>
      <c r="AC2730" s="25">
        <v>798373</v>
      </c>
      <c r="AD2730" s="9"/>
      <c r="AE2730" s="27">
        <v>100858</v>
      </c>
      <c r="AF2730" s="9"/>
      <c r="AG2730" s="26">
        <v>30506</v>
      </c>
      <c r="AI2730" s="26">
        <v>0</v>
      </c>
      <c r="AK2730" s="26">
        <v>317462</v>
      </c>
      <c r="AM2730" s="2" t="str">
        <f t="shared" si="42"/>
        <v>No</v>
      </c>
    </row>
    <row r="2731" spans="1:39">
      <c r="A2731" s="6" t="s">
        <v>2102</v>
      </c>
      <c r="B2731" s="6" t="s">
        <v>2103</v>
      </c>
      <c r="C2731" s="4" t="s">
        <v>64</v>
      </c>
      <c r="D2731" s="213" t="s">
        <v>2104</v>
      </c>
      <c r="E2731" s="210" t="s">
        <v>2105</v>
      </c>
      <c r="F2731" s="17" t="s">
        <v>272</v>
      </c>
      <c r="G2731" s="36" t="s">
        <v>400</v>
      </c>
      <c r="H2731" s="157">
        <v>0</v>
      </c>
      <c r="I2731" s="19">
        <v>8</v>
      </c>
      <c r="J2731" s="150" t="s">
        <v>13</v>
      </c>
      <c r="K2731" s="150" t="s">
        <v>12</v>
      </c>
      <c r="L2731" s="9">
        <v>8</v>
      </c>
      <c r="M2731" s="9"/>
      <c r="N2731" s="21">
        <v>1.1055999999999999</v>
      </c>
      <c r="O2731" s="10"/>
      <c r="P2731" s="39">
        <v>0.04</v>
      </c>
      <c r="Q2731" s="7"/>
      <c r="R2731" s="158">
        <v>29.399000000000001</v>
      </c>
      <c r="S2731" s="1"/>
      <c r="T2731" s="23">
        <v>1.0647</v>
      </c>
      <c r="V2731" s="20">
        <v>27.6112</v>
      </c>
      <c r="X2731" s="20">
        <v>0</v>
      </c>
      <c r="AA2731" s="25">
        <v>19836</v>
      </c>
      <c r="AB2731" s="9"/>
      <c r="AC2731" s="25">
        <v>495373</v>
      </c>
      <c r="AD2731" s="9"/>
      <c r="AE2731" s="27">
        <v>17941</v>
      </c>
      <c r="AF2731" s="9"/>
      <c r="AG2731" s="26">
        <v>16850</v>
      </c>
      <c r="AI2731" s="26">
        <v>0</v>
      </c>
      <c r="AK2731" s="26">
        <v>304364</v>
      </c>
      <c r="AM2731" s="2" t="str">
        <f t="shared" si="42"/>
        <v>No</v>
      </c>
    </row>
    <row r="2732" spans="1:39">
      <c r="A2732" s="6" t="s">
        <v>2929</v>
      </c>
      <c r="B2732" s="6" t="s">
        <v>2930</v>
      </c>
      <c r="C2732" s="4" t="s">
        <v>58</v>
      </c>
      <c r="D2732" s="213" t="s">
        <v>2931</v>
      </c>
      <c r="E2732" s="210" t="s">
        <v>2932</v>
      </c>
      <c r="F2732" s="17" t="s">
        <v>275</v>
      </c>
      <c r="G2732" s="36" t="s">
        <v>400</v>
      </c>
      <c r="H2732" s="157">
        <v>0</v>
      </c>
      <c r="I2732" s="19">
        <v>8</v>
      </c>
      <c r="J2732" s="150" t="s">
        <v>14</v>
      </c>
      <c r="K2732" s="150" t="s">
        <v>12</v>
      </c>
      <c r="L2732" s="9">
        <v>7</v>
      </c>
      <c r="M2732" s="9"/>
      <c r="N2732" s="21">
        <v>0.53239999999999998</v>
      </c>
      <c r="O2732" s="10"/>
      <c r="P2732" s="39">
        <v>0.2127</v>
      </c>
      <c r="Q2732" s="7"/>
      <c r="R2732" s="158">
        <v>36.198399999999999</v>
      </c>
      <c r="S2732" s="1"/>
      <c r="T2732" s="23">
        <v>14.4613</v>
      </c>
      <c r="V2732" s="20">
        <v>2.5030999999999999</v>
      </c>
      <c r="X2732" s="20">
        <v>0</v>
      </c>
      <c r="AA2732" s="25">
        <v>124831</v>
      </c>
      <c r="AB2732" s="9"/>
      <c r="AC2732" s="25">
        <v>586885</v>
      </c>
      <c r="AD2732" s="9"/>
      <c r="AE2732" s="27">
        <v>234461</v>
      </c>
      <c r="AF2732" s="9"/>
      <c r="AG2732" s="26">
        <v>16213</v>
      </c>
      <c r="AI2732" s="26">
        <v>0</v>
      </c>
      <c r="AK2732" s="26">
        <v>209489</v>
      </c>
      <c r="AM2732" s="2" t="str">
        <f t="shared" si="42"/>
        <v>No</v>
      </c>
    </row>
    <row r="2733" spans="1:39">
      <c r="A2733" s="6" t="s">
        <v>428</v>
      </c>
      <c r="B2733" s="6" t="s">
        <v>5818</v>
      </c>
      <c r="C2733" s="4" t="s">
        <v>86</v>
      </c>
      <c r="D2733" s="213" t="s">
        <v>429</v>
      </c>
      <c r="E2733" s="210" t="s">
        <v>430</v>
      </c>
      <c r="F2733" s="17" t="s">
        <v>272</v>
      </c>
      <c r="G2733" s="36" t="s">
        <v>400</v>
      </c>
      <c r="H2733" s="157">
        <v>0</v>
      </c>
      <c r="I2733" s="19">
        <v>8</v>
      </c>
      <c r="J2733" s="150" t="s">
        <v>13</v>
      </c>
      <c r="K2733" s="150" t="s">
        <v>15</v>
      </c>
      <c r="L2733" s="9">
        <v>7</v>
      </c>
      <c r="M2733" s="9"/>
      <c r="N2733" s="21">
        <v>3.5066999999999999</v>
      </c>
      <c r="O2733" s="10"/>
      <c r="P2733" s="39">
        <v>7.9799999999999996E-2</v>
      </c>
      <c r="Q2733" s="7"/>
      <c r="R2733" s="158">
        <v>48.644300000000001</v>
      </c>
      <c r="S2733" s="1"/>
      <c r="T2733" s="23">
        <v>1.1065</v>
      </c>
      <c r="V2733" s="20">
        <v>43.962600000000002</v>
      </c>
      <c r="X2733" s="20">
        <v>0</v>
      </c>
      <c r="AA2733" s="25">
        <v>25578</v>
      </c>
      <c r="AB2733" s="9"/>
      <c r="AC2733" s="25">
        <v>320663</v>
      </c>
      <c r="AD2733" s="9"/>
      <c r="AE2733" s="27">
        <v>7294</v>
      </c>
      <c r="AF2733" s="9"/>
      <c r="AG2733" s="26">
        <v>6592</v>
      </c>
      <c r="AI2733" s="26">
        <v>0</v>
      </c>
      <c r="AK2733" s="26">
        <v>84894</v>
      </c>
      <c r="AM2733" s="2" t="str">
        <f t="shared" si="42"/>
        <v>No</v>
      </c>
    </row>
    <row r="2734" spans="1:39">
      <c r="A2734" s="6" t="s">
        <v>720</v>
      </c>
      <c r="B2734" s="6" t="s">
        <v>651</v>
      </c>
      <c r="C2734" s="4" t="s">
        <v>67</v>
      </c>
      <c r="D2734" s="213">
        <v>1123</v>
      </c>
      <c r="E2734" s="210">
        <v>10123</v>
      </c>
      <c r="F2734" s="17" t="s">
        <v>275</v>
      </c>
      <c r="G2734" s="36" t="s">
        <v>220</v>
      </c>
      <c r="H2734" s="157">
        <v>4181019</v>
      </c>
      <c r="I2734" s="19">
        <v>8</v>
      </c>
      <c r="J2734" s="150" t="s">
        <v>13</v>
      </c>
      <c r="K2734" s="150" t="s">
        <v>15</v>
      </c>
      <c r="L2734" s="9">
        <v>7</v>
      </c>
      <c r="M2734" s="9"/>
      <c r="N2734" s="21">
        <v>1.294</v>
      </c>
      <c r="O2734" s="10"/>
      <c r="P2734" s="39">
        <v>3.3099999999999997E-2</v>
      </c>
      <c r="Q2734" s="7"/>
      <c r="R2734" s="158">
        <v>84.937200000000004</v>
      </c>
      <c r="S2734" s="1"/>
      <c r="T2734" s="23">
        <v>2.1745999999999999</v>
      </c>
      <c r="V2734" s="20">
        <v>39.058300000000003</v>
      </c>
      <c r="X2734" s="20">
        <v>0</v>
      </c>
      <c r="AA2734" s="25">
        <v>18097</v>
      </c>
      <c r="AB2734" s="9"/>
      <c r="AC2734" s="25">
        <v>546231</v>
      </c>
      <c r="AD2734" s="9"/>
      <c r="AE2734" s="27">
        <v>13985</v>
      </c>
      <c r="AF2734" s="9"/>
      <c r="AG2734" s="26">
        <v>6431</v>
      </c>
      <c r="AI2734" s="26">
        <v>0</v>
      </c>
      <c r="AK2734" s="26">
        <v>115450</v>
      </c>
      <c r="AM2734" s="2" t="str">
        <f t="shared" si="42"/>
        <v>No</v>
      </c>
    </row>
    <row r="2735" spans="1:39">
      <c r="A2735" s="6" t="s">
        <v>5132</v>
      </c>
      <c r="B2735" s="6" t="s">
        <v>4831</v>
      </c>
      <c r="C2735" s="4" t="s">
        <v>22</v>
      </c>
      <c r="D2735" s="213" t="s">
        <v>5133</v>
      </c>
      <c r="E2735" s="210" t="s">
        <v>5134</v>
      </c>
      <c r="F2735" s="17" t="s">
        <v>275</v>
      </c>
      <c r="G2735" s="36" t="s">
        <v>400</v>
      </c>
      <c r="H2735" s="157">
        <v>0</v>
      </c>
      <c r="I2735" s="19">
        <v>8</v>
      </c>
      <c r="J2735" s="150" t="s">
        <v>14</v>
      </c>
      <c r="K2735" s="150" t="s">
        <v>15</v>
      </c>
      <c r="L2735" s="9">
        <v>6</v>
      </c>
      <c r="M2735" s="9"/>
      <c r="N2735" s="21">
        <v>1.3959999999999999</v>
      </c>
      <c r="O2735" s="10"/>
      <c r="P2735" s="39">
        <v>0.11650000000000001</v>
      </c>
      <c r="Q2735" s="7"/>
      <c r="R2735" s="158">
        <v>73.809100000000001</v>
      </c>
      <c r="S2735" s="1"/>
      <c r="T2735" s="23">
        <v>6.1585999999999999</v>
      </c>
      <c r="V2735" s="20">
        <v>11.9847</v>
      </c>
      <c r="X2735" s="20">
        <v>0</v>
      </c>
      <c r="AA2735" s="25">
        <v>127272</v>
      </c>
      <c r="AB2735" s="9"/>
      <c r="AC2735" s="25">
        <v>1092670</v>
      </c>
      <c r="AD2735" s="9"/>
      <c r="AE2735" s="27">
        <v>91172</v>
      </c>
      <c r="AF2735" s="9"/>
      <c r="AG2735" s="26">
        <v>14804</v>
      </c>
      <c r="AI2735" s="26">
        <v>0</v>
      </c>
      <c r="AK2735" s="26">
        <v>344328</v>
      </c>
      <c r="AM2735" s="2" t="str">
        <f t="shared" si="42"/>
        <v>No</v>
      </c>
    </row>
    <row r="2736" spans="1:39">
      <c r="A2736" s="6" t="s">
        <v>6347</v>
      </c>
      <c r="B2736" s="6" t="s">
        <v>2362</v>
      </c>
      <c r="C2736" s="4" t="s">
        <v>113</v>
      </c>
      <c r="D2736" s="213">
        <v>5109</v>
      </c>
      <c r="E2736" s="210">
        <v>50109</v>
      </c>
      <c r="F2736" s="17" t="s">
        <v>272</v>
      </c>
      <c r="G2736" s="36" t="s">
        <v>220</v>
      </c>
      <c r="H2736" s="157">
        <v>63835</v>
      </c>
      <c r="I2736" s="19">
        <v>8</v>
      </c>
      <c r="J2736" s="150" t="s">
        <v>14</v>
      </c>
      <c r="K2736" s="150" t="s">
        <v>12</v>
      </c>
      <c r="L2736" s="9">
        <v>6</v>
      </c>
      <c r="M2736" s="9"/>
      <c r="N2736" s="21">
        <v>0.87560000000000004</v>
      </c>
      <c r="O2736" s="10"/>
      <c r="P2736" s="39">
        <v>5.3999999999999999E-2</v>
      </c>
      <c r="Q2736" s="7"/>
      <c r="R2736" s="158">
        <v>115.2702</v>
      </c>
      <c r="S2736" s="1"/>
      <c r="T2736" s="23">
        <v>7.1067999999999998</v>
      </c>
      <c r="V2736" s="20">
        <v>16.2197</v>
      </c>
      <c r="X2736" s="20">
        <v>0</v>
      </c>
      <c r="AA2736" s="25">
        <v>125345</v>
      </c>
      <c r="AB2736" s="9"/>
      <c r="AC2736" s="25">
        <v>2322002</v>
      </c>
      <c r="AD2736" s="9"/>
      <c r="AE2736" s="27">
        <v>143159</v>
      </c>
      <c r="AF2736" s="9"/>
      <c r="AG2736" s="26">
        <v>20144</v>
      </c>
      <c r="AI2736" s="26">
        <v>0</v>
      </c>
      <c r="AK2736" s="26">
        <v>269500</v>
      </c>
      <c r="AM2736" s="2" t="str">
        <f t="shared" si="42"/>
        <v>No</v>
      </c>
    </row>
    <row r="2737" spans="1:39">
      <c r="A2737" s="6" t="s">
        <v>6348</v>
      </c>
      <c r="B2737" s="6" t="s">
        <v>778</v>
      </c>
      <c r="C2737" s="4" t="s">
        <v>56</v>
      </c>
      <c r="D2737" s="213" t="s">
        <v>779</v>
      </c>
      <c r="E2737" s="210" t="s">
        <v>780</v>
      </c>
      <c r="F2737" s="17" t="s">
        <v>715</v>
      </c>
      <c r="G2737" s="36" t="s">
        <v>400</v>
      </c>
      <c r="H2737" s="157">
        <v>0</v>
      </c>
      <c r="I2737" s="19">
        <v>8</v>
      </c>
      <c r="J2737" s="150" t="s">
        <v>13</v>
      </c>
      <c r="K2737" s="150" t="s">
        <v>12</v>
      </c>
      <c r="L2737" s="9">
        <v>6</v>
      </c>
      <c r="M2737" s="9"/>
      <c r="N2737" s="21">
        <v>0</v>
      </c>
      <c r="O2737" s="10"/>
      <c r="P2737" s="39">
        <v>0</v>
      </c>
      <c r="Q2737" s="7"/>
      <c r="R2737" s="158">
        <v>25.5547</v>
      </c>
      <c r="S2737" s="1"/>
      <c r="T2737" s="23">
        <v>0.77439999999999998</v>
      </c>
      <c r="V2737" s="20">
        <v>33.000999999999998</v>
      </c>
      <c r="X2737" s="20">
        <v>0</v>
      </c>
      <c r="AA2737" s="25">
        <v>0</v>
      </c>
      <c r="AB2737" s="9"/>
      <c r="AC2737" s="25">
        <v>127978</v>
      </c>
      <c r="AD2737" s="9"/>
      <c r="AE2737" s="27">
        <v>3878</v>
      </c>
      <c r="AF2737" s="9"/>
      <c r="AG2737" s="26">
        <v>5008</v>
      </c>
      <c r="AI2737" s="26">
        <v>0</v>
      </c>
      <c r="AK2737" s="26">
        <v>98720</v>
      </c>
      <c r="AM2737" s="2" t="str">
        <f t="shared" si="42"/>
        <v>No</v>
      </c>
    </row>
    <row r="2738" spans="1:39">
      <c r="A2738" s="6" t="s">
        <v>792</v>
      </c>
      <c r="B2738" s="6" t="s">
        <v>722</v>
      </c>
      <c r="C2738" s="4" t="s">
        <v>67</v>
      </c>
      <c r="D2738" s="213" t="s">
        <v>793</v>
      </c>
      <c r="E2738" s="210" t="s">
        <v>794</v>
      </c>
      <c r="F2738" s="17" t="s">
        <v>405</v>
      </c>
      <c r="G2738" s="36" t="s">
        <v>400</v>
      </c>
      <c r="H2738" s="157">
        <v>0</v>
      </c>
      <c r="I2738" s="19">
        <v>8</v>
      </c>
      <c r="J2738" s="150" t="s">
        <v>13</v>
      </c>
      <c r="K2738" s="150" t="s">
        <v>12</v>
      </c>
      <c r="L2738" s="9">
        <v>6</v>
      </c>
      <c r="M2738" s="9"/>
      <c r="N2738" s="21">
        <v>0.38790000000000002</v>
      </c>
      <c r="O2738" s="10"/>
      <c r="P2738" s="39">
        <v>2.5499999999999998E-2</v>
      </c>
      <c r="Q2738" s="7"/>
      <c r="R2738" s="158">
        <v>17.709</v>
      </c>
      <c r="S2738" s="1"/>
      <c r="T2738" s="23">
        <v>1.1635</v>
      </c>
      <c r="V2738" s="20">
        <v>15.219900000000001</v>
      </c>
      <c r="X2738" s="20">
        <v>0</v>
      </c>
      <c r="AA2738" s="25">
        <v>8400</v>
      </c>
      <c r="AB2738" s="9"/>
      <c r="AC2738" s="25">
        <v>329617</v>
      </c>
      <c r="AD2738" s="9"/>
      <c r="AE2738" s="27">
        <v>21657</v>
      </c>
      <c r="AF2738" s="9"/>
      <c r="AG2738" s="26">
        <v>18613</v>
      </c>
      <c r="AI2738" s="26">
        <v>0</v>
      </c>
      <c r="AK2738" s="26">
        <v>139003</v>
      </c>
      <c r="AM2738" s="2" t="str">
        <f t="shared" si="42"/>
        <v>No</v>
      </c>
    </row>
    <row r="2739" spans="1:39">
      <c r="A2739" s="6" t="s">
        <v>6349</v>
      </c>
      <c r="B2739" s="6" t="s">
        <v>1364</v>
      </c>
      <c r="C2739" s="4" t="s">
        <v>39</v>
      </c>
      <c r="D2739" s="213">
        <v>4120</v>
      </c>
      <c r="E2739" s="210">
        <v>40120</v>
      </c>
      <c r="F2739" s="17" t="s">
        <v>272</v>
      </c>
      <c r="G2739" s="36" t="s">
        <v>218</v>
      </c>
      <c r="H2739" s="157">
        <v>156909</v>
      </c>
      <c r="I2739" s="19">
        <v>8</v>
      </c>
      <c r="J2739" s="150" t="s">
        <v>14</v>
      </c>
      <c r="K2739" s="150" t="s">
        <v>15</v>
      </c>
      <c r="L2739" s="9">
        <v>6</v>
      </c>
      <c r="M2739" s="9"/>
      <c r="N2739" s="21">
        <v>0.74180000000000001</v>
      </c>
      <c r="O2739" s="10"/>
      <c r="P2739" s="39">
        <v>0.1328</v>
      </c>
      <c r="Q2739" s="7"/>
      <c r="R2739" s="158">
        <v>75.403199999999998</v>
      </c>
      <c r="S2739" s="1"/>
      <c r="T2739" s="23">
        <v>13.497299999999999</v>
      </c>
      <c r="V2739" s="20">
        <v>5.5865999999999998</v>
      </c>
      <c r="X2739" s="20">
        <v>1.0661</v>
      </c>
      <c r="AA2739" s="25">
        <v>308776</v>
      </c>
      <c r="AB2739" s="9"/>
      <c r="AC2739" s="25">
        <v>2325359</v>
      </c>
      <c r="AD2739" s="9"/>
      <c r="AE2739" s="27">
        <v>416242</v>
      </c>
      <c r="AF2739" s="9"/>
      <c r="AG2739" s="26">
        <v>30839</v>
      </c>
      <c r="AI2739" s="26">
        <v>2181109</v>
      </c>
      <c r="AK2739" s="26">
        <v>484964</v>
      </c>
      <c r="AM2739" s="2" t="str">
        <f t="shared" si="42"/>
        <v>No</v>
      </c>
    </row>
    <row r="2740" spans="1:39">
      <c r="A2740" s="6" t="s">
        <v>452</v>
      </c>
      <c r="B2740" s="6" t="s">
        <v>453</v>
      </c>
      <c r="C2740" s="4" t="s">
        <v>86</v>
      </c>
      <c r="D2740" s="213" t="s">
        <v>454</v>
      </c>
      <c r="E2740" s="210" t="s">
        <v>455</v>
      </c>
      <c r="F2740" s="17" t="s">
        <v>272</v>
      </c>
      <c r="G2740" s="36" t="s">
        <v>400</v>
      </c>
      <c r="H2740" s="157">
        <v>0</v>
      </c>
      <c r="I2740" s="19">
        <v>8</v>
      </c>
      <c r="J2740" s="150" t="s">
        <v>13</v>
      </c>
      <c r="K2740" s="150" t="s">
        <v>12</v>
      </c>
      <c r="L2740" s="9">
        <v>6</v>
      </c>
      <c r="M2740" s="9"/>
      <c r="N2740" s="21">
        <v>0.73519999999999996</v>
      </c>
      <c r="O2740" s="10"/>
      <c r="P2740" s="39">
        <v>7.5600000000000001E-2</v>
      </c>
      <c r="Q2740" s="7"/>
      <c r="R2740" s="158">
        <v>37.371899999999997</v>
      </c>
      <c r="S2740" s="1"/>
      <c r="T2740" s="23">
        <v>3.8441999999999998</v>
      </c>
      <c r="V2740" s="20">
        <v>9.7215000000000007</v>
      </c>
      <c r="X2740" s="20">
        <v>0</v>
      </c>
      <c r="AA2740" s="25">
        <v>23370</v>
      </c>
      <c r="AB2740" s="9"/>
      <c r="AC2740" s="25">
        <v>309028</v>
      </c>
      <c r="AD2740" s="9"/>
      <c r="AE2740" s="27">
        <v>31788</v>
      </c>
      <c r="AF2740" s="9"/>
      <c r="AG2740" s="26">
        <v>8269</v>
      </c>
      <c r="AI2740" s="26">
        <v>0</v>
      </c>
      <c r="AK2740" s="26">
        <v>140836</v>
      </c>
      <c r="AM2740" s="2" t="str">
        <f t="shared" si="42"/>
        <v>No</v>
      </c>
    </row>
    <row r="2741" spans="1:39">
      <c r="A2741" s="6" t="s">
        <v>3535</v>
      </c>
      <c r="B2741" s="6" t="s">
        <v>3536</v>
      </c>
      <c r="C2741" s="4" t="s">
        <v>73</v>
      </c>
      <c r="D2741" s="213" t="s">
        <v>3537</v>
      </c>
      <c r="E2741" s="210">
        <v>60206</v>
      </c>
      <c r="F2741" s="17" t="s">
        <v>405</v>
      </c>
      <c r="G2741" s="36" t="s">
        <v>220</v>
      </c>
      <c r="H2741" s="157">
        <v>128600</v>
      </c>
      <c r="I2741" s="19">
        <v>8</v>
      </c>
      <c r="J2741" s="150" t="s">
        <v>14</v>
      </c>
      <c r="K2741" s="150" t="s">
        <v>12</v>
      </c>
      <c r="L2741" s="9">
        <v>6</v>
      </c>
      <c r="M2741" s="9"/>
      <c r="N2741" s="21">
        <v>0.60489999999999999</v>
      </c>
      <c r="O2741" s="10"/>
      <c r="P2741" s="39">
        <v>6.54E-2</v>
      </c>
      <c r="Q2741" s="7"/>
      <c r="R2741" s="158">
        <v>56.0364</v>
      </c>
      <c r="S2741" s="1"/>
      <c r="T2741" s="23">
        <v>6.0552000000000001</v>
      </c>
      <c r="V2741" s="20">
        <v>9.2543000000000006</v>
      </c>
      <c r="X2741" s="20">
        <v>0</v>
      </c>
      <c r="AA2741" s="25">
        <v>65647</v>
      </c>
      <c r="AB2741" s="9"/>
      <c r="AC2741" s="25">
        <v>1004340</v>
      </c>
      <c r="AD2741" s="9"/>
      <c r="AE2741" s="27">
        <v>108527</v>
      </c>
      <c r="AF2741" s="9"/>
      <c r="AG2741" s="26">
        <v>17923</v>
      </c>
      <c r="AI2741" s="26">
        <v>0</v>
      </c>
      <c r="AK2741" s="26">
        <v>474158</v>
      </c>
      <c r="AM2741" s="2" t="str">
        <f t="shared" si="42"/>
        <v>No</v>
      </c>
    </row>
    <row r="2742" spans="1:39">
      <c r="A2742" s="6" t="s">
        <v>96</v>
      </c>
      <c r="B2742" s="6" t="s">
        <v>1432</v>
      </c>
      <c r="C2742" s="4" t="s">
        <v>90</v>
      </c>
      <c r="D2742" s="213">
        <v>4197</v>
      </c>
      <c r="E2742" s="210">
        <v>40197</v>
      </c>
      <c r="F2742" s="17" t="s">
        <v>272</v>
      </c>
      <c r="G2742" s="36" t="s">
        <v>220</v>
      </c>
      <c r="H2742" s="157">
        <v>306196</v>
      </c>
      <c r="I2742" s="19">
        <v>8</v>
      </c>
      <c r="J2742" s="150" t="s">
        <v>14</v>
      </c>
      <c r="K2742" s="150" t="s">
        <v>12</v>
      </c>
      <c r="L2742" s="9">
        <v>6</v>
      </c>
      <c r="M2742" s="9"/>
      <c r="N2742" s="21">
        <v>0</v>
      </c>
      <c r="O2742" s="10"/>
      <c r="P2742" s="39">
        <v>0</v>
      </c>
      <c r="Q2742" s="7"/>
      <c r="R2742" s="158">
        <v>35.5779</v>
      </c>
      <c r="S2742" s="1"/>
      <c r="T2742" s="23">
        <v>6.5685000000000002</v>
      </c>
      <c r="V2742" s="20">
        <v>5.4164000000000003</v>
      </c>
      <c r="X2742" s="20">
        <v>0</v>
      </c>
      <c r="AA2742" s="25">
        <v>0</v>
      </c>
      <c r="AB2742" s="9"/>
      <c r="AC2742" s="25">
        <v>64396</v>
      </c>
      <c r="AD2742" s="9"/>
      <c r="AE2742" s="27">
        <v>11889</v>
      </c>
      <c r="AF2742" s="9"/>
      <c r="AG2742" s="26">
        <v>1810</v>
      </c>
      <c r="AI2742" s="26">
        <v>0</v>
      </c>
      <c r="AK2742" s="26">
        <v>13288</v>
      </c>
      <c r="AM2742" s="2" t="str">
        <f t="shared" si="42"/>
        <v>No</v>
      </c>
    </row>
    <row r="2743" spans="1:39">
      <c r="A2743" s="6" t="s">
        <v>3223</v>
      </c>
      <c r="B2743" s="6" t="s">
        <v>3224</v>
      </c>
      <c r="C2743" s="4" t="s">
        <v>113</v>
      </c>
      <c r="D2743" s="213" t="s">
        <v>3225</v>
      </c>
      <c r="E2743" s="210" t="s">
        <v>3226</v>
      </c>
      <c r="F2743" s="17" t="s">
        <v>272</v>
      </c>
      <c r="G2743" s="36" t="s">
        <v>400</v>
      </c>
      <c r="H2743" s="157">
        <v>0</v>
      </c>
      <c r="I2743" s="19">
        <v>8</v>
      </c>
      <c r="J2743" s="150" t="s">
        <v>14</v>
      </c>
      <c r="K2743" s="150" t="s">
        <v>12</v>
      </c>
      <c r="L2743" s="9">
        <v>6</v>
      </c>
      <c r="M2743" s="9"/>
      <c r="N2743" s="21">
        <v>0.70699999999999996</v>
      </c>
      <c r="O2743" s="10"/>
      <c r="P2743" s="39">
        <v>0.1421</v>
      </c>
      <c r="Q2743" s="7"/>
      <c r="R2743" s="158">
        <v>70.139600000000002</v>
      </c>
      <c r="S2743" s="1"/>
      <c r="T2743" s="23">
        <v>14.095800000000001</v>
      </c>
      <c r="V2743" s="20">
        <v>4.9759000000000002</v>
      </c>
      <c r="X2743" s="20">
        <v>0</v>
      </c>
      <c r="AA2743" s="25">
        <v>217002</v>
      </c>
      <c r="AB2743" s="9"/>
      <c r="AC2743" s="25">
        <v>1527360</v>
      </c>
      <c r="AD2743" s="9"/>
      <c r="AE2743" s="27">
        <v>306951</v>
      </c>
      <c r="AF2743" s="9"/>
      <c r="AG2743" s="26">
        <v>21776</v>
      </c>
      <c r="AI2743" s="26">
        <v>0</v>
      </c>
      <c r="AK2743" s="26">
        <v>360909</v>
      </c>
      <c r="AM2743" s="2" t="str">
        <f t="shared" si="42"/>
        <v>No</v>
      </c>
    </row>
    <row r="2744" spans="1:39">
      <c r="A2744" s="6" t="s">
        <v>669</v>
      </c>
      <c r="B2744" s="6" t="s">
        <v>670</v>
      </c>
      <c r="C2744" s="4" t="s">
        <v>56</v>
      </c>
      <c r="D2744" s="213">
        <v>1015</v>
      </c>
      <c r="E2744" s="210">
        <v>10015</v>
      </c>
      <c r="F2744" s="17" t="s">
        <v>272</v>
      </c>
      <c r="G2744" s="36" t="s">
        <v>220</v>
      </c>
      <c r="H2744" s="157">
        <v>59397</v>
      </c>
      <c r="I2744" s="19">
        <v>8</v>
      </c>
      <c r="J2744" s="150" t="s">
        <v>14</v>
      </c>
      <c r="K2744" s="150" t="s">
        <v>15</v>
      </c>
      <c r="L2744" s="9">
        <v>6</v>
      </c>
      <c r="M2744" s="9"/>
      <c r="N2744" s="21">
        <v>0.59709999999999996</v>
      </c>
      <c r="O2744" s="10"/>
      <c r="P2744" s="39">
        <v>0.13009999999999999</v>
      </c>
      <c r="Q2744" s="7"/>
      <c r="R2744" s="158">
        <v>92.548900000000003</v>
      </c>
      <c r="S2744" s="1"/>
      <c r="T2744" s="23">
        <v>20.168299999999999</v>
      </c>
      <c r="V2744" s="20">
        <v>4.5888</v>
      </c>
      <c r="X2744" s="20">
        <v>0</v>
      </c>
      <c r="AA2744" s="25">
        <v>193676</v>
      </c>
      <c r="AB2744" s="9"/>
      <c r="AC2744" s="25">
        <v>1488557</v>
      </c>
      <c r="AD2744" s="9"/>
      <c r="AE2744" s="27">
        <v>324387</v>
      </c>
      <c r="AF2744" s="9"/>
      <c r="AG2744" s="26">
        <v>16084</v>
      </c>
      <c r="AI2744" s="26">
        <v>0</v>
      </c>
      <c r="AK2744" s="26">
        <v>204346</v>
      </c>
      <c r="AM2744" s="2" t="str">
        <f t="shared" si="42"/>
        <v>No</v>
      </c>
    </row>
    <row r="2745" spans="1:39">
      <c r="A2745" s="6" t="s">
        <v>2808</v>
      </c>
      <c r="B2745" s="6" t="s">
        <v>2809</v>
      </c>
      <c r="C2745" s="4" t="s">
        <v>57</v>
      </c>
      <c r="D2745" s="213" t="s">
        <v>2810</v>
      </c>
      <c r="E2745" s="210" t="s">
        <v>2811</v>
      </c>
      <c r="F2745" s="17" t="s">
        <v>272</v>
      </c>
      <c r="G2745" s="36" t="s">
        <v>400</v>
      </c>
      <c r="H2745" s="157">
        <v>0</v>
      </c>
      <c r="I2745" s="19">
        <v>8</v>
      </c>
      <c r="J2745" s="150" t="s">
        <v>13</v>
      </c>
      <c r="K2745" s="150" t="s">
        <v>12</v>
      </c>
      <c r="L2745" s="9">
        <v>6</v>
      </c>
      <c r="M2745" s="9"/>
      <c r="N2745" s="21">
        <v>2.4100999999999999</v>
      </c>
      <c r="O2745" s="10"/>
      <c r="P2745" s="39">
        <v>0.15359999999999999</v>
      </c>
      <c r="Q2745" s="7"/>
      <c r="R2745" s="158">
        <v>38.836799999999997</v>
      </c>
      <c r="S2745" s="1"/>
      <c r="T2745" s="23">
        <v>2.4754999999999998</v>
      </c>
      <c r="V2745" s="20">
        <v>15.6882</v>
      </c>
      <c r="X2745" s="20">
        <v>0</v>
      </c>
      <c r="AA2745" s="25">
        <v>54503</v>
      </c>
      <c r="AB2745" s="9"/>
      <c r="AC2745" s="25">
        <v>354774</v>
      </c>
      <c r="AD2745" s="9"/>
      <c r="AE2745" s="27">
        <v>22614</v>
      </c>
      <c r="AF2745" s="9"/>
      <c r="AG2745" s="26">
        <v>9135</v>
      </c>
      <c r="AI2745" s="26">
        <v>0</v>
      </c>
      <c r="AK2745" s="26">
        <v>69049</v>
      </c>
      <c r="AM2745" s="2" t="str">
        <f t="shared" si="42"/>
        <v>No</v>
      </c>
    </row>
    <row r="2746" spans="1:39">
      <c r="A2746" s="6" t="s">
        <v>645</v>
      </c>
      <c r="B2746" s="6" t="s">
        <v>646</v>
      </c>
      <c r="C2746" s="4" t="s">
        <v>10</v>
      </c>
      <c r="D2746" s="213"/>
      <c r="E2746" s="210" t="s">
        <v>647</v>
      </c>
      <c r="F2746" s="17" t="s">
        <v>405</v>
      </c>
      <c r="G2746" s="36" t="s">
        <v>400</v>
      </c>
      <c r="H2746" s="157">
        <v>0</v>
      </c>
      <c r="I2746" s="19">
        <v>8</v>
      </c>
      <c r="J2746" s="150" t="s">
        <v>13</v>
      </c>
      <c r="K2746" s="150" t="s">
        <v>12</v>
      </c>
      <c r="L2746" s="9">
        <v>6</v>
      </c>
      <c r="M2746" s="9"/>
      <c r="N2746" s="21">
        <v>1.6089</v>
      </c>
      <c r="O2746" s="10"/>
      <c r="P2746" s="39">
        <v>0.04</v>
      </c>
      <c r="Q2746" s="7"/>
      <c r="R2746" s="158">
        <v>60.374099999999999</v>
      </c>
      <c r="S2746" s="1"/>
      <c r="T2746" s="23">
        <v>1.5011000000000001</v>
      </c>
      <c r="V2746" s="20">
        <v>40.220999999999997</v>
      </c>
      <c r="X2746" s="20">
        <v>0</v>
      </c>
      <c r="AA2746" s="25">
        <v>13693</v>
      </c>
      <c r="AB2746" s="9"/>
      <c r="AC2746" s="25">
        <v>342321</v>
      </c>
      <c r="AD2746" s="9"/>
      <c r="AE2746" s="27">
        <v>8511</v>
      </c>
      <c r="AF2746" s="9"/>
      <c r="AG2746" s="26">
        <v>5670</v>
      </c>
      <c r="AI2746" s="26">
        <v>0</v>
      </c>
      <c r="AK2746" s="26">
        <v>150321</v>
      </c>
      <c r="AM2746" s="2" t="str">
        <f t="shared" si="42"/>
        <v>No</v>
      </c>
    </row>
    <row r="2747" spans="1:39">
      <c r="A2747" s="6" t="s">
        <v>92</v>
      </c>
      <c r="B2747" s="6" t="s">
        <v>1391</v>
      </c>
      <c r="C2747" s="4" t="s">
        <v>90</v>
      </c>
      <c r="D2747" s="213">
        <v>4150</v>
      </c>
      <c r="E2747" s="210">
        <v>40150</v>
      </c>
      <c r="F2747" s="17" t="s">
        <v>272</v>
      </c>
      <c r="G2747" s="36" t="s">
        <v>220</v>
      </c>
      <c r="H2747" s="157">
        <v>71747</v>
      </c>
      <c r="I2747" s="19">
        <v>8</v>
      </c>
      <c r="J2747" s="150" t="s">
        <v>14</v>
      </c>
      <c r="K2747" s="150" t="s">
        <v>12</v>
      </c>
      <c r="L2747" s="9">
        <v>6</v>
      </c>
      <c r="M2747" s="9"/>
      <c r="N2747" s="21">
        <v>0</v>
      </c>
      <c r="O2747" s="10"/>
      <c r="P2747" s="39">
        <v>0</v>
      </c>
      <c r="Q2747" s="7"/>
      <c r="R2747" s="158">
        <v>43.563800000000001</v>
      </c>
      <c r="S2747" s="1"/>
      <c r="T2747" s="23">
        <v>5.2838000000000003</v>
      </c>
      <c r="V2747" s="20">
        <v>8.2448999999999995</v>
      </c>
      <c r="X2747" s="20">
        <v>0</v>
      </c>
      <c r="AA2747" s="25">
        <v>0</v>
      </c>
      <c r="AB2747" s="9"/>
      <c r="AC2747" s="25">
        <v>456897</v>
      </c>
      <c r="AD2747" s="9"/>
      <c r="AE2747" s="27">
        <v>55416</v>
      </c>
      <c r="AF2747" s="9"/>
      <c r="AG2747" s="26">
        <v>10488</v>
      </c>
      <c r="AI2747" s="26">
        <v>0</v>
      </c>
      <c r="AK2747" s="26">
        <v>52291</v>
      </c>
      <c r="AM2747" s="2" t="str">
        <f t="shared" si="42"/>
        <v>No</v>
      </c>
    </row>
    <row r="2748" spans="1:39">
      <c r="A2748" s="6" t="s">
        <v>6350</v>
      </c>
      <c r="B2748" s="6" t="s">
        <v>4342</v>
      </c>
      <c r="C2748" s="4" t="s">
        <v>63</v>
      </c>
      <c r="D2748" s="213" t="s">
        <v>4343</v>
      </c>
      <c r="E2748" s="210">
        <v>80018</v>
      </c>
      <c r="F2748" s="17" t="s">
        <v>132</v>
      </c>
      <c r="G2748" s="36" t="s">
        <v>220</v>
      </c>
      <c r="H2748" s="157">
        <v>0</v>
      </c>
      <c r="I2748" s="19">
        <v>8</v>
      </c>
      <c r="J2748" s="150" t="s">
        <v>13</v>
      </c>
      <c r="K2748" s="150" t="s">
        <v>12</v>
      </c>
      <c r="L2748" s="9">
        <v>6</v>
      </c>
      <c r="M2748" s="9"/>
      <c r="N2748" s="21">
        <v>4.8500000000000001E-2</v>
      </c>
      <c r="O2748" s="10"/>
      <c r="P2748" s="39">
        <v>3.0999999999999999E-3</v>
      </c>
      <c r="Q2748" s="7"/>
      <c r="R2748" s="158">
        <v>21.008099999999999</v>
      </c>
      <c r="S2748" s="1"/>
      <c r="T2748" s="23">
        <v>1.3537999999999999</v>
      </c>
      <c r="V2748" s="20">
        <v>15.5183</v>
      </c>
      <c r="X2748" s="20">
        <v>0</v>
      </c>
      <c r="AA2748" s="25">
        <v>1543</v>
      </c>
      <c r="AB2748" s="9"/>
      <c r="AC2748" s="25">
        <v>493901</v>
      </c>
      <c r="AD2748" s="9"/>
      <c r="AE2748" s="27">
        <v>31827</v>
      </c>
      <c r="AF2748" s="9"/>
      <c r="AG2748" s="26">
        <v>23510</v>
      </c>
      <c r="AI2748" s="26">
        <v>0</v>
      </c>
      <c r="AK2748" s="26">
        <v>168032</v>
      </c>
      <c r="AM2748" s="2" t="str">
        <f t="shared" si="42"/>
        <v>No</v>
      </c>
    </row>
    <row r="2749" spans="1:39">
      <c r="A2749" s="6" t="s">
        <v>4012</v>
      </c>
      <c r="B2749" s="6" t="s">
        <v>4013</v>
      </c>
      <c r="C2749" s="4" t="s">
        <v>48</v>
      </c>
      <c r="D2749" s="213" t="s">
        <v>4014</v>
      </c>
      <c r="E2749" s="210" t="s">
        <v>4015</v>
      </c>
      <c r="F2749" s="17" t="s">
        <v>272</v>
      </c>
      <c r="G2749" s="36" t="s">
        <v>400</v>
      </c>
      <c r="H2749" s="157">
        <v>0</v>
      </c>
      <c r="I2749" s="19">
        <v>8</v>
      </c>
      <c r="J2749" s="150" t="s">
        <v>14</v>
      </c>
      <c r="K2749" s="150" t="s">
        <v>12</v>
      </c>
      <c r="L2749" s="9">
        <v>6</v>
      </c>
      <c r="M2749" s="9"/>
      <c r="N2749" s="21">
        <v>0.63270000000000004</v>
      </c>
      <c r="O2749" s="10"/>
      <c r="P2749" s="39">
        <v>5.0299999999999997E-2</v>
      </c>
      <c r="Q2749" s="7"/>
      <c r="R2749" s="158">
        <v>29.9177</v>
      </c>
      <c r="S2749" s="1"/>
      <c r="T2749" s="23">
        <v>2.3782999999999999</v>
      </c>
      <c r="V2749" s="20">
        <v>12.5794</v>
      </c>
      <c r="X2749" s="20">
        <v>0</v>
      </c>
      <c r="AA2749" s="25">
        <v>13819</v>
      </c>
      <c r="AB2749" s="9"/>
      <c r="AC2749" s="25">
        <v>274734</v>
      </c>
      <c r="AD2749" s="9"/>
      <c r="AE2749" s="27">
        <v>21840</v>
      </c>
      <c r="AF2749" s="9"/>
      <c r="AG2749" s="26">
        <v>9183</v>
      </c>
      <c r="AI2749" s="26">
        <v>0</v>
      </c>
      <c r="AK2749" s="26">
        <v>114129</v>
      </c>
      <c r="AM2749" s="2" t="str">
        <f t="shared" si="42"/>
        <v>No</v>
      </c>
    </row>
    <row r="2750" spans="1:39">
      <c r="A2750" s="6" t="s">
        <v>5580</v>
      </c>
      <c r="B2750" s="6" t="s">
        <v>5581</v>
      </c>
      <c r="C2750" s="4" t="s">
        <v>86</v>
      </c>
      <c r="D2750" s="213" t="s">
        <v>463</v>
      </c>
      <c r="E2750" s="210" t="s">
        <v>464</v>
      </c>
      <c r="F2750" s="17" t="s">
        <v>405</v>
      </c>
      <c r="G2750" s="36" t="s">
        <v>400</v>
      </c>
      <c r="H2750" s="157">
        <v>0</v>
      </c>
      <c r="I2750" s="19">
        <v>8</v>
      </c>
      <c r="J2750" s="150" t="s">
        <v>13</v>
      </c>
      <c r="K2750" s="150" t="s">
        <v>12</v>
      </c>
      <c r="L2750" s="9">
        <v>6</v>
      </c>
      <c r="M2750" s="9"/>
      <c r="N2750" s="21">
        <v>2.1313</v>
      </c>
      <c r="O2750" s="10"/>
      <c r="P2750" s="39">
        <v>7.0499999999999993E-2</v>
      </c>
      <c r="Q2750" s="7"/>
      <c r="R2750" s="158">
        <v>47.543399999999998</v>
      </c>
      <c r="S2750" s="1"/>
      <c r="T2750" s="23">
        <v>1.5720000000000001</v>
      </c>
      <c r="V2750" s="20">
        <v>30.2437</v>
      </c>
      <c r="X2750" s="20">
        <v>0</v>
      </c>
      <c r="AA2750" s="25">
        <v>37082</v>
      </c>
      <c r="AB2750" s="9"/>
      <c r="AC2750" s="25">
        <v>526210</v>
      </c>
      <c r="AD2750" s="9"/>
      <c r="AE2750" s="27">
        <v>17399</v>
      </c>
      <c r="AF2750" s="9"/>
      <c r="AG2750" s="26">
        <v>11068</v>
      </c>
      <c r="AI2750" s="26">
        <v>0</v>
      </c>
      <c r="AK2750" s="26">
        <v>197922</v>
      </c>
      <c r="AM2750" s="2" t="str">
        <f t="shared" si="42"/>
        <v>No</v>
      </c>
    </row>
    <row r="2751" spans="1:39">
      <c r="A2751" s="6" t="s">
        <v>589</v>
      </c>
      <c r="B2751" s="6" t="s">
        <v>590</v>
      </c>
      <c r="C2751" s="4" t="s">
        <v>109</v>
      </c>
      <c r="D2751" s="213" t="s">
        <v>591</v>
      </c>
      <c r="E2751" s="210" t="s">
        <v>592</v>
      </c>
      <c r="F2751" s="17" t="s">
        <v>275</v>
      </c>
      <c r="G2751" s="36" t="s">
        <v>400</v>
      </c>
      <c r="H2751" s="157">
        <v>0</v>
      </c>
      <c r="I2751" s="19">
        <v>8</v>
      </c>
      <c r="J2751" s="150" t="s">
        <v>14</v>
      </c>
      <c r="K2751" s="150" t="s">
        <v>12</v>
      </c>
      <c r="L2751" s="9">
        <v>5</v>
      </c>
      <c r="M2751" s="9"/>
      <c r="N2751" s="21">
        <v>0.65059999999999996</v>
      </c>
      <c r="O2751" s="10"/>
      <c r="P2751" s="39">
        <v>7.0300000000000001E-2</v>
      </c>
      <c r="Q2751" s="7"/>
      <c r="R2751" s="158">
        <v>99.129000000000005</v>
      </c>
      <c r="S2751" s="1"/>
      <c r="T2751" s="23">
        <v>10.707000000000001</v>
      </c>
      <c r="V2751" s="20">
        <v>9.2583000000000002</v>
      </c>
      <c r="X2751" s="20">
        <v>0</v>
      </c>
      <c r="AA2751" s="25">
        <v>142825</v>
      </c>
      <c r="AB2751" s="9"/>
      <c r="AC2751" s="25">
        <v>2032441</v>
      </c>
      <c r="AD2751" s="9"/>
      <c r="AE2751" s="27">
        <v>219526</v>
      </c>
      <c r="AF2751" s="9"/>
      <c r="AG2751" s="26">
        <v>20503</v>
      </c>
      <c r="AI2751" s="26">
        <v>0</v>
      </c>
      <c r="AK2751" s="26">
        <v>292553</v>
      </c>
      <c r="AM2751" s="2" t="str">
        <f t="shared" si="42"/>
        <v>No</v>
      </c>
    </row>
    <row r="2752" spans="1:39">
      <c r="A2752" s="6" t="s">
        <v>465</v>
      </c>
      <c r="B2752" s="6" t="s">
        <v>5832</v>
      </c>
      <c r="C2752" s="4" t="s">
        <v>86</v>
      </c>
      <c r="D2752" s="213" t="s">
        <v>466</v>
      </c>
      <c r="E2752" s="210" t="s">
        <v>467</v>
      </c>
      <c r="F2752" s="17" t="s">
        <v>272</v>
      </c>
      <c r="G2752" s="36" t="s">
        <v>400</v>
      </c>
      <c r="H2752" s="157">
        <v>0</v>
      </c>
      <c r="I2752" s="19">
        <v>8</v>
      </c>
      <c r="J2752" s="150" t="s">
        <v>13</v>
      </c>
      <c r="K2752" s="150" t="s">
        <v>15</v>
      </c>
      <c r="L2752" s="9">
        <v>5</v>
      </c>
      <c r="M2752" s="9"/>
      <c r="N2752" s="21">
        <v>0.35920000000000002</v>
      </c>
      <c r="O2752" s="10"/>
      <c r="P2752" s="39">
        <v>8.8000000000000005E-3</v>
      </c>
      <c r="Q2752" s="7"/>
      <c r="R2752" s="158">
        <v>116.4033</v>
      </c>
      <c r="S2752" s="1"/>
      <c r="T2752" s="23">
        <v>2.8420000000000001</v>
      </c>
      <c r="V2752" s="20">
        <v>40.957700000000003</v>
      </c>
      <c r="X2752" s="20">
        <v>0</v>
      </c>
      <c r="AA2752" s="25">
        <v>6158</v>
      </c>
      <c r="AB2752" s="9"/>
      <c r="AC2752" s="25">
        <v>702261</v>
      </c>
      <c r="AD2752" s="9"/>
      <c r="AE2752" s="27">
        <v>17146</v>
      </c>
      <c r="AF2752" s="9"/>
      <c r="AG2752" s="26">
        <v>6033</v>
      </c>
      <c r="AI2752" s="26">
        <v>0</v>
      </c>
      <c r="AK2752" s="26">
        <v>66623</v>
      </c>
      <c r="AM2752" s="2" t="str">
        <f t="shared" si="42"/>
        <v>No</v>
      </c>
    </row>
    <row r="2753" spans="1:39">
      <c r="A2753" s="6" t="s">
        <v>822</v>
      </c>
      <c r="B2753" s="6" t="s">
        <v>823</v>
      </c>
      <c r="C2753" s="4" t="s">
        <v>75</v>
      </c>
      <c r="D2753" s="213">
        <v>2006</v>
      </c>
      <c r="E2753" s="210">
        <v>20006</v>
      </c>
      <c r="F2753" s="17" t="s">
        <v>272</v>
      </c>
      <c r="G2753" s="36" t="s">
        <v>218</v>
      </c>
      <c r="H2753" s="157">
        <v>18351295</v>
      </c>
      <c r="I2753" s="19">
        <v>8</v>
      </c>
      <c r="J2753" s="150" t="s">
        <v>14</v>
      </c>
      <c r="K2753" s="150" t="s">
        <v>12</v>
      </c>
      <c r="L2753" s="9">
        <v>5</v>
      </c>
      <c r="M2753" s="9"/>
      <c r="N2753" s="21">
        <v>1.6806000000000001</v>
      </c>
      <c r="O2753" s="10" t="s">
        <v>50</v>
      </c>
      <c r="P2753" s="39">
        <v>0.17580000000000001</v>
      </c>
      <c r="Q2753" s="7"/>
      <c r="R2753" s="158">
        <v>59.340600000000002</v>
      </c>
      <c r="S2753" s="1"/>
      <c r="T2753" s="23">
        <v>6.2081999999999997</v>
      </c>
      <c r="U2753" s="2" t="s">
        <v>50</v>
      </c>
      <c r="V2753" s="20">
        <v>9.5584000000000007</v>
      </c>
      <c r="W2753" s="2" t="s">
        <v>50</v>
      </c>
      <c r="X2753" s="20">
        <v>3.4392999999999998</v>
      </c>
      <c r="Y2753" s="2" t="s">
        <v>50</v>
      </c>
      <c r="AA2753" s="25">
        <v>349357</v>
      </c>
      <c r="AB2753" s="9"/>
      <c r="AC2753" s="25">
        <v>1986959</v>
      </c>
      <c r="AD2753" s="9"/>
      <c r="AE2753" s="27">
        <v>207876</v>
      </c>
      <c r="AF2753" s="9" t="s">
        <v>50</v>
      </c>
      <c r="AG2753" s="26">
        <v>33484</v>
      </c>
      <c r="AI2753" s="26">
        <v>577723</v>
      </c>
      <c r="AJ2753" s="2" t="s">
        <v>50</v>
      </c>
      <c r="AK2753" s="26">
        <v>428849</v>
      </c>
      <c r="AM2753" s="2" t="str">
        <f t="shared" si="42"/>
        <v>Yes</v>
      </c>
    </row>
    <row r="2754" spans="1:39">
      <c r="A2754" s="6" t="s">
        <v>6351</v>
      </c>
      <c r="B2754" s="6" t="s">
        <v>300</v>
      </c>
      <c r="C2754" s="4" t="s">
        <v>103</v>
      </c>
      <c r="D2754" s="213">
        <v>6081</v>
      </c>
      <c r="E2754" s="210">
        <v>60081</v>
      </c>
      <c r="F2754" s="17" t="s">
        <v>272</v>
      </c>
      <c r="G2754" s="36" t="s">
        <v>220</v>
      </c>
      <c r="H2754" s="157">
        <v>98884</v>
      </c>
      <c r="I2754" s="19">
        <v>8</v>
      </c>
      <c r="J2754" s="150" t="s">
        <v>14</v>
      </c>
      <c r="K2754" s="150" t="s">
        <v>12</v>
      </c>
      <c r="L2754" s="9">
        <v>5</v>
      </c>
      <c r="M2754" s="9"/>
      <c r="N2754" s="21">
        <v>0.66420000000000001</v>
      </c>
      <c r="O2754" s="10"/>
      <c r="P2754" s="39">
        <v>0.1022</v>
      </c>
      <c r="Q2754" s="7"/>
      <c r="R2754" s="158">
        <v>83.446200000000005</v>
      </c>
      <c r="S2754" s="1"/>
      <c r="T2754" s="23">
        <v>12.8432</v>
      </c>
      <c r="V2754" s="20">
        <v>6.4973000000000001</v>
      </c>
      <c r="X2754" s="20">
        <v>0</v>
      </c>
      <c r="AA2754" s="25">
        <v>165827</v>
      </c>
      <c r="AB2754" s="9"/>
      <c r="AC2754" s="25">
        <v>1622194</v>
      </c>
      <c r="AD2754" s="9"/>
      <c r="AE2754" s="27">
        <v>249671</v>
      </c>
      <c r="AF2754" s="9"/>
      <c r="AG2754" s="26">
        <v>19440</v>
      </c>
      <c r="AI2754" s="26">
        <v>0</v>
      </c>
      <c r="AK2754" s="26">
        <v>313815</v>
      </c>
      <c r="AM2754" s="2" t="str">
        <f t="shared" ref="AM2754:AM2817" si="43">IF(AL2754&amp;AJ2754&amp;AH2754&amp;AF2754&amp;AD2754&amp;AB2754&amp;Y2754&amp;W2754&amp;U2754&amp;S2754&amp;S2754&amp;Q2754&amp;O2754&lt;&gt;"","Yes","No")</f>
        <v>No</v>
      </c>
    </row>
    <row r="2755" spans="1:39">
      <c r="A2755" s="6" t="s">
        <v>366</v>
      </c>
      <c r="B2755" s="6" t="s">
        <v>367</v>
      </c>
      <c r="C2755" s="4" t="s">
        <v>86</v>
      </c>
      <c r="D2755" s="213" t="s">
        <v>368</v>
      </c>
      <c r="E2755" s="210">
        <v>119</v>
      </c>
      <c r="F2755" s="17" t="s">
        <v>132</v>
      </c>
      <c r="G2755" s="36" t="s">
        <v>220</v>
      </c>
      <c r="H2755" s="157">
        <v>0</v>
      </c>
      <c r="I2755" s="19">
        <v>8</v>
      </c>
      <c r="J2755" s="150" t="s">
        <v>24</v>
      </c>
      <c r="K2755" s="150" t="s">
        <v>12</v>
      </c>
      <c r="L2755" s="9">
        <v>5</v>
      </c>
      <c r="M2755" s="9"/>
      <c r="N2755" s="21">
        <v>0</v>
      </c>
      <c r="O2755" s="10"/>
      <c r="P2755" s="39">
        <v>0</v>
      </c>
      <c r="Q2755" s="7"/>
      <c r="R2755" s="158">
        <v>98.8155</v>
      </c>
      <c r="S2755" s="1"/>
      <c r="T2755" s="23">
        <v>4.9668000000000001</v>
      </c>
      <c r="V2755" s="20">
        <v>19.895199999999999</v>
      </c>
      <c r="X2755" s="20">
        <v>0</v>
      </c>
      <c r="AA2755" s="25">
        <v>0</v>
      </c>
      <c r="AB2755" s="9"/>
      <c r="AC2755" s="25">
        <v>964637</v>
      </c>
      <c r="AD2755" s="9"/>
      <c r="AE2755" s="27">
        <v>48486</v>
      </c>
      <c r="AF2755" s="9"/>
      <c r="AG2755" s="26">
        <v>9762</v>
      </c>
      <c r="AI2755" s="26">
        <v>0</v>
      </c>
      <c r="AK2755" s="26">
        <v>326123</v>
      </c>
      <c r="AM2755" s="2" t="str">
        <f t="shared" si="43"/>
        <v>No</v>
      </c>
    </row>
    <row r="2756" spans="1:39">
      <c r="A2756" s="6" t="s">
        <v>530</v>
      </c>
      <c r="B2756" s="6" t="s">
        <v>5840</v>
      </c>
      <c r="C2756" s="4" t="s">
        <v>109</v>
      </c>
      <c r="D2756" s="213" t="s">
        <v>531</v>
      </c>
      <c r="E2756" s="210" t="s">
        <v>532</v>
      </c>
      <c r="F2756" s="17" t="s">
        <v>405</v>
      </c>
      <c r="G2756" s="36" t="s">
        <v>400</v>
      </c>
      <c r="H2756" s="157">
        <v>0</v>
      </c>
      <c r="I2756" s="19">
        <v>8</v>
      </c>
      <c r="J2756" s="150" t="s">
        <v>13</v>
      </c>
      <c r="K2756" s="150" t="s">
        <v>12</v>
      </c>
      <c r="L2756" s="9">
        <v>5</v>
      </c>
      <c r="M2756" s="9"/>
      <c r="N2756" s="21">
        <v>0.38009999999999999</v>
      </c>
      <c r="O2756" s="10"/>
      <c r="P2756" s="39">
        <v>6.6E-3</v>
      </c>
      <c r="Q2756" s="7"/>
      <c r="R2756" s="158">
        <v>52.500500000000002</v>
      </c>
      <c r="S2756" s="1"/>
      <c r="T2756" s="23">
        <v>0.90669999999999995</v>
      </c>
      <c r="V2756" s="20">
        <v>57.905000000000001</v>
      </c>
      <c r="X2756" s="20">
        <v>0</v>
      </c>
      <c r="AA2756" s="25">
        <v>7090</v>
      </c>
      <c r="AB2756" s="9"/>
      <c r="AC2756" s="25">
        <v>1079987</v>
      </c>
      <c r="AD2756" s="9"/>
      <c r="AE2756" s="27">
        <v>18651</v>
      </c>
      <c r="AF2756" s="9"/>
      <c r="AG2756" s="26">
        <v>20571</v>
      </c>
      <c r="AI2756" s="26">
        <v>0</v>
      </c>
      <c r="AK2756" s="26">
        <v>469349</v>
      </c>
      <c r="AM2756" s="2" t="str">
        <f t="shared" si="43"/>
        <v>No</v>
      </c>
    </row>
    <row r="2757" spans="1:39">
      <c r="A2757" s="6" t="s">
        <v>6352</v>
      </c>
      <c r="B2757" s="6" t="s">
        <v>2356</v>
      </c>
      <c r="C2757" s="4" t="s">
        <v>46</v>
      </c>
      <c r="D2757" s="213">
        <v>5098</v>
      </c>
      <c r="E2757" s="210">
        <v>50098</v>
      </c>
      <c r="F2757" s="17" t="s">
        <v>272</v>
      </c>
      <c r="G2757" s="36" t="s">
        <v>220</v>
      </c>
      <c r="H2757" s="157">
        <v>66025</v>
      </c>
      <c r="I2757" s="19">
        <v>8</v>
      </c>
      <c r="J2757" s="150" t="s">
        <v>14</v>
      </c>
      <c r="K2757" s="150" t="s">
        <v>12</v>
      </c>
      <c r="L2757" s="9">
        <v>4</v>
      </c>
      <c r="M2757" s="9"/>
      <c r="N2757" s="21">
        <v>0.55449999999999999</v>
      </c>
      <c r="O2757" s="10"/>
      <c r="P2757" s="39">
        <v>7.7899999999999997E-2</v>
      </c>
      <c r="Q2757" s="7"/>
      <c r="R2757" s="158">
        <v>86.42</v>
      </c>
      <c r="S2757" s="1"/>
      <c r="T2757" s="23">
        <v>12.1472</v>
      </c>
      <c r="V2757" s="20">
        <v>7.1143999999999998</v>
      </c>
      <c r="X2757" s="20">
        <v>0</v>
      </c>
      <c r="AA2757" s="25">
        <v>91321</v>
      </c>
      <c r="AB2757" s="9"/>
      <c r="AC2757" s="25">
        <v>1171683</v>
      </c>
      <c r="AD2757" s="9"/>
      <c r="AE2757" s="27">
        <v>164692</v>
      </c>
      <c r="AF2757" s="9"/>
      <c r="AG2757" s="26">
        <v>13558</v>
      </c>
      <c r="AI2757" s="26">
        <v>0</v>
      </c>
      <c r="AK2757" s="26">
        <v>200877</v>
      </c>
      <c r="AM2757" s="2" t="str">
        <f t="shared" si="43"/>
        <v>No</v>
      </c>
    </row>
    <row r="2758" spans="1:39">
      <c r="A2758" s="6" t="s">
        <v>47</v>
      </c>
      <c r="B2758" s="6" t="s">
        <v>2369</v>
      </c>
      <c r="C2758" s="4" t="s">
        <v>46</v>
      </c>
      <c r="D2758" s="213">
        <v>5183</v>
      </c>
      <c r="E2758" s="210">
        <v>50183</v>
      </c>
      <c r="F2758" s="17" t="s">
        <v>272</v>
      </c>
      <c r="G2758" s="36" t="s">
        <v>220</v>
      </c>
      <c r="H2758" s="157">
        <v>8608208</v>
      </c>
      <c r="I2758" s="19">
        <v>8</v>
      </c>
      <c r="J2758" s="150" t="s">
        <v>14</v>
      </c>
      <c r="K2758" s="150" t="s">
        <v>15</v>
      </c>
      <c r="L2758" s="9">
        <v>4</v>
      </c>
      <c r="M2758" s="9"/>
      <c r="N2758" s="21">
        <v>1.6316999999999999</v>
      </c>
      <c r="O2758" s="10"/>
      <c r="P2758" s="39">
        <v>0.25069999999999998</v>
      </c>
      <c r="Q2758" s="7"/>
      <c r="R2758" s="158">
        <v>46.601999999999997</v>
      </c>
      <c r="S2758" s="1"/>
      <c r="T2758" s="23">
        <v>7.1595000000000004</v>
      </c>
      <c r="V2758" s="20">
        <v>6.5091000000000001</v>
      </c>
      <c r="X2758" s="20">
        <v>0</v>
      </c>
      <c r="AA2758" s="25">
        <v>177416</v>
      </c>
      <c r="AB2758" s="9"/>
      <c r="AC2758" s="25">
        <v>707745</v>
      </c>
      <c r="AD2758" s="9"/>
      <c r="AE2758" s="27">
        <v>108732</v>
      </c>
      <c r="AF2758" s="9"/>
      <c r="AG2758" s="26">
        <v>15187</v>
      </c>
      <c r="AI2758" s="26">
        <v>0</v>
      </c>
      <c r="AK2758" s="26">
        <v>203656</v>
      </c>
      <c r="AM2758" s="2" t="str">
        <f t="shared" si="43"/>
        <v>No</v>
      </c>
    </row>
    <row r="2759" spans="1:39">
      <c r="A2759" s="6" t="s">
        <v>1362</v>
      </c>
      <c r="B2759" s="6" t="s">
        <v>1363</v>
      </c>
      <c r="C2759" s="4" t="s">
        <v>90</v>
      </c>
      <c r="D2759" s="213">
        <v>4117</v>
      </c>
      <c r="E2759" s="210">
        <v>40117</v>
      </c>
      <c r="F2759" s="17" t="s">
        <v>272</v>
      </c>
      <c r="G2759" s="36" t="s">
        <v>220</v>
      </c>
      <c r="H2759" s="157">
        <v>2148346</v>
      </c>
      <c r="I2759" s="19">
        <v>8</v>
      </c>
      <c r="J2759" s="150" t="s">
        <v>13</v>
      </c>
      <c r="K2759" s="150" t="s">
        <v>12</v>
      </c>
      <c r="L2759" s="9">
        <v>4</v>
      </c>
      <c r="M2759" s="9"/>
      <c r="N2759" s="21">
        <v>0</v>
      </c>
      <c r="O2759" s="10"/>
      <c r="P2759" s="39">
        <v>0</v>
      </c>
      <c r="Q2759" s="7"/>
      <c r="R2759" s="158">
        <v>50.334400000000002</v>
      </c>
      <c r="S2759" s="1"/>
      <c r="T2759" s="23">
        <v>2.7835999999999999</v>
      </c>
      <c r="V2759" s="20">
        <v>18.0823</v>
      </c>
      <c r="X2759" s="20">
        <v>0</v>
      </c>
      <c r="AA2759" s="25">
        <v>0</v>
      </c>
      <c r="AB2759" s="9"/>
      <c r="AC2759" s="25">
        <v>155634</v>
      </c>
      <c r="AD2759" s="9"/>
      <c r="AE2759" s="27">
        <v>8607</v>
      </c>
      <c r="AF2759" s="9"/>
      <c r="AG2759" s="26">
        <v>3092</v>
      </c>
      <c r="AI2759" s="26">
        <v>0</v>
      </c>
      <c r="AK2759" s="26">
        <v>30509</v>
      </c>
      <c r="AM2759" s="2" t="str">
        <f t="shared" si="43"/>
        <v>No</v>
      </c>
    </row>
    <row r="2760" spans="1:39">
      <c r="A2760" s="6" t="s">
        <v>5614</v>
      </c>
      <c r="B2760" s="6" t="s">
        <v>4843</v>
      </c>
      <c r="C2760" s="4" t="s">
        <v>22</v>
      </c>
      <c r="D2760" s="213"/>
      <c r="E2760" s="210">
        <v>90293</v>
      </c>
      <c r="F2760" s="17" t="s">
        <v>272</v>
      </c>
      <c r="G2760" s="36" t="s">
        <v>220</v>
      </c>
      <c r="H2760" s="157">
        <v>12150996</v>
      </c>
      <c r="I2760" s="19">
        <v>8</v>
      </c>
      <c r="J2760" s="150" t="s">
        <v>13</v>
      </c>
      <c r="K2760" s="150" t="s">
        <v>15</v>
      </c>
      <c r="L2760" s="9">
        <v>4</v>
      </c>
      <c r="M2760" s="9"/>
      <c r="N2760" s="21">
        <v>0.90990000000000004</v>
      </c>
      <c r="O2760" s="10"/>
      <c r="P2760" s="39">
        <v>3.2500000000000001E-2</v>
      </c>
      <c r="Q2760" s="7"/>
      <c r="R2760" s="158">
        <v>60.854999999999997</v>
      </c>
      <c r="S2760" s="1"/>
      <c r="T2760" s="23">
        <v>2.1715</v>
      </c>
      <c r="V2760" s="20">
        <v>28.024999999999999</v>
      </c>
      <c r="X2760" s="20">
        <v>0</v>
      </c>
      <c r="AA2760" s="25">
        <v>14509</v>
      </c>
      <c r="AB2760" s="9"/>
      <c r="AC2760" s="25">
        <v>446858</v>
      </c>
      <c r="AD2760" s="9"/>
      <c r="AE2760" s="27">
        <v>15945</v>
      </c>
      <c r="AF2760" s="9"/>
      <c r="AG2760" s="26">
        <v>7343</v>
      </c>
      <c r="AI2760" s="26">
        <v>0</v>
      </c>
      <c r="AK2760" s="26">
        <v>67766</v>
      </c>
      <c r="AM2760" s="2" t="str">
        <f t="shared" si="43"/>
        <v>No</v>
      </c>
    </row>
    <row r="2761" spans="1:39">
      <c r="A2761" s="6" t="s">
        <v>1362</v>
      </c>
      <c r="B2761" s="6" t="s">
        <v>1363</v>
      </c>
      <c r="C2761" s="4" t="s">
        <v>90</v>
      </c>
      <c r="D2761" s="213">
        <v>4117</v>
      </c>
      <c r="E2761" s="210">
        <v>40117</v>
      </c>
      <c r="F2761" s="17" t="s">
        <v>272</v>
      </c>
      <c r="G2761" s="36" t="s">
        <v>220</v>
      </c>
      <c r="H2761" s="157">
        <v>2148346</v>
      </c>
      <c r="I2761" s="19">
        <v>8</v>
      </c>
      <c r="J2761" s="150" t="s">
        <v>14</v>
      </c>
      <c r="K2761" s="150" t="s">
        <v>12</v>
      </c>
      <c r="L2761" s="9">
        <v>4</v>
      </c>
      <c r="M2761" s="9"/>
      <c r="N2761" s="21">
        <v>0</v>
      </c>
      <c r="O2761" s="10"/>
      <c r="P2761" s="39">
        <v>0</v>
      </c>
      <c r="Q2761" s="7"/>
      <c r="R2761" s="158">
        <v>58.115600000000001</v>
      </c>
      <c r="S2761" s="1"/>
      <c r="T2761" s="23">
        <v>14.7599</v>
      </c>
      <c r="V2761" s="20">
        <v>3.9373999999999998</v>
      </c>
      <c r="X2761" s="20">
        <v>0</v>
      </c>
      <c r="AA2761" s="25">
        <v>0</v>
      </c>
      <c r="AB2761" s="9"/>
      <c r="AC2761" s="25">
        <v>158307</v>
      </c>
      <c r="AD2761" s="9"/>
      <c r="AE2761" s="27">
        <v>40206</v>
      </c>
      <c r="AF2761" s="9"/>
      <c r="AG2761" s="26">
        <v>2724</v>
      </c>
      <c r="AI2761" s="26">
        <v>0</v>
      </c>
      <c r="AK2761" s="26">
        <v>36190</v>
      </c>
      <c r="AM2761" s="2" t="str">
        <f t="shared" si="43"/>
        <v>No</v>
      </c>
    </row>
    <row r="2762" spans="1:39">
      <c r="A2762" s="6" t="s">
        <v>5614</v>
      </c>
      <c r="B2762" s="6" t="s">
        <v>4843</v>
      </c>
      <c r="C2762" s="4" t="s">
        <v>22</v>
      </c>
      <c r="D2762" s="213"/>
      <c r="E2762" s="210">
        <v>90293</v>
      </c>
      <c r="F2762" s="17" t="s">
        <v>272</v>
      </c>
      <c r="G2762" s="36" t="s">
        <v>220</v>
      </c>
      <c r="H2762" s="157">
        <v>12150996</v>
      </c>
      <c r="I2762" s="19">
        <v>8</v>
      </c>
      <c r="J2762" s="150" t="s">
        <v>14</v>
      </c>
      <c r="K2762" s="150" t="s">
        <v>15</v>
      </c>
      <c r="L2762" s="9">
        <v>4</v>
      </c>
      <c r="M2762" s="9"/>
      <c r="N2762" s="21">
        <v>0.9476</v>
      </c>
      <c r="O2762" s="10"/>
      <c r="P2762" s="39">
        <v>6.3200000000000006E-2</v>
      </c>
      <c r="Q2762" s="7"/>
      <c r="R2762" s="158">
        <v>61.539499999999997</v>
      </c>
      <c r="S2762" s="1"/>
      <c r="T2762" s="23">
        <v>4.1055999999999999</v>
      </c>
      <c r="V2762" s="20">
        <v>14.989100000000001</v>
      </c>
      <c r="X2762" s="20">
        <v>0</v>
      </c>
      <c r="AA2762" s="25">
        <v>45415</v>
      </c>
      <c r="AB2762" s="9"/>
      <c r="AC2762" s="25">
        <v>718351</v>
      </c>
      <c r="AD2762" s="9"/>
      <c r="AE2762" s="27">
        <v>47925</v>
      </c>
      <c r="AF2762" s="9"/>
      <c r="AG2762" s="26">
        <v>11673</v>
      </c>
      <c r="AI2762" s="26">
        <v>0</v>
      </c>
      <c r="AK2762" s="26">
        <v>164341</v>
      </c>
      <c r="AM2762" s="2" t="str">
        <f t="shared" si="43"/>
        <v>No</v>
      </c>
    </row>
    <row r="2763" spans="1:39">
      <c r="A2763" s="6" t="s">
        <v>47</v>
      </c>
      <c r="B2763" s="6" t="s">
        <v>2369</v>
      </c>
      <c r="C2763" s="4" t="s">
        <v>46</v>
      </c>
      <c r="D2763" s="213">
        <v>5183</v>
      </c>
      <c r="E2763" s="210">
        <v>50183</v>
      </c>
      <c r="F2763" s="17" t="s">
        <v>272</v>
      </c>
      <c r="G2763" s="36" t="s">
        <v>220</v>
      </c>
      <c r="H2763" s="157">
        <v>8608208</v>
      </c>
      <c r="I2763" s="19">
        <v>8</v>
      </c>
      <c r="J2763" s="150" t="s">
        <v>24</v>
      </c>
      <c r="K2763" s="150" t="s">
        <v>15</v>
      </c>
      <c r="L2763" s="9">
        <v>4</v>
      </c>
      <c r="M2763" s="9"/>
      <c r="N2763" s="21">
        <v>7.5830000000000002</v>
      </c>
      <c r="O2763" s="10"/>
      <c r="P2763" s="39">
        <v>0.63039999999999996</v>
      </c>
      <c r="Q2763" s="7"/>
      <c r="R2763" s="158">
        <v>285.96710000000002</v>
      </c>
      <c r="S2763" s="1"/>
      <c r="T2763" s="23">
        <v>23.7727</v>
      </c>
      <c r="V2763" s="20">
        <v>12.029199999999999</v>
      </c>
      <c r="X2763" s="20">
        <v>0</v>
      </c>
      <c r="AA2763" s="25">
        <v>482217</v>
      </c>
      <c r="AB2763" s="9"/>
      <c r="AC2763" s="25">
        <v>764962</v>
      </c>
      <c r="AD2763" s="9"/>
      <c r="AE2763" s="27">
        <v>63592</v>
      </c>
      <c r="AF2763" s="9"/>
      <c r="AG2763" s="26">
        <v>2675</v>
      </c>
      <c r="AI2763" s="26">
        <v>0</v>
      </c>
      <c r="AK2763" s="26">
        <v>105287</v>
      </c>
      <c r="AM2763" s="2" t="str">
        <f t="shared" si="43"/>
        <v>No</v>
      </c>
    </row>
    <row r="2764" spans="1:39">
      <c r="A2764" s="6" t="s">
        <v>589</v>
      </c>
      <c r="B2764" s="6" t="s">
        <v>590</v>
      </c>
      <c r="C2764" s="4" t="s">
        <v>109</v>
      </c>
      <c r="D2764" s="213" t="s">
        <v>591</v>
      </c>
      <c r="E2764" s="210" t="s">
        <v>592</v>
      </c>
      <c r="F2764" s="17" t="s">
        <v>275</v>
      </c>
      <c r="G2764" s="36" t="s">
        <v>400</v>
      </c>
      <c r="H2764" s="157">
        <v>0</v>
      </c>
      <c r="I2764" s="19">
        <v>8</v>
      </c>
      <c r="J2764" s="150" t="s">
        <v>13</v>
      </c>
      <c r="K2764" s="150" t="s">
        <v>12</v>
      </c>
      <c r="L2764" s="9">
        <v>3</v>
      </c>
      <c r="M2764" s="9"/>
      <c r="N2764" s="21">
        <v>1.2362</v>
      </c>
      <c r="O2764" s="10"/>
      <c r="P2764" s="39">
        <v>1.2200000000000001E-2</v>
      </c>
      <c r="Q2764" s="7"/>
      <c r="R2764" s="158">
        <v>176.66839999999999</v>
      </c>
      <c r="S2764" s="1"/>
      <c r="T2764" s="23">
        <v>1.7443</v>
      </c>
      <c r="V2764" s="20">
        <v>101.28319999999999</v>
      </c>
      <c r="X2764" s="20">
        <v>0</v>
      </c>
      <c r="AA2764" s="25">
        <v>9175</v>
      </c>
      <c r="AB2764" s="9"/>
      <c r="AC2764" s="25">
        <v>751724</v>
      </c>
      <c r="AD2764" s="9"/>
      <c r="AE2764" s="27">
        <v>7422</v>
      </c>
      <c r="AF2764" s="9"/>
      <c r="AG2764" s="26">
        <v>4255</v>
      </c>
      <c r="AI2764" s="26">
        <v>0</v>
      </c>
      <c r="AK2764" s="26">
        <v>33068</v>
      </c>
      <c r="AM2764" s="2" t="str">
        <f t="shared" si="43"/>
        <v>No</v>
      </c>
    </row>
    <row r="2765" spans="1:39">
      <c r="A2765" s="6" t="s">
        <v>380</v>
      </c>
      <c r="B2765" s="6" t="s">
        <v>381</v>
      </c>
      <c r="C2765" s="4" t="s">
        <v>109</v>
      </c>
      <c r="D2765" s="213" t="s">
        <v>382</v>
      </c>
      <c r="E2765" s="210">
        <v>207</v>
      </c>
      <c r="F2765" s="17" t="s">
        <v>132</v>
      </c>
      <c r="G2765" s="36" t="s">
        <v>220</v>
      </c>
      <c r="H2765" s="157">
        <v>0</v>
      </c>
      <c r="I2765" s="19">
        <v>8</v>
      </c>
      <c r="J2765" s="150" t="s">
        <v>14</v>
      </c>
      <c r="K2765" s="150" t="s">
        <v>12</v>
      </c>
      <c r="L2765" s="9">
        <v>3</v>
      </c>
      <c r="M2765" s="9"/>
      <c r="N2765" s="21">
        <v>0</v>
      </c>
      <c r="O2765" s="10"/>
      <c r="P2765" s="39">
        <v>0</v>
      </c>
      <c r="Q2765" s="7"/>
      <c r="R2765" s="158">
        <v>55.660899999999998</v>
      </c>
      <c r="S2765" s="1"/>
      <c r="T2765" s="23">
        <v>2.3626999999999998</v>
      </c>
      <c r="V2765" s="20">
        <v>23.5579</v>
      </c>
      <c r="X2765" s="20">
        <v>0</v>
      </c>
      <c r="AA2765" s="25">
        <v>0</v>
      </c>
      <c r="AB2765" s="9"/>
      <c r="AC2765" s="25">
        <v>592622</v>
      </c>
      <c r="AD2765" s="9"/>
      <c r="AE2765" s="27">
        <v>25156</v>
      </c>
      <c r="AF2765" s="9"/>
      <c r="AG2765" s="26">
        <v>10647</v>
      </c>
      <c r="AI2765" s="26">
        <v>0</v>
      </c>
      <c r="AK2765" s="26">
        <v>274742</v>
      </c>
      <c r="AM2765" s="2" t="str">
        <f t="shared" si="43"/>
        <v>No</v>
      </c>
    </row>
    <row r="2766" spans="1:39">
      <c r="A2766" s="6" t="s">
        <v>366</v>
      </c>
      <c r="B2766" s="6" t="s">
        <v>367</v>
      </c>
      <c r="C2766" s="4" t="s">
        <v>86</v>
      </c>
      <c r="D2766" s="213" t="s">
        <v>368</v>
      </c>
      <c r="E2766" s="210">
        <v>119</v>
      </c>
      <c r="F2766" s="17" t="s">
        <v>132</v>
      </c>
      <c r="G2766" s="36" t="s">
        <v>220</v>
      </c>
      <c r="H2766" s="157">
        <v>0</v>
      </c>
      <c r="I2766" s="19">
        <v>8</v>
      </c>
      <c r="J2766" s="150" t="s">
        <v>14</v>
      </c>
      <c r="K2766" s="150" t="s">
        <v>12</v>
      </c>
      <c r="L2766" s="9">
        <v>3</v>
      </c>
      <c r="M2766" s="9"/>
      <c r="N2766" s="21">
        <v>0</v>
      </c>
      <c r="O2766" s="10"/>
      <c r="P2766" s="39">
        <v>0</v>
      </c>
      <c r="Q2766" s="7"/>
      <c r="R2766" s="158">
        <v>85.75</v>
      </c>
      <c r="S2766" s="1"/>
      <c r="T2766" s="23">
        <v>4.6585000000000001</v>
      </c>
      <c r="V2766" s="20">
        <v>18.407299999999999</v>
      </c>
      <c r="X2766" s="20">
        <v>0</v>
      </c>
      <c r="AA2766" s="25">
        <v>0</v>
      </c>
      <c r="AB2766" s="9"/>
      <c r="AC2766" s="25">
        <v>450702</v>
      </c>
      <c r="AD2766" s="9"/>
      <c r="AE2766" s="27">
        <v>24485</v>
      </c>
      <c r="AF2766" s="9"/>
      <c r="AG2766" s="26">
        <v>5256</v>
      </c>
      <c r="AI2766" s="26">
        <v>0</v>
      </c>
      <c r="AK2766" s="26">
        <v>92832</v>
      </c>
      <c r="AM2766" s="2" t="str">
        <f t="shared" si="43"/>
        <v>No</v>
      </c>
    </row>
    <row r="2767" spans="1:39">
      <c r="A2767" s="6" t="s">
        <v>822</v>
      </c>
      <c r="B2767" s="6" t="s">
        <v>823</v>
      </c>
      <c r="C2767" s="4" t="s">
        <v>75</v>
      </c>
      <c r="D2767" s="213">
        <v>2006</v>
      </c>
      <c r="E2767" s="210">
        <v>20006</v>
      </c>
      <c r="F2767" s="17" t="s">
        <v>272</v>
      </c>
      <c r="G2767" s="36" t="s">
        <v>218</v>
      </c>
      <c r="H2767" s="157">
        <v>18351295</v>
      </c>
      <c r="I2767" s="19">
        <v>8</v>
      </c>
      <c r="J2767" s="150" t="s">
        <v>13</v>
      </c>
      <c r="K2767" s="150" t="s">
        <v>12</v>
      </c>
      <c r="L2767" s="9">
        <v>3</v>
      </c>
      <c r="M2767" s="9"/>
      <c r="N2767" s="21">
        <v>1.0071000000000001</v>
      </c>
      <c r="O2767" s="10" t="s">
        <v>50</v>
      </c>
      <c r="P2767" s="39">
        <v>1.26E-2</v>
      </c>
      <c r="Q2767" s="7"/>
      <c r="R2767" s="158">
        <v>62.086399999999998</v>
      </c>
      <c r="S2767" s="1"/>
      <c r="T2767" s="23">
        <v>0.77790000000000004</v>
      </c>
      <c r="U2767" s="2" t="s">
        <v>50</v>
      </c>
      <c r="V2767" s="20">
        <v>79.809600000000003</v>
      </c>
      <c r="W2767" s="2" t="s">
        <v>50</v>
      </c>
      <c r="X2767" s="20">
        <v>12.092499999999999</v>
      </c>
      <c r="Y2767" s="2" t="s">
        <v>50</v>
      </c>
      <c r="AA2767" s="25">
        <v>7356</v>
      </c>
      <c r="AB2767" s="9"/>
      <c r="AC2767" s="25">
        <v>582929</v>
      </c>
      <c r="AD2767" s="9"/>
      <c r="AE2767" s="27">
        <v>7304</v>
      </c>
      <c r="AF2767" s="9" t="s">
        <v>50</v>
      </c>
      <c r="AG2767" s="26">
        <v>9389</v>
      </c>
      <c r="AI2767" s="26">
        <v>48206</v>
      </c>
      <c r="AJ2767" s="2" t="s">
        <v>50</v>
      </c>
      <c r="AK2767" s="26">
        <v>47111</v>
      </c>
      <c r="AM2767" s="2" t="str">
        <f t="shared" si="43"/>
        <v>Yes</v>
      </c>
    </row>
    <row r="2768" spans="1:39">
      <c r="A2768" s="6" t="s">
        <v>6351</v>
      </c>
      <c r="B2768" s="6" t="s">
        <v>300</v>
      </c>
      <c r="C2768" s="4" t="s">
        <v>103</v>
      </c>
      <c r="D2768" s="213">
        <v>6081</v>
      </c>
      <c r="E2768" s="210">
        <v>60081</v>
      </c>
      <c r="F2768" s="17" t="s">
        <v>272</v>
      </c>
      <c r="G2768" s="36" t="s">
        <v>220</v>
      </c>
      <c r="H2768" s="157">
        <v>98884</v>
      </c>
      <c r="I2768" s="19">
        <v>8</v>
      </c>
      <c r="J2768" s="150" t="s">
        <v>13</v>
      </c>
      <c r="K2768" s="150" t="s">
        <v>12</v>
      </c>
      <c r="L2768" s="9">
        <v>3</v>
      </c>
      <c r="M2768" s="9"/>
      <c r="N2768" s="21">
        <v>2.5341</v>
      </c>
      <c r="O2768" s="10"/>
      <c r="P2768" s="39">
        <v>0.1133</v>
      </c>
      <c r="Q2768" s="7"/>
      <c r="R2768" s="158">
        <v>31.309699999999999</v>
      </c>
      <c r="S2768" s="1"/>
      <c r="T2768" s="23">
        <v>1.3996999999999999</v>
      </c>
      <c r="V2768" s="20">
        <v>22.368400000000001</v>
      </c>
      <c r="X2768" s="20">
        <v>0</v>
      </c>
      <c r="AA2768" s="25">
        <v>13284</v>
      </c>
      <c r="AB2768" s="9"/>
      <c r="AC2768" s="25">
        <v>117255</v>
      </c>
      <c r="AD2768" s="9"/>
      <c r="AE2768" s="27">
        <v>5242</v>
      </c>
      <c r="AF2768" s="9"/>
      <c r="AG2768" s="26">
        <v>3745</v>
      </c>
      <c r="AI2768" s="26">
        <v>0</v>
      </c>
      <c r="AK2768" s="26">
        <v>41323</v>
      </c>
      <c r="AM2768" s="2" t="str">
        <f t="shared" si="43"/>
        <v>No</v>
      </c>
    </row>
    <row r="2769" spans="1:39">
      <c r="A2769" s="6" t="s">
        <v>530</v>
      </c>
      <c r="B2769" s="6" t="s">
        <v>5840</v>
      </c>
      <c r="C2769" s="4" t="s">
        <v>109</v>
      </c>
      <c r="D2769" s="213" t="s">
        <v>531</v>
      </c>
      <c r="E2769" s="210" t="s">
        <v>532</v>
      </c>
      <c r="F2769" s="17" t="s">
        <v>405</v>
      </c>
      <c r="G2769" s="36" t="s">
        <v>400</v>
      </c>
      <c r="H2769" s="157">
        <v>0</v>
      </c>
      <c r="I2769" s="19">
        <v>8</v>
      </c>
      <c r="J2769" s="150" t="s">
        <v>24</v>
      </c>
      <c r="K2769" s="150" t="s">
        <v>12</v>
      </c>
      <c r="L2769" s="9">
        <v>3</v>
      </c>
      <c r="M2769" s="9"/>
      <c r="N2769" s="21">
        <v>0.39679999999999999</v>
      </c>
      <c r="O2769" s="10"/>
      <c r="P2769" s="39">
        <v>1.24E-2</v>
      </c>
      <c r="Q2769" s="7"/>
      <c r="R2769" s="158">
        <v>80.489400000000003</v>
      </c>
      <c r="S2769" s="1"/>
      <c r="T2769" s="23">
        <v>2.5164</v>
      </c>
      <c r="V2769" s="20">
        <v>31.9864</v>
      </c>
      <c r="X2769" s="20">
        <v>0</v>
      </c>
      <c r="AA2769" s="25">
        <v>1891</v>
      </c>
      <c r="AB2769" s="9"/>
      <c r="AC2769" s="25">
        <v>152447</v>
      </c>
      <c r="AD2769" s="9"/>
      <c r="AE2769" s="27">
        <v>4766</v>
      </c>
      <c r="AF2769" s="9"/>
      <c r="AG2769" s="26">
        <v>1894</v>
      </c>
      <c r="AI2769" s="26">
        <v>0</v>
      </c>
      <c r="AK2769" s="26">
        <v>49477</v>
      </c>
      <c r="AM2769" s="2" t="str">
        <f t="shared" si="43"/>
        <v>No</v>
      </c>
    </row>
    <row r="2770" spans="1:39">
      <c r="A2770" s="6" t="s">
        <v>465</v>
      </c>
      <c r="B2770" s="6" t="s">
        <v>5832</v>
      </c>
      <c r="C2770" s="4" t="s">
        <v>86</v>
      </c>
      <c r="D2770" s="213" t="s">
        <v>466</v>
      </c>
      <c r="E2770" s="210" t="s">
        <v>467</v>
      </c>
      <c r="F2770" s="17" t="s">
        <v>272</v>
      </c>
      <c r="G2770" s="36" t="s">
        <v>400</v>
      </c>
      <c r="H2770" s="157">
        <v>0</v>
      </c>
      <c r="I2770" s="19">
        <v>8</v>
      </c>
      <c r="J2770" s="150" t="s">
        <v>14</v>
      </c>
      <c r="K2770" s="150" t="s">
        <v>15</v>
      </c>
      <c r="L2770" s="9">
        <v>3</v>
      </c>
      <c r="M2770" s="9"/>
      <c r="N2770" s="21">
        <v>0.93169999999999997</v>
      </c>
      <c r="O2770" s="10"/>
      <c r="P2770" s="39">
        <v>5.5199999999999999E-2</v>
      </c>
      <c r="Q2770" s="7"/>
      <c r="R2770" s="158">
        <v>116.7833</v>
      </c>
      <c r="S2770" s="1"/>
      <c r="T2770" s="23">
        <v>6.9191000000000003</v>
      </c>
      <c r="V2770" s="20">
        <v>16.878399999999999</v>
      </c>
      <c r="X2770" s="20">
        <v>0</v>
      </c>
      <c r="AA2770" s="25">
        <v>53940</v>
      </c>
      <c r="AB2770" s="9"/>
      <c r="AC2770" s="25">
        <v>977126</v>
      </c>
      <c r="AD2770" s="9"/>
      <c r="AE2770" s="27">
        <v>57892</v>
      </c>
      <c r="AF2770" s="9"/>
      <c r="AG2770" s="26">
        <v>8367</v>
      </c>
      <c r="AI2770" s="26">
        <v>0</v>
      </c>
      <c r="AK2770" s="26">
        <v>157143</v>
      </c>
      <c r="AM2770" s="2" t="str">
        <f t="shared" si="43"/>
        <v>No</v>
      </c>
    </row>
    <row r="2771" spans="1:39">
      <c r="A2771" s="6" t="s">
        <v>380</v>
      </c>
      <c r="B2771" s="6" t="s">
        <v>381</v>
      </c>
      <c r="C2771" s="4" t="s">
        <v>109</v>
      </c>
      <c r="D2771" s="213" t="s">
        <v>382</v>
      </c>
      <c r="E2771" s="210">
        <v>207</v>
      </c>
      <c r="F2771" s="17" t="s">
        <v>132</v>
      </c>
      <c r="G2771" s="36" t="s">
        <v>220</v>
      </c>
      <c r="H2771" s="157">
        <v>0</v>
      </c>
      <c r="I2771" s="19">
        <v>8</v>
      </c>
      <c r="J2771" s="150" t="s">
        <v>13</v>
      </c>
      <c r="K2771" s="150" t="s">
        <v>12</v>
      </c>
      <c r="L2771" s="9">
        <v>3</v>
      </c>
      <c r="M2771" s="9"/>
      <c r="N2771" s="21">
        <v>0</v>
      </c>
      <c r="O2771" s="10"/>
      <c r="P2771" s="39">
        <v>0</v>
      </c>
      <c r="Q2771" s="7"/>
      <c r="R2771" s="158">
        <v>16.520700000000001</v>
      </c>
      <c r="S2771" s="1"/>
      <c r="T2771" s="23">
        <v>0.49830000000000002</v>
      </c>
      <c r="V2771" s="20">
        <v>33.152900000000002</v>
      </c>
      <c r="X2771" s="20">
        <v>0</v>
      </c>
      <c r="AA2771" s="25">
        <v>0</v>
      </c>
      <c r="AB2771" s="9"/>
      <c r="AC2771" s="25">
        <v>53973</v>
      </c>
      <c r="AD2771" s="9"/>
      <c r="AE2771" s="27">
        <v>1628</v>
      </c>
      <c r="AF2771" s="9"/>
      <c r="AG2771" s="26">
        <v>3267</v>
      </c>
      <c r="AI2771" s="26">
        <v>0</v>
      </c>
      <c r="AK2771" s="26">
        <v>65651</v>
      </c>
      <c r="AM2771" s="2" t="str">
        <f t="shared" si="43"/>
        <v>No</v>
      </c>
    </row>
    <row r="2772" spans="1:39">
      <c r="A2772" s="6" t="s">
        <v>645</v>
      </c>
      <c r="B2772" s="6" t="s">
        <v>646</v>
      </c>
      <c r="C2772" s="4" t="s">
        <v>10</v>
      </c>
      <c r="D2772" s="213"/>
      <c r="E2772" s="210" t="s">
        <v>647</v>
      </c>
      <c r="F2772" s="17" t="s">
        <v>405</v>
      </c>
      <c r="G2772" s="36" t="s">
        <v>400</v>
      </c>
      <c r="H2772" s="157">
        <v>0</v>
      </c>
      <c r="I2772" s="19">
        <v>8</v>
      </c>
      <c r="J2772" s="150" t="s">
        <v>14</v>
      </c>
      <c r="K2772" s="150" t="s">
        <v>12</v>
      </c>
      <c r="L2772" s="9">
        <v>2</v>
      </c>
      <c r="M2772" s="9"/>
      <c r="N2772" s="21">
        <v>1.5248999999999999</v>
      </c>
      <c r="O2772" s="10"/>
      <c r="P2772" s="39">
        <v>0.04</v>
      </c>
      <c r="Q2772" s="7"/>
      <c r="R2772" s="158">
        <v>64.267499999999998</v>
      </c>
      <c r="S2772" s="1"/>
      <c r="T2772" s="23">
        <v>1.6857</v>
      </c>
      <c r="V2772" s="20">
        <v>38.124600000000001</v>
      </c>
      <c r="X2772" s="20">
        <v>0</v>
      </c>
      <c r="AA2772" s="25">
        <v>9128</v>
      </c>
      <c r="AB2772" s="9"/>
      <c r="AC2772" s="25">
        <v>228214</v>
      </c>
      <c r="AD2772" s="9"/>
      <c r="AE2772" s="27">
        <v>5986</v>
      </c>
      <c r="AF2772" s="9"/>
      <c r="AG2772" s="26">
        <v>3551</v>
      </c>
      <c r="AI2772" s="26">
        <v>0</v>
      </c>
      <c r="AK2772" s="26">
        <v>71770</v>
      </c>
      <c r="AM2772" s="2" t="str">
        <f t="shared" si="43"/>
        <v>No</v>
      </c>
    </row>
    <row r="2773" spans="1:39">
      <c r="A2773" s="6" t="s">
        <v>6350</v>
      </c>
      <c r="B2773" s="6" t="s">
        <v>4342</v>
      </c>
      <c r="C2773" s="4" t="s">
        <v>63</v>
      </c>
      <c r="D2773" s="213" t="s">
        <v>4343</v>
      </c>
      <c r="E2773" s="210">
        <v>80018</v>
      </c>
      <c r="F2773" s="17" t="s">
        <v>132</v>
      </c>
      <c r="G2773" s="36" t="s">
        <v>220</v>
      </c>
      <c r="H2773" s="157">
        <v>0</v>
      </c>
      <c r="I2773" s="19">
        <v>8</v>
      </c>
      <c r="J2773" s="150" t="s">
        <v>14</v>
      </c>
      <c r="K2773" s="150" t="s">
        <v>12</v>
      </c>
      <c r="L2773" s="9">
        <v>2</v>
      </c>
      <c r="M2773" s="9"/>
      <c r="N2773" s="21">
        <v>0.17280000000000001</v>
      </c>
      <c r="O2773" s="10"/>
      <c r="P2773" s="39">
        <v>1.95E-2</v>
      </c>
      <c r="Q2773" s="7"/>
      <c r="R2773" s="158">
        <v>40.252099999999999</v>
      </c>
      <c r="S2773" s="1"/>
      <c r="T2773" s="23">
        <v>4.5336999999999996</v>
      </c>
      <c r="V2773" s="20">
        <v>8.8785000000000007</v>
      </c>
      <c r="X2773" s="20">
        <v>0</v>
      </c>
      <c r="AA2773" s="25">
        <v>2850</v>
      </c>
      <c r="AB2773" s="9"/>
      <c r="AC2773" s="25">
        <v>146397</v>
      </c>
      <c r="AD2773" s="9"/>
      <c r="AE2773" s="27">
        <v>16489</v>
      </c>
      <c r="AF2773" s="9"/>
      <c r="AG2773" s="26">
        <v>3637</v>
      </c>
      <c r="AI2773" s="26">
        <v>0</v>
      </c>
      <c r="AK2773" s="26">
        <v>54355</v>
      </c>
      <c r="AM2773" s="2" t="str">
        <f t="shared" si="43"/>
        <v>No</v>
      </c>
    </row>
    <row r="2774" spans="1:39">
      <c r="A2774" s="6" t="s">
        <v>3535</v>
      </c>
      <c r="B2774" s="6" t="s">
        <v>3536</v>
      </c>
      <c r="C2774" s="4" t="s">
        <v>73</v>
      </c>
      <c r="D2774" s="213" t="s">
        <v>3537</v>
      </c>
      <c r="E2774" s="210">
        <v>60206</v>
      </c>
      <c r="F2774" s="17" t="s">
        <v>405</v>
      </c>
      <c r="G2774" s="36" t="s">
        <v>220</v>
      </c>
      <c r="H2774" s="157">
        <v>128600</v>
      </c>
      <c r="I2774" s="19">
        <v>8</v>
      </c>
      <c r="J2774" s="150" t="s">
        <v>13</v>
      </c>
      <c r="K2774" s="150" t="s">
        <v>12</v>
      </c>
      <c r="L2774" s="9">
        <v>2</v>
      </c>
      <c r="M2774" s="9"/>
      <c r="N2774" s="21">
        <v>1.2130000000000001</v>
      </c>
      <c r="O2774" s="10"/>
      <c r="P2774" s="39">
        <v>0.12820000000000001</v>
      </c>
      <c r="Q2774" s="7"/>
      <c r="R2774" s="158">
        <v>17.691700000000001</v>
      </c>
      <c r="S2774" s="1"/>
      <c r="T2774" s="23">
        <v>1.87</v>
      </c>
      <c r="V2774" s="20">
        <v>9.4605999999999995</v>
      </c>
      <c r="X2774" s="20">
        <v>0</v>
      </c>
      <c r="AA2774" s="25">
        <v>9425</v>
      </c>
      <c r="AB2774" s="9"/>
      <c r="AC2774" s="25">
        <v>73509</v>
      </c>
      <c r="AD2774" s="9"/>
      <c r="AE2774" s="27">
        <v>7770</v>
      </c>
      <c r="AF2774" s="9"/>
      <c r="AG2774" s="26">
        <v>4155</v>
      </c>
      <c r="AI2774" s="26">
        <v>0</v>
      </c>
      <c r="AK2774" s="26">
        <v>34688</v>
      </c>
      <c r="AM2774" s="2" t="str">
        <f t="shared" si="43"/>
        <v>No</v>
      </c>
    </row>
    <row r="2775" spans="1:39">
      <c r="A2775" s="6" t="s">
        <v>96</v>
      </c>
      <c r="B2775" s="6" t="s">
        <v>1432</v>
      </c>
      <c r="C2775" s="4" t="s">
        <v>90</v>
      </c>
      <c r="D2775" s="213">
        <v>4197</v>
      </c>
      <c r="E2775" s="210">
        <v>40197</v>
      </c>
      <c r="F2775" s="17" t="s">
        <v>272</v>
      </c>
      <c r="G2775" s="36" t="s">
        <v>220</v>
      </c>
      <c r="H2775" s="157">
        <v>306196</v>
      </c>
      <c r="I2775" s="19">
        <v>8</v>
      </c>
      <c r="J2775" s="150" t="s">
        <v>13</v>
      </c>
      <c r="K2775" s="150" t="s">
        <v>12</v>
      </c>
      <c r="L2775" s="9">
        <v>2</v>
      </c>
      <c r="M2775" s="9"/>
      <c r="N2775" s="21">
        <v>0</v>
      </c>
      <c r="O2775" s="10"/>
      <c r="P2775" s="39">
        <v>0</v>
      </c>
      <c r="Q2775" s="7"/>
      <c r="R2775" s="158">
        <v>19.0943</v>
      </c>
      <c r="S2775" s="1"/>
      <c r="T2775" s="23">
        <v>0.4834</v>
      </c>
      <c r="V2775" s="20">
        <v>39.496200000000002</v>
      </c>
      <c r="X2775" s="20">
        <v>0</v>
      </c>
      <c r="AA2775" s="25">
        <v>0</v>
      </c>
      <c r="AB2775" s="9"/>
      <c r="AC2775" s="25">
        <v>42103</v>
      </c>
      <c r="AD2775" s="9"/>
      <c r="AE2775" s="27">
        <v>1066</v>
      </c>
      <c r="AF2775" s="9"/>
      <c r="AG2775" s="26">
        <v>2205</v>
      </c>
      <c r="AI2775" s="26">
        <v>0</v>
      </c>
      <c r="AK2775" s="26">
        <v>28530</v>
      </c>
      <c r="AM2775" s="2" t="str">
        <f t="shared" si="43"/>
        <v>No</v>
      </c>
    </row>
    <row r="2776" spans="1:39">
      <c r="A2776" s="6" t="s">
        <v>3223</v>
      </c>
      <c r="B2776" s="6" t="s">
        <v>3224</v>
      </c>
      <c r="C2776" s="4" t="s">
        <v>113</v>
      </c>
      <c r="D2776" s="213" t="s">
        <v>3225</v>
      </c>
      <c r="E2776" s="210" t="s">
        <v>3226</v>
      </c>
      <c r="F2776" s="17" t="s">
        <v>272</v>
      </c>
      <c r="G2776" s="36" t="s">
        <v>400</v>
      </c>
      <c r="H2776" s="157">
        <v>0</v>
      </c>
      <c r="I2776" s="19">
        <v>8</v>
      </c>
      <c r="J2776" s="150" t="s">
        <v>13</v>
      </c>
      <c r="K2776" s="150" t="s">
        <v>15</v>
      </c>
      <c r="L2776" s="9">
        <v>2</v>
      </c>
      <c r="M2776" s="9"/>
      <c r="N2776" s="21">
        <v>0.75860000000000005</v>
      </c>
      <c r="O2776" s="10"/>
      <c r="P2776" s="39">
        <v>0.01</v>
      </c>
      <c r="Q2776" s="7"/>
      <c r="R2776" s="158">
        <v>68.658100000000005</v>
      </c>
      <c r="S2776" s="1"/>
      <c r="T2776" s="23">
        <v>0.90149999999999997</v>
      </c>
      <c r="V2776" s="20">
        <v>76.157899999999998</v>
      </c>
      <c r="X2776" s="20">
        <v>0</v>
      </c>
      <c r="AA2776" s="25">
        <v>5299</v>
      </c>
      <c r="AB2776" s="9"/>
      <c r="AC2776" s="25">
        <v>531963</v>
      </c>
      <c r="AD2776" s="9"/>
      <c r="AE2776" s="27">
        <v>6985</v>
      </c>
      <c r="AF2776" s="9"/>
      <c r="AG2776" s="26">
        <v>7748</v>
      </c>
      <c r="AI2776" s="26">
        <v>0</v>
      </c>
      <c r="AK2776" s="26">
        <v>54239</v>
      </c>
      <c r="AM2776" s="2" t="str">
        <f t="shared" si="43"/>
        <v>No</v>
      </c>
    </row>
    <row r="2777" spans="1:39">
      <c r="A2777" s="6" t="s">
        <v>669</v>
      </c>
      <c r="B2777" s="6" t="s">
        <v>670</v>
      </c>
      <c r="C2777" s="4" t="s">
        <v>56</v>
      </c>
      <c r="D2777" s="213">
        <v>1015</v>
      </c>
      <c r="E2777" s="210">
        <v>10015</v>
      </c>
      <c r="F2777" s="17" t="s">
        <v>272</v>
      </c>
      <c r="G2777" s="36" t="s">
        <v>220</v>
      </c>
      <c r="H2777" s="157">
        <v>59397</v>
      </c>
      <c r="I2777" s="19">
        <v>8</v>
      </c>
      <c r="J2777" s="150" t="s">
        <v>13</v>
      </c>
      <c r="K2777" s="150" t="s">
        <v>15</v>
      </c>
      <c r="L2777" s="9">
        <v>2</v>
      </c>
      <c r="M2777" s="9"/>
      <c r="N2777" s="21">
        <v>3.0089999999999999</v>
      </c>
      <c r="O2777" s="10"/>
      <c r="P2777" s="39">
        <v>0.1696</v>
      </c>
      <c r="Q2777" s="7"/>
      <c r="R2777" s="158">
        <v>61.8994</v>
      </c>
      <c r="S2777" s="1"/>
      <c r="T2777" s="23">
        <v>3.4878999999999998</v>
      </c>
      <c r="V2777" s="20">
        <v>17.746600000000001</v>
      </c>
      <c r="X2777" s="20">
        <v>0</v>
      </c>
      <c r="AA2777" s="25">
        <v>30048</v>
      </c>
      <c r="AB2777" s="9"/>
      <c r="AC2777" s="25">
        <v>177218</v>
      </c>
      <c r="AD2777" s="9"/>
      <c r="AE2777" s="27">
        <v>9986</v>
      </c>
      <c r="AF2777" s="9"/>
      <c r="AG2777" s="26">
        <v>2863</v>
      </c>
      <c r="AI2777" s="26">
        <v>0</v>
      </c>
      <c r="AK2777" s="26">
        <v>29224</v>
      </c>
      <c r="AM2777" s="2" t="str">
        <f t="shared" si="43"/>
        <v>No</v>
      </c>
    </row>
    <row r="2778" spans="1:39">
      <c r="A2778" s="6" t="s">
        <v>6348</v>
      </c>
      <c r="B2778" s="6" t="s">
        <v>778</v>
      </c>
      <c r="C2778" s="4" t="s">
        <v>56</v>
      </c>
      <c r="D2778" s="213" t="s">
        <v>779</v>
      </c>
      <c r="E2778" s="210" t="s">
        <v>780</v>
      </c>
      <c r="F2778" s="17" t="s">
        <v>715</v>
      </c>
      <c r="G2778" s="36" t="s">
        <v>400</v>
      </c>
      <c r="H2778" s="157">
        <v>0</v>
      </c>
      <c r="I2778" s="19">
        <v>8</v>
      </c>
      <c r="J2778" s="150" t="s">
        <v>14</v>
      </c>
      <c r="K2778" s="150" t="s">
        <v>12</v>
      </c>
      <c r="L2778" s="9">
        <v>2</v>
      </c>
      <c r="M2778" s="9"/>
      <c r="N2778" s="21">
        <v>1.3765000000000001</v>
      </c>
      <c r="O2778" s="10"/>
      <c r="P2778" s="39">
        <v>7.8899999999999998E-2</v>
      </c>
      <c r="Q2778" s="7"/>
      <c r="R2778" s="158">
        <v>46.540900000000001</v>
      </c>
      <c r="S2778" s="1"/>
      <c r="T2778" s="23">
        <v>2.6688999999999998</v>
      </c>
      <c r="V2778" s="20">
        <v>17.438400000000001</v>
      </c>
      <c r="X2778" s="20">
        <v>0</v>
      </c>
      <c r="AA2778" s="25">
        <v>6113</v>
      </c>
      <c r="AB2778" s="9"/>
      <c r="AC2778" s="25">
        <v>77444</v>
      </c>
      <c r="AD2778" s="9"/>
      <c r="AE2778" s="27">
        <v>4441</v>
      </c>
      <c r="AF2778" s="9"/>
      <c r="AG2778" s="26">
        <v>1664</v>
      </c>
      <c r="AI2778" s="26">
        <v>0</v>
      </c>
      <c r="AK2778" s="26">
        <v>36480</v>
      </c>
      <c r="AM2778" s="2" t="str">
        <f t="shared" si="43"/>
        <v>No</v>
      </c>
    </row>
    <row r="2779" spans="1:39">
      <c r="A2779" s="6" t="s">
        <v>792</v>
      </c>
      <c r="B2779" s="6" t="s">
        <v>722</v>
      </c>
      <c r="C2779" s="4" t="s">
        <v>67</v>
      </c>
      <c r="D2779" s="213" t="s">
        <v>793</v>
      </c>
      <c r="E2779" s="210" t="s">
        <v>794</v>
      </c>
      <c r="F2779" s="17" t="s">
        <v>405</v>
      </c>
      <c r="G2779" s="36" t="s">
        <v>400</v>
      </c>
      <c r="H2779" s="157">
        <v>0</v>
      </c>
      <c r="I2779" s="19">
        <v>8</v>
      </c>
      <c r="J2779" s="150" t="s">
        <v>14</v>
      </c>
      <c r="K2779" s="150" t="s">
        <v>12</v>
      </c>
      <c r="L2779" s="9">
        <v>2</v>
      </c>
      <c r="M2779" s="9"/>
      <c r="N2779" s="21">
        <v>0.65100000000000002</v>
      </c>
      <c r="O2779" s="10"/>
      <c r="P2779" s="39">
        <v>8.1299999999999997E-2</v>
      </c>
      <c r="Q2779" s="7"/>
      <c r="R2779" s="158">
        <v>42.3033</v>
      </c>
      <c r="S2779" s="1"/>
      <c r="T2779" s="23">
        <v>5.2864000000000004</v>
      </c>
      <c r="V2779" s="20">
        <v>8.0022000000000002</v>
      </c>
      <c r="X2779" s="20">
        <v>0</v>
      </c>
      <c r="AA2779" s="25">
        <v>13889</v>
      </c>
      <c r="AB2779" s="9"/>
      <c r="AC2779" s="25">
        <v>170736</v>
      </c>
      <c r="AD2779" s="9"/>
      <c r="AE2779" s="27">
        <v>21336</v>
      </c>
      <c r="AF2779" s="9"/>
      <c r="AG2779" s="26">
        <v>4036</v>
      </c>
      <c r="AI2779" s="26">
        <v>0</v>
      </c>
      <c r="AK2779" s="26">
        <v>85200</v>
      </c>
      <c r="AM2779" s="2" t="str">
        <f t="shared" si="43"/>
        <v>No</v>
      </c>
    </row>
    <row r="2780" spans="1:39">
      <c r="A2780" s="6" t="s">
        <v>380</v>
      </c>
      <c r="B2780" s="6" t="s">
        <v>381</v>
      </c>
      <c r="C2780" s="4" t="s">
        <v>109</v>
      </c>
      <c r="D2780" s="213" t="s">
        <v>382</v>
      </c>
      <c r="E2780" s="210">
        <v>207</v>
      </c>
      <c r="F2780" s="17" t="s">
        <v>132</v>
      </c>
      <c r="G2780" s="36" t="s">
        <v>220</v>
      </c>
      <c r="H2780" s="157">
        <v>0</v>
      </c>
      <c r="I2780" s="19">
        <v>8</v>
      </c>
      <c r="J2780" s="150" t="s">
        <v>16</v>
      </c>
      <c r="K2780" s="150" t="s">
        <v>12</v>
      </c>
      <c r="L2780" s="9">
        <v>2</v>
      </c>
      <c r="M2780" s="9"/>
      <c r="N2780" s="21">
        <v>1.5766</v>
      </c>
      <c r="O2780" s="10"/>
      <c r="P2780" s="39">
        <v>0.6038</v>
      </c>
      <c r="Q2780" s="7"/>
      <c r="R2780" s="158">
        <v>18.5242</v>
      </c>
      <c r="S2780" s="1"/>
      <c r="T2780" s="23">
        <v>7.0940000000000003</v>
      </c>
      <c r="V2780" s="20">
        <v>2.6112000000000002</v>
      </c>
      <c r="X2780" s="20">
        <v>0</v>
      </c>
      <c r="AA2780" s="25">
        <v>15703</v>
      </c>
      <c r="AB2780" s="9"/>
      <c r="AC2780" s="25">
        <v>26008</v>
      </c>
      <c r="AD2780" s="9"/>
      <c r="AE2780" s="27">
        <v>9960</v>
      </c>
      <c r="AF2780" s="9"/>
      <c r="AG2780" s="26">
        <v>1404</v>
      </c>
      <c r="AI2780" s="26">
        <v>0</v>
      </c>
      <c r="AK2780" s="26">
        <v>42120</v>
      </c>
      <c r="AM2780" s="2" t="str">
        <f t="shared" si="43"/>
        <v>No</v>
      </c>
    </row>
    <row r="2781" spans="1:39">
      <c r="A2781" s="6" t="s">
        <v>92</v>
      </c>
      <c r="B2781" s="6" t="s">
        <v>1391</v>
      </c>
      <c r="C2781" s="4" t="s">
        <v>90</v>
      </c>
      <c r="D2781" s="213">
        <v>4150</v>
      </c>
      <c r="E2781" s="210">
        <v>40150</v>
      </c>
      <c r="F2781" s="17" t="s">
        <v>272</v>
      </c>
      <c r="G2781" s="36" t="s">
        <v>220</v>
      </c>
      <c r="H2781" s="157">
        <v>71747</v>
      </c>
      <c r="I2781" s="19">
        <v>8</v>
      </c>
      <c r="J2781" s="150" t="s">
        <v>13</v>
      </c>
      <c r="K2781" s="150" t="s">
        <v>12</v>
      </c>
      <c r="L2781" s="9">
        <v>2</v>
      </c>
      <c r="M2781" s="9"/>
      <c r="N2781" s="21">
        <v>0</v>
      </c>
      <c r="O2781" s="10"/>
      <c r="P2781" s="39">
        <v>0</v>
      </c>
      <c r="Q2781" s="7"/>
      <c r="R2781" s="158">
        <v>56.189</v>
      </c>
      <c r="S2781" s="1"/>
      <c r="T2781" s="23">
        <v>0.99509999999999998</v>
      </c>
      <c r="V2781" s="20">
        <v>56.465699999999998</v>
      </c>
      <c r="X2781" s="20">
        <v>0</v>
      </c>
      <c r="AA2781" s="25">
        <v>0</v>
      </c>
      <c r="AB2781" s="9"/>
      <c r="AC2781" s="25">
        <v>160532</v>
      </c>
      <c r="AD2781" s="9"/>
      <c r="AE2781" s="27">
        <v>2843</v>
      </c>
      <c r="AF2781" s="9"/>
      <c r="AG2781" s="26">
        <v>2857</v>
      </c>
      <c r="AI2781" s="26">
        <v>0</v>
      </c>
      <c r="AK2781" s="26">
        <v>18750</v>
      </c>
      <c r="AM2781" s="2" t="str">
        <f t="shared" si="43"/>
        <v>No</v>
      </c>
    </row>
    <row r="2782" spans="1:39">
      <c r="A2782" s="6" t="s">
        <v>6352</v>
      </c>
      <c r="B2782" s="6" t="s">
        <v>2356</v>
      </c>
      <c r="C2782" s="4" t="s">
        <v>46</v>
      </c>
      <c r="D2782" s="213">
        <v>5098</v>
      </c>
      <c r="E2782" s="210">
        <v>50098</v>
      </c>
      <c r="F2782" s="17" t="s">
        <v>272</v>
      </c>
      <c r="G2782" s="36" t="s">
        <v>220</v>
      </c>
      <c r="H2782" s="157">
        <v>66025</v>
      </c>
      <c r="I2782" s="19">
        <v>8</v>
      </c>
      <c r="J2782" s="150" t="s">
        <v>24</v>
      </c>
      <c r="K2782" s="150" t="s">
        <v>12</v>
      </c>
      <c r="L2782" s="9">
        <v>2</v>
      </c>
      <c r="M2782" s="9"/>
      <c r="N2782" s="21">
        <v>1.1899</v>
      </c>
      <c r="O2782" s="10"/>
      <c r="P2782" s="39">
        <v>2.87E-2</v>
      </c>
      <c r="Q2782" s="7"/>
      <c r="R2782" s="158">
        <v>50.585599999999999</v>
      </c>
      <c r="S2782" s="1"/>
      <c r="T2782" s="23">
        <v>1.218</v>
      </c>
      <c r="V2782" s="20">
        <v>41.531100000000002</v>
      </c>
      <c r="X2782" s="20">
        <v>0</v>
      </c>
      <c r="AA2782" s="25">
        <v>7625</v>
      </c>
      <c r="AB2782" s="9"/>
      <c r="AC2782" s="25">
        <v>266131</v>
      </c>
      <c r="AD2782" s="9"/>
      <c r="AE2782" s="27">
        <v>6408</v>
      </c>
      <c r="AF2782" s="9"/>
      <c r="AG2782" s="26">
        <v>5261</v>
      </c>
      <c r="AI2782" s="26">
        <v>0</v>
      </c>
      <c r="AK2782" s="26">
        <v>136518</v>
      </c>
      <c r="AM2782" s="2" t="str">
        <f t="shared" si="43"/>
        <v>No</v>
      </c>
    </row>
    <row r="2783" spans="1:39">
      <c r="A2783" s="6" t="s">
        <v>4012</v>
      </c>
      <c r="B2783" s="6" t="s">
        <v>4013</v>
      </c>
      <c r="C2783" s="4" t="s">
        <v>48</v>
      </c>
      <c r="D2783" s="213" t="s">
        <v>4014</v>
      </c>
      <c r="E2783" s="210" t="s">
        <v>4015</v>
      </c>
      <c r="F2783" s="17" t="s">
        <v>272</v>
      </c>
      <c r="G2783" s="36" t="s">
        <v>400</v>
      </c>
      <c r="H2783" s="157">
        <v>0</v>
      </c>
      <c r="I2783" s="19">
        <v>8</v>
      </c>
      <c r="J2783" s="150" t="s">
        <v>13</v>
      </c>
      <c r="K2783" s="150" t="s">
        <v>12</v>
      </c>
      <c r="L2783" s="9">
        <v>2</v>
      </c>
      <c r="M2783" s="9"/>
      <c r="N2783" s="21">
        <v>1.1617999999999999</v>
      </c>
      <c r="O2783" s="10"/>
      <c r="P2783" s="39">
        <v>8.6900000000000005E-2</v>
      </c>
      <c r="Q2783" s="7"/>
      <c r="R2783" s="158">
        <v>24.917300000000001</v>
      </c>
      <c r="S2783" s="1"/>
      <c r="T2783" s="23">
        <v>1.8647</v>
      </c>
      <c r="V2783" s="20">
        <v>13.362299999999999</v>
      </c>
      <c r="X2783" s="20">
        <v>0</v>
      </c>
      <c r="AA2783" s="25">
        <v>6391</v>
      </c>
      <c r="AB2783" s="9"/>
      <c r="AC2783" s="25">
        <v>73506</v>
      </c>
      <c r="AD2783" s="9"/>
      <c r="AE2783" s="27">
        <v>5501</v>
      </c>
      <c r="AF2783" s="9"/>
      <c r="AG2783" s="26">
        <v>2950</v>
      </c>
      <c r="AI2783" s="26">
        <v>0</v>
      </c>
      <c r="AK2783" s="26">
        <v>25893</v>
      </c>
      <c r="AM2783" s="2" t="str">
        <f t="shared" si="43"/>
        <v>No</v>
      </c>
    </row>
    <row r="2784" spans="1:39">
      <c r="A2784" s="6" t="s">
        <v>452</v>
      </c>
      <c r="B2784" s="6" t="s">
        <v>453</v>
      </c>
      <c r="C2784" s="4" t="s">
        <v>86</v>
      </c>
      <c r="D2784" s="213" t="s">
        <v>454</v>
      </c>
      <c r="E2784" s="210" t="s">
        <v>455</v>
      </c>
      <c r="F2784" s="17" t="s">
        <v>272</v>
      </c>
      <c r="G2784" s="36" t="s">
        <v>400</v>
      </c>
      <c r="H2784" s="157">
        <v>0</v>
      </c>
      <c r="I2784" s="19">
        <v>8</v>
      </c>
      <c r="J2784" s="150" t="s">
        <v>14</v>
      </c>
      <c r="K2784" s="150" t="s">
        <v>12</v>
      </c>
      <c r="L2784" s="9">
        <v>2</v>
      </c>
      <c r="M2784" s="9"/>
      <c r="N2784" s="21">
        <v>11.039400000000001</v>
      </c>
      <c r="O2784" s="10"/>
      <c r="P2784" s="39">
        <v>0.20710000000000001</v>
      </c>
      <c r="Q2784" s="7"/>
      <c r="R2784" s="158">
        <v>25.521999999999998</v>
      </c>
      <c r="S2784" s="1"/>
      <c r="T2784" s="23">
        <v>0.47889999999999999</v>
      </c>
      <c r="V2784" s="20">
        <v>53.291699999999999</v>
      </c>
      <c r="X2784" s="20">
        <v>0</v>
      </c>
      <c r="AA2784" s="25">
        <v>17674</v>
      </c>
      <c r="AB2784" s="9"/>
      <c r="AC2784" s="25">
        <v>85320</v>
      </c>
      <c r="AD2784" s="9"/>
      <c r="AE2784" s="27">
        <v>1601</v>
      </c>
      <c r="AF2784" s="9"/>
      <c r="AG2784" s="26">
        <v>3343</v>
      </c>
      <c r="AI2784" s="26">
        <v>0</v>
      </c>
      <c r="AK2784" s="26">
        <v>84100</v>
      </c>
      <c r="AM2784" s="2" t="str">
        <f t="shared" si="43"/>
        <v>No</v>
      </c>
    </row>
    <row r="2785" spans="1:39">
      <c r="A2785" s="6" t="s">
        <v>5132</v>
      </c>
      <c r="B2785" s="6" t="s">
        <v>4831</v>
      </c>
      <c r="C2785" s="4" t="s">
        <v>22</v>
      </c>
      <c r="D2785" s="213" t="s">
        <v>5133</v>
      </c>
      <c r="E2785" s="210" t="s">
        <v>5134</v>
      </c>
      <c r="F2785" s="17" t="s">
        <v>275</v>
      </c>
      <c r="G2785" s="36" t="s">
        <v>400</v>
      </c>
      <c r="H2785" s="157">
        <v>0</v>
      </c>
      <c r="I2785" s="19">
        <v>8</v>
      </c>
      <c r="J2785" s="150" t="s">
        <v>13</v>
      </c>
      <c r="K2785" s="150" t="s">
        <v>15</v>
      </c>
      <c r="L2785" s="9">
        <v>2</v>
      </c>
      <c r="M2785" s="9"/>
      <c r="N2785" s="21">
        <v>1.575</v>
      </c>
      <c r="O2785" s="10"/>
      <c r="P2785" s="39">
        <v>6.7799999999999999E-2</v>
      </c>
      <c r="Q2785" s="7"/>
      <c r="R2785" s="158">
        <v>73.868799999999993</v>
      </c>
      <c r="S2785" s="1"/>
      <c r="T2785" s="23">
        <v>3.1793999999999998</v>
      </c>
      <c r="V2785" s="20">
        <v>23.233499999999999</v>
      </c>
      <c r="X2785" s="20">
        <v>0</v>
      </c>
      <c r="AA2785" s="25">
        <v>12058</v>
      </c>
      <c r="AB2785" s="9"/>
      <c r="AC2785" s="25">
        <v>177876</v>
      </c>
      <c r="AD2785" s="9"/>
      <c r="AE2785" s="27">
        <v>7656</v>
      </c>
      <c r="AF2785" s="9"/>
      <c r="AG2785" s="26">
        <v>2408</v>
      </c>
      <c r="AI2785" s="26">
        <v>0</v>
      </c>
      <c r="AK2785" s="26">
        <v>31360</v>
      </c>
      <c r="AM2785" s="2" t="str">
        <f t="shared" si="43"/>
        <v>No</v>
      </c>
    </row>
    <row r="2786" spans="1:39">
      <c r="A2786" s="6" t="s">
        <v>6352</v>
      </c>
      <c r="B2786" s="6" t="s">
        <v>2356</v>
      </c>
      <c r="C2786" s="4" t="s">
        <v>46</v>
      </c>
      <c r="D2786" s="213">
        <v>5098</v>
      </c>
      <c r="E2786" s="210">
        <v>50098</v>
      </c>
      <c r="F2786" s="17" t="s">
        <v>272</v>
      </c>
      <c r="G2786" s="36" t="s">
        <v>220</v>
      </c>
      <c r="H2786" s="157">
        <v>66025</v>
      </c>
      <c r="I2786" s="19">
        <v>8</v>
      </c>
      <c r="J2786" s="150" t="s">
        <v>13</v>
      </c>
      <c r="K2786" s="150" t="s">
        <v>12</v>
      </c>
      <c r="L2786" s="9">
        <v>2</v>
      </c>
      <c r="M2786" s="9"/>
      <c r="N2786" s="21">
        <v>1.8463000000000001</v>
      </c>
      <c r="O2786" s="10"/>
      <c r="P2786" s="39">
        <v>6.1800000000000001E-2</v>
      </c>
      <c r="Q2786" s="7"/>
      <c r="R2786" s="158">
        <v>54.815199999999997</v>
      </c>
      <c r="S2786" s="1"/>
      <c r="T2786" s="23">
        <v>1.8358000000000001</v>
      </c>
      <c r="V2786" s="20">
        <v>29.859200000000001</v>
      </c>
      <c r="X2786" s="20">
        <v>0</v>
      </c>
      <c r="AA2786" s="25">
        <v>8050</v>
      </c>
      <c r="AB2786" s="9"/>
      <c r="AC2786" s="25">
        <v>130186</v>
      </c>
      <c r="AD2786" s="9"/>
      <c r="AE2786" s="27">
        <v>4360</v>
      </c>
      <c r="AF2786" s="9"/>
      <c r="AG2786" s="26">
        <v>2375</v>
      </c>
      <c r="AI2786" s="26">
        <v>0</v>
      </c>
      <c r="AK2786" s="26">
        <v>33626</v>
      </c>
      <c r="AM2786" s="2" t="str">
        <f t="shared" si="43"/>
        <v>No</v>
      </c>
    </row>
    <row r="2787" spans="1:39">
      <c r="A2787" s="6" t="s">
        <v>6349</v>
      </c>
      <c r="B2787" s="6" t="s">
        <v>1364</v>
      </c>
      <c r="C2787" s="4" t="s">
        <v>39</v>
      </c>
      <c r="D2787" s="213">
        <v>4120</v>
      </c>
      <c r="E2787" s="210">
        <v>40120</v>
      </c>
      <c r="F2787" s="17" t="s">
        <v>272</v>
      </c>
      <c r="G2787" s="36" t="s">
        <v>218</v>
      </c>
      <c r="H2787" s="157">
        <v>156909</v>
      </c>
      <c r="I2787" s="19">
        <v>8</v>
      </c>
      <c r="J2787" s="150" t="s">
        <v>13</v>
      </c>
      <c r="K2787" s="150" t="s">
        <v>15</v>
      </c>
      <c r="L2787" s="9">
        <v>2</v>
      </c>
      <c r="M2787" s="9"/>
      <c r="N2787" s="21">
        <v>2</v>
      </c>
      <c r="O2787" s="10"/>
      <c r="P2787" s="39">
        <v>0.16120000000000001</v>
      </c>
      <c r="Q2787" s="7"/>
      <c r="R2787" s="158">
        <v>26.958500000000001</v>
      </c>
      <c r="S2787" s="1"/>
      <c r="T2787" s="23">
        <v>2.1730999999999998</v>
      </c>
      <c r="V2787" s="20">
        <v>12.4055</v>
      </c>
      <c r="X2787" s="20">
        <v>2.4733999999999998</v>
      </c>
      <c r="AA2787" s="25">
        <v>29450</v>
      </c>
      <c r="AB2787" s="9"/>
      <c r="AC2787" s="25">
        <v>182671</v>
      </c>
      <c r="AD2787" s="9"/>
      <c r="AE2787" s="27">
        <v>14725</v>
      </c>
      <c r="AF2787" s="9"/>
      <c r="AG2787" s="26">
        <v>6776</v>
      </c>
      <c r="AI2787" s="26">
        <v>73854</v>
      </c>
      <c r="AK2787" s="26">
        <v>73854</v>
      </c>
      <c r="AM2787" s="2" t="str">
        <f t="shared" si="43"/>
        <v>No</v>
      </c>
    </row>
    <row r="2788" spans="1:39">
      <c r="A2788" s="6" t="s">
        <v>2808</v>
      </c>
      <c r="B2788" s="6" t="s">
        <v>2809</v>
      </c>
      <c r="C2788" s="4" t="s">
        <v>57</v>
      </c>
      <c r="D2788" s="213" t="s">
        <v>2810</v>
      </c>
      <c r="E2788" s="210" t="s">
        <v>2811</v>
      </c>
      <c r="F2788" s="17" t="s">
        <v>272</v>
      </c>
      <c r="G2788" s="36" t="s">
        <v>400</v>
      </c>
      <c r="H2788" s="157">
        <v>0</v>
      </c>
      <c r="I2788" s="19">
        <v>8</v>
      </c>
      <c r="J2788" s="150" t="s">
        <v>14</v>
      </c>
      <c r="K2788" s="150" t="s">
        <v>12</v>
      </c>
      <c r="L2788" s="9">
        <v>2</v>
      </c>
      <c r="M2788" s="9"/>
      <c r="N2788" s="21">
        <v>1.2115</v>
      </c>
      <c r="O2788" s="10"/>
      <c r="P2788" s="39">
        <v>0.44080000000000003</v>
      </c>
      <c r="Q2788" s="7"/>
      <c r="R2788" s="158">
        <v>59.0747</v>
      </c>
      <c r="S2788" s="1"/>
      <c r="T2788" s="23">
        <v>21.492599999999999</v>
      </c>
      <c r="V2788" s="20">
        <v>2.7486000000000002</v>
      </c>
      <c r="X2788" s="20">
        <v>0</v>
      </c>
      <c r="AA2788" s="25">
        <v>63067</v>
      </c>
      <c r="AB2788" s="9"/>
      <c r="AC2788" s="25">
        <v>143079</v>
      </c>
      <c r="AD2788" s="9"/>
      <c r="AE2788" s="27">
        <v>52055</v>
      </c>
      <c r="AF2788" s="9"/>
      <c r="AG2788" s="26">
        <v>2422</v>
      </c>
      <c r="AI2788" s="26">
        <v>0</v>
      </c>
      <c r="AK2788" s="26">
        <v>28055</v>
      </c>
      <c r="AM2788" s="2" t="str">
        <f t="shared" si="43"/>
        <v>No</v>
      </c>
    </row>
    <row r="2789" spans="1:39">
      <c r="A2789" s="6" t="s">
        <v>6347</v>
      </c>
      <c r="B2789" s="6" t="s">
        <v>2362</v>
      </c>
      <c r="C2789" s="4" t="s">
        <v>113</v>
      </c>
      <c r="D2789" s="213">
        <v>5109</v>
      </c>
      <c r="E2789" s="210">
        <v>50109</v>
      </c>
      <c r="F2789" s="17" t="s">
        <v>272</v>
      </c>
      <c r="G2789" s="36" t="s">
        <v>220</v>
      </c>
      <c r="H2789" s="157">
        <v>63835</v>
      </c>
      <c r="I2789" s="19">
        <v>8</v>
      </c>
      <c r="J2789" s="150" t="s">
        <v>13</v>
      </c>
      <c r="K2789" s="150" t="s">
        <v>15</v>
      </c>
      <c r="L2789" s="9">
        <v>2</v>
      </c>
      <c r="M2789" s="9"/>
      <c r="N2789" s="21">
        <v>5.9059999999999997</v>
      </c>
      <c r="O2789" s="10"/>
      <c r="P2789" s="39">
        <v>0.52849999999999997</v>
      </c>
      <c r="Q2789" s="7"/>
      <c r="R2789" s="158">
        <v>60.841799999999999</v>
      </c>
      <c r="S2789" s="1"/>
      <c r="T2789" s="23">
        <v>5.4443999999999999</v>
      </c>
      <c r="V2789" s="20">
        <v>11.175000000000001</v>
      </c>
      <c r="X2789" s="20">
        <v>0</v>
      </c>
      <c r="AA2789" s="25">
        <v>19100</v>
      </c>
      <c r="AB2789" s="9"/>
      <c r="AC2789" s="25">
        <v>36140</v>
      </c>
      <c r="AD2789" s="9"/>
      <c r="AE2789" s="27">
        <v>3234</v>
      </c>
      <c r="AF2789" s="9"/>
      <c r="AG2789" s="26">
        <v>594</v>
      </c>
      <c r="AI2789" s="26">
        <v>0</v>
      </c>
      <c r="AK2789" s="26">
        <v>10857</v>
      </c>
      <c r="AM2789" s="2" t="str">
        <f t="shared" si="43"/>
        <v>No</v>
      </c>
    </row>
    <row r="2790" spans="1:39">
      <c r="A2790" s="6" t="s">
        <v>720</v>
      </c>
      <c r="B2790" s="6" t="s">
        <v>651</v>
      </c>
      <c r="C2790" s="4" t="s">
        <v>67</v>
      </c>
      <c r="D2790" s="213">
        <v>1123</v>
      </c>
      <c r="E2790" s="210">
        <v>10123</v>
      </c>
      <c r="F2790" s="17" t="s">
        <v>275</v>
      </c>
      <c r="G2790" s="36" t="s">
        <v>220</v>
      </c>
      <c r="H2790" s="157">
        <v>4181019</v>
      </c>
      <c r="I2790" s="19">
        <v>8</v>
      </c>
      <c r="J2790" s="150" t="s">
        <v>14</v>
      </c>
      <c r="K2790" s="150" t="s">
        <v>15</v>
      </c>
      <c r="L2790" s="9">
        <v>1</v>
      </c>
      <c r="M2790" s="9"/>
      <c r="N2790" s="21">
        <v>0</v>
      </c>
      <c r="O2790" s="10"/>
      <c r="P2790" s="39">
        <v>0</v>
      </c>
      <c r="Q2790" s="7"/>
      <c r="R2790" s="158">
        <v>47.521000000000001</v>
      </c>
      <c r="S2790" s="1"/>
      <c r="T2790" s="23">
        <v>2.5411999999999999</v>
      </c>
      <c r="V2790" s="20">
        <v>18.6999</v>
      </c>
      <c r="X2790" s="20">
        <v>0</v>
      </c>
      <c r="AA2790" s="25">
        <v>0</v>
      </c>
      <c r="AB2790" s="9"/>
      <c r="AC2790" s="25">
        <v>32837</v>
      </c>
      <c r="AD2790" s="9"/>
      <c r="AE2790" s="27">
        <v>1756</v>
      </c>
      <c r="AF2790" s="9"/>
      <c r="AG2790" s="26">
        <v>691</v>
      </c>
      <c r="AI2790" s="26">
        <v>0</v>
      </c>
      <c r="AK2790" s="26">
        <v>9313</v>
      </c>
      <c r="AM2790" s="2" t="str">
        <f t="shared" si="43"/>
        <v>No</v>
      </c>
    </row>
    <row r="2791" spans="1:39">
      <c r="A2791" s="6" t="s">
        <v>5580</v>
      </c>
      <c r="B2791" s="6" t="s">
        <v>5581</v>
      </c>
      <c r="C2791" s="4" t="s">
        <v>86</v>
      </c>
      <c r="D2791" s="213" t="s">
        <v>463</v>
      </c>
      <c r="E2791" s="210" t="s">
        <v>464</v>
      </c>
      <c r="F2791" s="17" t="s">
        <v>405</v>
      </c>
      <c r="G2791" s="36" t="s">
        <v>400</v>
      </c>
      <c r="H2791" s="157">
        <v>0</v>
      </c>
      <c r="I2791" s="19">
        <v>8</v>
      </c>
      <c r="J2791" s="150" t="s">
        <v>14</v>
      </c>
      <c r="K2791" s="150" t="s">
        <v>12</v>
      </c>
      <c r="L2791" s="9">
        <v>1</v>
      </c>
      <c r="M2791" s="9"/>
      <c r="N2791" s="21">
        <v>0.56010000000000004</v>
      </c>
      <c r="O2791" s="10"/>
      <c r="P2791" s="39">
        <v>6.5600000000000006E-2</v>
      </c>
      <c r="Q2791" s="7"/>
      <c r="R2791" s="158">
        <v>47.5488</v>
      </c>
      <c r="S2791" s="1"/>
      <c r="T2791" s="23">
        <v>5.5675999999999997</v>
      </c>
      <c r="V2791" s="20">
        <v>8.5403000000000002</v>
      </c>
      <c r="X2791" s="20">
        <v>0</v>
      </c>
      <c r="AA2791" s="25">
        <v>9649</v>
      </c>
      <c r="AB2791" s="9"/>
      <c r="AC2791" s="25">
        <v>147116</v>
      </c>
      <c r="AD2791" s="9"/>
      <c r="AE2791" s="27">
        <v>17226</v>
      </c>
      <c r="AF2791" s="9"/>
      <c r="AG2791" s="26">
        <v>3094</v>
      </c>
      <c r="AI2791" s="26">
        <v>0</v>
      </c>
      <c r="AK2791" s="26">
        <v>33201</v>
      </c>
      <c r="AM2791" s="2" t="str">
        <f t="shared" si="43"/>
        <v>No</v>
      </c>
    </row>
    <row r="2792" spans="1:39">
      <c r="A2792" s="6" t="s">
        <v>428</v>
      </c>
      <c r="B2792" s="6" t="s">
        <v>5818</v>
      </c>
      <c r="C2792" s="4" t="s">
        <v>86</v>
      </c>
      <c r="D2792" s="213" t="s">
        <v>429</v>
      </c>
      <c r="E2792" s="210" t="s">
        <v>430</v>
      </c>
      <c r="F2792" s="17" t="s">
        <v>272</v>
      </c>
      <c r="G2792" s="36" t="s">
        <v>400</v>
      </c>
      <c r="H2792" s="157">
        <v>0</v>
      </c>
      <c r="I2792" s="19">
        <v>8</v>
      </c>
      <c r="J2792" s="150" t="s">
        <v>14</v>
      </c>
      <c r="K2792" s="150" t="s">
        <v>15</v>
      </c>
      <c r="L2792" s="9">
        <v>1</v>
      </c>
      <c r="M2792" s="9"/>
      <c r="N2792" s="21">
        <v>0.94379999999999997</v>
      </c>
      <c r="O2792" s="10"/>
      <c r="P2792" s="39">
        <v>5.6000000000000001E-2</v>
      </c>
      <c r="Q2792" s="7"/>
      <c r="R2792" s="158">
        <v>48.6233</v>
      </c>
      <c r="S2792" s="1"/>
      <c r="T2792" s="23">
        <v>2.8874</v>
      </c>
      <c r="V2792" s="20">
        <v>16.839600000000001</v>
      </c>
      <c r="X2792" s="20">
        <v>0</v>
      </c>
      <c r="AA2792" s="25">
        <v>3559</v>
      </c>
      <c r="AB2792" s="9"/>
      <c r="AC2792" s="25">
        <v>63502</v>
      </c>
      <c r="AD2792" s="9"/>
      <c r="AE2792" s="27">
        <v>3771</v>
      </c>
      <c r="AF2792" s="9"/>
      <c r="AG2792" s="26">
        <v>1306</v>
      </c>
      <c r="AI2792" s="26">
        <v>0</v>
      </c>
      <c r="AK2792" s="26">
        <v>10790</v>
      </c>
      <c r="AM2792" s="2" t="str">
        <f t="shared" si="43"/>
        <v>No</v>
      </c>
    </row>
    <row r="2793" spans="1:39">
      <c r="A2793" s="6" t="s">
        <v>5580</v>
      </c>
      <c r="B2793" s="6" t="s">
        <v>5581</v>
      </c>
      <c r="C2793" s="4" t="s">
        <v>86</v>
      </c>
      <c r="D2793" s="213" t="s">
        <v>463</v>
      </c>
      <c r="E2793" s="210" t="s">
        <v>464</v>
      </c>
      <c r="F2793" s="17" t="s">
        <v>405</v>
      </c>
      <c r="G2793" s="36" t="s">
        <v>400</v>
      </c>
      <c r="H2793" s="157">
        <v>0</v>
      </c>
      <c r="I2793" s="19">
        <v>8</v>
      </c>
      <c r="J2793" s="150" t="s">
        <v>24</v>
      </c>
      <c r="K2793" s="150" t="s">
        <v>12</v>
      </c>
      <c r="L2793" s="9">
        <v>1</v>
      </c>
      <c r="M2793" s="9"/>
      <c r="N2793" s="21">
        <v>4.8022999999999998</v>
      </c>
      <c r="O2793" s="10"/>
      <c r="P2793" s="39">
        <v>0.1464</v>
      </c>
      <c r="Q2793" s="7"/>
      <c r="R2793" s="158">
        <v>47.575299999999999</v>
      </c>
      <c r="S2793" s="1"/>
      <c r="T2793" s="23">
        <v>1.4500999999999999</v>
      </c>
      <c r="V2793" s="20">
        <v>32.808500000000002</v>
      </c>
      <c r="X2793" s="20">
        <v>0</v>
      </c>
      <c r="AA2793" s="25">
        <v>7674</v>
      </c>
      <c r="AB2793" s="9"/>
      <c r="AC2793" s="25">
        <v>52428</v>
      </c>
      <c r="AD2793" s="9"/>
      <c r="AE2793" s="27">
        <v>1598</v>
      </c>
      <c r="AF2793" s="9"/>
      <c r="AG2793" s="26">
        <v>1102</v>
      </c>
      <c r="AI2793" s="26">
        <v>0</v>
      </c>
      <c r="AK2793" s="26">
        <v>29116</v>
      </c>
      <c r="AM2793" s="2" t="str">
        <f t="shared" si="43"/>
        <v>No</v>
      </c>
    </row>
    <row r="2794" spans="1:39">
      <c r="A2794" s="6" t="s">
        <v>2929</v>
      </c>
      <c r="B2794" s="6" t="s">
        <v>2930</v>
      </c>
      <c r="C2794" s="4" t="s">
        <v>58</v>
      </c>
      <c r="D2794" s="213" t="s">
        <v>2931</v>
      </c>
      <c r="E2794" s="210" t="s">
        <v>2932</v>
      </c>
      <c r="F2794" s="17" t="s">
        <v>275</v>
      </c>
      <c r="G2794" s="36" t="s">
        <v>400</v>
      </c>
      <c r="H2794" s="157">
        <v>0</v>
      </c>
      <c r="I2794" s="19">
        <v>8</v>
      </c>
      <c r="J2794" s="150" t="s">
        <v>13</v>
      </c>
      <c r="K2794" s="150" t="s">
        <v>12</v>
      </c>
      <c r="L2794" s="9">
        <v>1</v>
      </c>
      <c r="M2794" s="9"/>
      <c r="N2794" s="21">
        <v>3.5</v>
      </c>
      <c r="O2794" s="10"/>
      <c r="P2794" s="39">
        <v>4.5199999999999997E-2</v>
      </c>
      <c r="Q2794" s="7"/>
      <c r="R2794" s="158">
        <v>66.22</v>
      </c>
      <c r="S2794" s="1"/>
      <c r="T2794" s="23">
        <v>0.85599999999999998</v>
      </c>
      <c r="V2794" s="20">
        <v>77.360699999999994</v>
      </c>
      <c r="X2794" s="20">
        <v>0</v>
      </c>
      <c r="AA2794" s="25">
        <v>5201</v>
      </c>
      <c r="AB2794" s="9"/>
      <c r="AC2794" s="25">
        <v>114958</v>
      </c>
      <c r="AD2794" s="9"/>
      <c r="AE2794" s="27">
        <v>1486</v>
      </c>
      <c r="AF2794" s="9"/>
      <c r="AG2794" s="26">
        <v>1736</v>
      </c>
      <c r="AI2794" s="26">
        <v>0</v>
      </c>
      <c r="AK2794" s="26">
        <v>11026</v>
      </c>
      <c r="AM2794" s="2" t="str">
        <f t="shared" si="43"/>
        <v>No</v>
      </c>
    </row>
    <row r="2795" spans="1:39">
      <c r="A2795" s="6" t="s">
        <v>3732</v>
      </c>
      <c r="B2795" s="6" t="s">
        <v>3733</v>
      </c>
      <c r="C2795" s="4" t="s">
        <v>48</v>
      </c>
      <c r="D2795" s="213" t="s">
        <v>3734</v>
      </c>
      <c r="E2795" s="210">
        <v>77075</v>
      </c>
      <c r="F2795" s="17" t="s">
        <v>132</v>
      </c>
      <c r="G2795" s="36" t="s">
        <v>220</v>
      </c>
      <c r="H2795" s="157">
        <v>0</v>
      </c>
      <c r="I2795" s="19">
        <v>7</v>
      </c>
      <c r="J2795" s="150" t="s">
        <v>13</v>
      </c>
      <c r="K2795" s="150" t="s">
        <v>12</v>
      </c>
      <c r="L2795" s="9">
        <v>7</v>
      </c>
      <c r="M2795" s="9"/>
      <c r="N2795" s="21">
        <v>1.0580000000000001</v>
      </c>
      <c r="O2795" s="10"/>
      <c r="P2795" s="39">
        <v>2.8199999999999999E-2</v>
      </c>
      <c r="Q2795" s="7"/>
      <c r="R2795" s="158">
        <v>84.811400000000006</v>
      </c>
      <c r="S2795" s="1"/>
      <c r="T2795" s="23">
        <v>2.2643</v>
      </c>
      <c r="V2795" s="20">
        <v>37.455500000000001</v>
      </c>
      <c r="X2795" s="20">
        <v>0</v>
      </c>
      <c r="AA2795" s="25">
        <v>12752</v>
      </c>
      <c r="AB2795" s="9"/>
      <c r="AC2795" s="25">
        <v>451451</v>
      </c>
      <c r="AD2795" s="9"/>
      <c r="AE2795" s="27">
        <v>12053</v>
      </c>
      <c r="AF2795" s="9"/>
      <c r="AG2795" s="26">
        <v>5323</v>
      </c>
      <c r="AI2795" s="26">
        <v>0</v>
      </c>
      <c r="AK2795" s="26">
        <v>206647</v>
      </c>
      <c r="AM2795" s="2" t="str">
        <f t="shared" si="43"/>
        <v>No</v>
      </c>
    </row>
    <row r="2796" spans="1:39">
      <c r="A2796" s="6" t="s">
        <v>1495</v>
      </c>
      <c r="B2796" s="6" t="s">
        <v>1496</v>
      </c>
      <c r="C2796" s="4" t="s">
        <v>17</v>
      </c>
      <c r="D2796" s="213" t="s">
        <v>1497</v>
      </c>
      <c r="E2796" s="210" t="s">
        <v>1498</v>
      </c>
      <c r="F2796" s="17" t="s">
        <v>272</v>
      </c>
      <c r="G2796" s="36" t="s">
        <v>400</v>
      </c>
      <c r="H2796" s="157">
        <v>0</v>
      </c>
      <c r="I2796" s="19">
        <v>7</v>
      </c>
      <c r="J2796" s="150" t="s">
        <v>13</v>
      </c>
      <c r="K2796" s="150" t="s">
        <v>12</v>
      </c>
      <c r="L2796" s="9">
        <v>7</v>
      </c>
      <c r="M2796" s="9"/>
      <c r="N2796" s="21">
        <v>2.0215000000000001</v>
      </c>
      <c r="O2796" s="10"/>
      <c r="P2796" s="39">
        <v>0.1764</v>
      </c>
      <c r="Q2796" s="7"/>
      <c r="R2796" s="158">
        <v>32.043399999999998</v>
      </c>
      <c r="S2796" s="1"/>
      <c r="T2796" s="23">
        <v>2.7968999999999999</v>
      </c>
      <c r="V2796" s="20">
        <v>11.456899999999999</v>
      </c>
      <c r="X2796" s="20">
        <v>0</v>
      </c>
      <c r="AA2796" s="25">
        <v>44785</v>
      </c>
      <c r="AB2796" s="9"/>
      <c r="AC2796" s="25">
        <v>253816</v>
      </c>
      <c r="AD2796" s="9"/>
      <c r="AE2796" s="27">
        <v>22154</v>
      </c>
      <c r="AF2796" s="9"/>
      <c r="AG2796" s="26">
        <v>7921</v>
      </c>
      <c r="AI2796" s="26">
        <v>0</v>
      </c>
      <c r="AK2796" s="26">
        <v>144763</v>
      </c>
      <c r="AM2796" s="2" t="str">
        <f t="shared" si="43"/>
        <v>No</v>
      </c>
    </row>
    <row r="2797" spans="1:39">
      <c r="A2797" s="6" t="s">
        <v>5514</v>
      </c>
      <c r="B2797" s="6" t="s">
        <v>5515</v>
      </c>
      <c r="C2797" s="4" t="s">
        <v>74</v>
      </c>
      <c r="D2797" s="213"/>
      <c r="E2797" s="210" t="s">
        <v>5516</v>
      </c>
      <c r="F2797" s="17" t="s">
        <v>272</v>
      </c>
      <c r="G2797" s="36" t="s">
        <v>400</v>
      </c>
      <c r="H2797" s="157">
        <v>0</v>
      </c>
      <c r="I2797" s="19">
        <v>7</v>
      </c>
      <c r="J2797" s="150" t="s">
        <v>13</v>
      </c>
      <c r="K2797" s="150" t="s">
        <v>12</v>
      </c>
      <c r="L2797" s="9">
        <v>7</v>
      </c>
      <c r="M2797" s="9"/>
      <c r="N2797" s="21">
        <v>0.1741</v>
      </c>
      <c r="O2797" s="10"/>
      <c r="P2797" s="39">
        <v>2.12E-2</v>
      </c>
      <c r="Q2797" s="7"/>
      <c r="R2797" s="158">
        <v>22.475100000000001</v>
      </c>
      <c r="S2797" s="1"/>
      <c r="T2797" s="23">
        <v>2.7383000000000002</v>
      </c>
      <c r="V2797" s="20">
        <v>8.2078000000000007</v>
      </c>
      <c r="X2797" s="20">
        <v>0</v>
      </c>
      <c r="AA2797" s="25">
        <v>1707</v>
      </c>
      <c r="AB2797" s="9"/>
      <c r="AC2797" s="25">
        <v>80461</v>
      </c>
      <c r="AD2797" s="9"/>
      <c r="AE2797" s="27">
        <v>9803</v>
      </c>
      <c r="AF2797" s="9"/>
      <c r="AG2797" s="26">
        <v>3580</v>
      </c>
      <c r="AI2797" s="26">
        <v>0</v>
      </c>
      <c r="AK2797" s="26">
        <v>101829</v>
      </c>
      <c r="AM2797" s="2" t="str">
        <f t="shared" si="43"/>
        <v>No</v>
      </c>
    </row>
    <row r="2798" spans="1:39">
      <c r="A2798" s="6" t="s">
        <v>4681</v>
      </c>
      <c r="B2798" s="6" t="s">
        <v>4682</v>
      </c>
      <c r="C2798" s="4" t="s">
        <v>101</v>
      </c>
      <c r="D2798" s="213" t="s">
        <v>4683</v>
      </c>
      <c r="E2798" s="210" t="s">
        <v>4684</v>
      </c>
      <c r="F2798" s="17" t="s">
        <v>405</v>
      </c>
      <c r="G2798" s="36" t="s">
        <v>400</v>
      </c>
      <c r="H2798" s="157">
        <v>0</v>
      </c>
      <c r="I2798" s="19">
        <v>7</v>
      </c>
      <c r="J2798" s="150" t="s">
        <v>13</v>
      </c>
      <c r="K2798" s="150" t="s">
        <v>12</v>
      </c>
      <c r="L2798" s="9">
        <v>7</v>
      </c>
      <c r="M2798" s="9"/>
      <c r="N2798" s="21">
        <v>0.71789999999999998</v>
      </c>
      <c r="O2798" s="10"/>
      <c r="P2798" s="39">
        <v>6.7199999999999996E-2</v>
      </c>
      <c r="Q2798" s="7"/>
      <c r="R2798" s="158">
        <v>42.397300000000001</v>
      </c>
      <c r="S2798" s="1"/>
      <c r="T2798" s="23">
        <v>3.9664999999999999</v>
      </c>
      <c r="V2798" s="20">
        <v>10.689</v>
      </c>
      <c r="X2798" s="20">
        <v>0</v>
      </c>
      <c r="AA2798" s="25">
        <v>18083</v>
      </c>
      <c r="AB2798" s="9"/>
      <c r="AC2798" s="25">
        <v>269223</v>
      </c>
      <c r="AD2798" s="9"/>
      <c r="AE2798" s="27">
        <v>25187</v>
      </c>
      <c r="AF2798" s="9"/>
      <c r="AG2798" s="26">
        <v>6350</v>
      </c>
      <c r="AI2798" s="26">
        <v>0</v>
      </c>
      <c r="AK2798" s="26">
        <v>89854</v>
      </c>
      <c r="AM2798" s="2" t="str">
        <f t="shared" si="43"/>
        <v>No</v>
      </c>
    </row>
    <row r="2799" spans="1:39">
      <c r="A2799" s="6" t="s">
        <v>5618</v>
      </c>
      <c r="B2799" s="6" t="s">
        <v>5619</v>
      </c>
      <c r="C2799" s="4" t="s">
        <v>39</v>
      </c>
      <c r="D2799" s="213"/>
      <c r="E2799" s="210">
        <v>40251</v>
      </c>
      <c r="F2799" s="17" t="s">
        <v>272</v>
      </c>
      <c r="G2799" s="36" t="s">
        <v>220</v>
      </c>
      <c r="H2799" s="157">
        <v>5502379</v>
      </c>
      <c r="I2799" s="19">
        <v>7</v>
      </c>
      <c r="J2799" s="150" t="s">
        <v>14</v>
      </c>
      <c r="K2799" s="150" t="s">
        <v>15</v>
      </c>
      <c r="L2799" s="9">
        <v>7</v>
      </c>
      <c r="M2799" s="9"/>
      <c r="N2799" s="21">
        <v>0</v>
      </c>
      <c r="O2799" s="10"/>
      <c r="P2799" s="39">
        <v>0</v>
      </c>
      <c r="Q2799" s="7"/>
      <c r="R2799" s="158">
        <v>33.8904</v>
      </c>
      <c r="S2799" s="1"/>
      <c r="T2799" s="23">
        <v>9.7111999999999998</v>
      </c>
      <c r="V2799" s="20">
        <v>3.4897999999999998</v>
      </c>
      <c r="X2799" s="20">
        <v>0</v>
      </c>
      <c r="AA2799" s="25">
        <v>0</v>
      </c>
      <c r="AB2799" s="9"/>
      <c r="AC2799" s="25">
        <v>659913</v>
      </c>
      <c r="AD2799" s="9"/>
      <c r="AE2799" s="27">
        <v>189097</v>
      </c>
      <c r="AF2799" s="9"/>
      <c r="AG2799" s="26">
        <v>19472</v>
      </c>
      <c r="AI2799" s="26">
        <v>0</v>
      </c>
      <c r="AK2799" s="26">
        <v>227449</v>
      </c>
      <c r="AM2799" s="2" t="str">
        <f t="shared" si="43"/>
        <v>No</v>
      </c>
    </row>
    <row r="2800" spans="1:39">
      <c r="A2800" s="6" t="s">
        <v>1259</v>
      </c>
      <c r="B2800" s="6" t="s">
        <v>5836</v>
      </c>
      <c r="C2800" s="4" t="s">
        <v>105</v>
      </c>
      <c r="D2800" s="213" t="s">
        <v>1260</v>
      </c>
      <c r="E2800" s="210" t="s">
        <v>1261</v>
      </c>
      <c r="F2800" s="17" t="s">
        <v>272</v>
      </c>
      <c r="G2800" s="36" t="s">
        <v>400</v>
      </c>
      <c r="H2800" s="157">
        <v>0</v>
      </c>
      <c r="I2800" s="19">
        <v>7</v>
      </c>
      <c r="J2800" s="150" t="s">
        <v>14</v>
      </c>
      <c r="K2800" s="150" t="s">
        <v>12</v>
      </c>
      <c r="L2800" s="9">
        <v>7</v>
      </c>
      <c r="M2800" s="9"/>
      <c r="N2800" s="21">
        <v>0.5403</v>
      </c>
      <c r="O2800" s="10"/>
      <c r="P2800" s="39">
        <v>5.0900000000000001E-2</v>
      </c>
      <c r="Q2800" s="7"/>
      <c r="R2800" s="158">
        <v>26.4923</v>
      </c>
      <c r="S2800" s="1"/>
      <c r="T2800" s="23">
        <v>2.4977999999999998</v>
      </c>
      <c r="V2800" s="20">
        <v>10.606299999999999</v>
      </c>
      <c r="X2800" s="20">
        <v>0</v>
      </c>
      <c r="AA2800" s="25">
        <v>19541</v>
      </c>
      <c r="AB2800" s="9"/>
      <c r="AC2800" s="25">
        <v>383609</v>
      </c>
      <c r="AD2800" s="9"/>
      <c r="AE2800" s="27">
        <v>36168</v>
      </c>
      <c r="AF2800" s="9"/>
      <c r="AG2800" s="26">
        <v>14480</v>
      </c>
      <c r="AI2800" s="26">
        <v>0</v>
      </c>
      <c r="AK2800" s="26">
        <v>386613</v>
      </c>
      <c r="AM2800" s="2" t="str">
        <f t="shared" si="43"/>
        <v>No</v>
      </c>
    </row>
    <row r="2801" spans="1:39">
      <c r="A2801" s="6" t="s">
        <v>573</v>
      </c>
      <c r="B2801" s="6" t="s">
        <v>574</v>
      </c>
      <c r="C2801" s="4" t="s">
        <v>109</v>
      </c>
      <c r="D2801" s="213" t="s">
        <v>575</v>
      </c>
      <c r="E2801" s="210" t="s">
        <v>576</v>
      </c>
      <c r="F2801" s="17" t="s">
        <v>405</v>
      </c>
      <c r="G2801" s="36" t="s">
        <v>400</v>
      </c>
      <c r="H2801" s="157">
        <v>0</v>
      </c>
      <c r="I2801" s="19">
        <v>7</v>
      </c>
      <c r="J2801" s="150" t="s">
        <v>13</v>
      </c>
      <c r="K2801" s="150" t="s">
        <v>12</v>
      </c>
      <c r="L2801" s="9">
        <v>7</v>
      </c>
      <c r="M2801" s="9"/>
      <c r="N2801" s="21">
        <v>0.80010000000000003</v>
      </c>
      <c r="O2801" s="10"/>
      <c r="P2801" s="39">
        <v>1.4500000000000001E-2</v>
      </c>
      <c r="Q2801" s="7"/>
      <c r="R2801" s="158">
        <v>89.876499999999993</v>
      </c>
      <c r="S2801" s="1"/>
      <c r="T2801" s="23">
        <v>1.6254999999999999</v>
      </c>
      <c r="V2801" s="20">
        <v>55.291699999999999</v>
      </c>
      <c r="X2801" s="20">
        <v>0</v>
      </c>
      <c r="AA2801" s="25">
        <v>18016</v>
      </c>
      <c r="AB2801" s="9"/>
      <c r="AC2801" s="25">
        <v>1245059</v>
      </c>
      <c r="AD2801" s="9"/>
      <c r="AE2801" s="27">
        <v>22518</v>
      </c>
      <c r="AF2801" s="9"/>
      <c r="AG2801" s="26">
        <v>13853</v>
      </c>
      <c r="AI2801" s="26">
        <v>0</v>
      </c>
      <c r="AK2801" s="26">
        <v>197317</v>
      </c>
      <c r="AM2801" s="2" t="str">
        <f t="shared" si="43"/>
        <v>No</v>
      </c>
    </row>
    <row r="2802" spans="1:39">
      <c r="A2802" s="6" t="s">
        <v>3273</v>
      </c>
      <c r="B2802" s="6" t="s">
        <v>3274</v>
      </c>
      <c r="C2802" s="4" t="s">
        <v>85</v>
      </c>
      <c r="D2802" s="213" t="s">
        <v>3275</v>
      </c>
      <c r="E2802" s="210">
        <v>60004</v>
      </c>
      <c r="F2802" s="17" t="s">
        <v>132</v>
      </c>
      <c r="G2802" s="36" t="s">
        <v>220</v>
      </c>
      <c r="H2802" s="157">
        <v>0</v>
      </c>
      <c r="I2802" s="19">
        <v>7</v>
      </c>
      <c r="J2802" s="150" t="s">
        <v>13</v>
      </c>
      <c r="K2802" s="150" t="s">
        <v>12</v>
      </c>
      <c r="L2802" s="9">
        <v>7</v>
      </c>
      <c r="M2802" s="9"/>
      <c r="N2802" s="21">
        <v>0</v>
      </c>
      <c r="O2802" s="10"/>
      <c r="P2802" s="39">
        <v>0</v>
      </c>
      <c r="Q2802" s="7"/>
      <c r="R2802" s="158">
        <v>26.465299999999999</v>
      </c>
      <c r="S2802" s="1"/>
      <c r="T2802" s="23">
        <v>2.1589</v>
      </c>
      <c r="V2802" s="20">
        <v>12.258800000000001</v>
      </c>
      <c r="X2802" s="20">
        <v>0</v>
      </c>
      <c r="AA2802" s="25">
        <v>0</v>
      </c>
      <c r="AB2802" s="9"/>
      <c r="AC2802" s="25">
        <v>472088</v>
      </c>
      <c r="AD2802" s="9"/>
      <c r="AE2802" s="27">
        <v>38510</v>
      </c>
      <c r="AF2802" s="9"/>
      <c r="AG2802" s="26">
        <v>17838</v>
      </c>
      <c r="AI2802" s="26">
        <v>0</v>
      </c>
      <c r="AK2802" s="26">
        <v>200229</v>
      </c>
      <c r="AM2802" s="2" t="str">
        <f t="shared" si="43"/>
        <v>No</v>
      </c>
    </row>
    <row r="2803" spans="1:39">
      <c r="A2803" s="6" t="s">
        <v>5621</v>
      </c>
      <c r="B2803" s="6" t="s">
        <v>5622</v>
      </c>
      <c r="C2803" s="4" t="s">
        <v>39</v>
      </c>
      <c r="D2803" s="213"/>
      <c r="E2803" s="210">
        <v>40254</v>
      </c>
      <c r="F2803" s="17" t="s">
        <v>272</v>
      </c>
      <c r="G2803" s="36" t="s">
        <v>220</v>
      </c>
      <c r="H2803" s="157">
        <v>5502379</v>
      </c>
      <c r="I2803" s="19">
        <v>7</v>
      </c>
      <c r="J2803" s="150" t="s">
        <v>14</v>
      </c>
      <c r="K2803" s="150" t="s">
        <v>15</v>
      </c>
      <c r="L2803" s="9">
        <v>7</v>
      </c>
      <c r="M2803" s="9"/>
      <c r="N2803" s="21">
        <v>0</v>
      </c>
      <c r="O2803" s="10"/>
      <c r="P2803" s="39">
        <v>0</v>
      </c>
      <c r="Q2803" s="7"/>
      <c r="R2803" s="158">
        <v>42.799599999999998</v>
      </c>
      <c r="S2803" s="1"/>
      <c r="T2803" s="23">
        <v>25.373699999999999</v>
      </c>
      <c r="V2803" s="20">
        <v>1.6868000000000001</v>
      </c>
      <c r="X2803" s="20">
        <v>0</v>
      </c>
      <c r="AA2803" s="25">
        <v>0</v>
      </c>
      <c r="AB2803" s="9"/>
      <c r="AC2803" s="25">
        <v>828942</v>
      </c>
      <c r="AD2803" s="9"/>
      <c r="AE2803" s="27">
        <v>491438</v>
      </c>
      <c r="AF2803" s="9"/>
      <c r="AG2803" s="26">
        <v>19368</v>
      </c>
      <c r="AI2803" s="26">
        <v>0</v>
      </c>
      <c r="AK2803" s="26">
        <v>204052</v>
      </c>
      <c r="AM2803" s="2" t="str">
        <f t="shared" si="43"/>
        <v>No</v>
      </c>
    </row>
    <row r="2804" spans="1:39">
      <c r="A2804" s="6" t="s">
        <v>6353</v>
      </c>
      <c r="B2804" s="6" t="s">
        <v>1411</v>
      </c>
      <c r="C2804" s="4" t="s">
        <v>90</v>
      </c>
      <c r="D2804" s="213">
        <v>4175</v>
      </c>
      <c r="E2804" s="210">
        <v>40175</v>
      </c>
      <c r="F2804" s="17" t="s">
        <v>272</v>
      </c>
      <c r="G2804" s="36" t="s">
        <v>218</v>
      </c>
      <c r="H2804" s="157">
        <v>2148346</v>
      </c>
      <c r="I2804" s="19">
        <v>7</v>
      </c>
      <c r="J2804" s="150" t="s">
        <v>25</v>
      </c>
      <c r="K2804" s="150" t="s">
        <v>12</v>
      </c>
      <c r="L2804" s="9">
        <v>7</v>
      </c>
      <c r="M2804" s="9"/>
      <c r="N2804" s="21">
        <v>1.0361</v>
      </c>
      <c r="O2804" s="10"/>
      <c r="P2804" s="39">
        <v>4.3700000000000003E-2</v>
      </c>
      <c r="Q2804" s="7"/>
      <c r="R2804" s="158">
        <v>2196.0913999999998</v>
      </c>
      <c r="S2804" s="1"/>
      <c r="T2804" s="23">
        <v>92.650899999999993</v>
      </c>
      <c r="V2804" s="20">
        <v>23.7029</v>
      </c>
      <c r="X2804" s="20">
        <v>2.6238000000000001</v>
      </c>
      <c r="AA2804" s="25">
        <v>1294604</v>
      </c>
      <c r="AB2804" s="9"/>
      <c r="AC2804" s="25">
        <v>29616488</v>
      </c>
      <c r="AD2804" s="9"/>
      <c r="AE2804" s="27">
        <v>1249490</v>
      </c>
      <c r="AF2804" s="9"/>
      <c r="AG2804" s="26">
        <v>13486</v>
      </c>
      <c r="AI2804" s="26">
        <v>11287502</v>
      </c>
      <c r="AK2804" s="26">
        <v>153563</v>
      </c>
      <c r="AM2804" s="2" t="str">
        <f t="shared" si="43"/>
        <v>No</v>
      </c>
    </row>
    <row r="2805" spans="1:39">
      <c r="A2805" s="6" t="s">
        <v>4726</v>
      </c>
      <c r="B2805" s="6" t="s">
        <v>4727</v>
      </c>
      <c r="C2805" s="4" t="s">
        <v>117</v>
      </c>
      <c r="D2805" s="213" t="s">
        <v>4728</v>
      </c>
      <c r="E2805" s="210" t="s">
        <v>4729</v>
      </c>
      <c r="F2805" s="17" t="s">
        <v>405</v>
      </c>
      <c r="G2805" s="36" t="s">
        <v>400</v>
      </c>
      <c r="H2805" s="157">
        <v>0</v>
      </c>
      <c r="I2805" s="19">
        <v>7</v>
      </c>
      <c r="J2805" s="150" t="s">
        <v>13</v>
      </c>
      <c r="K2805" s="150" t="s">
        <v>12</v>
      </c>
      <c r="L2805" s="9">
        <v>7</v>
      </c>
      <c r="M2805" s="9"/>
      <c r="N2805" s="21">
        <v>1.6274999999999999</v>
      </c>
      <c r="O2805" s="10"/>
      <c r="P2805" s="39">
        <v>8.7300000000000003E-2</v>
      </c>
      <c r="Q2805" s="7"/>
      <c r="R2805" s="158">
        <v>150.92070000000001</v>
      </c>
      <c r="S2805" s="1"/>
      <c r="T2805" s="23">
        <v>8.0945999999999998</v>
      </c>
      <c r="V2805" s="20">
        <v>18.644500000000001</v>
      </c>
      <c r="X2805" s="20">
        <v>0</v>
      </c>
      <c r="AA2805" s="25">
        <v>28259</v>
      </c>
      <c r="AB2805" s="9"/>
      <c r="AC2805" s="25">
        <v>323725</v>
      </c>
      <c r="AD2805" s="9"/>
      <c r="AE2805" s="27">
        <v>17363</v>
      </c>
      <c r="AF2805" s="9"/>
      <c r="AG2805" s="26">
        <v>2145</v>
      </c>
      <c r="AI2805" s="26">
        <v>0</v>
      </c>
      <c r="AK2805" s="26">
        <v>70409</v>
      </c>
      <c r="AM2805" s="2" t="str">
        <f t="shared" si="43"/>
        <v>No</v>
      </c>
    </row>
    <row r="2806" spans="1:39">
      <c r="A2806" s="6" t="s">
        <v>3378</v>
      </c>
      <c r="B2806" s="6" t="s">
        <v>3379</v>
      </c>
      <c r="C2806" s="4" t="s">
        <v>85</v>
      </c>
      <c r="D2806" s="213" t="s">
        <v>3380</v>
      </c>
      <c r="E2806" s="210">
        <v>66176</v>
      </c>
      <c r="F2806" s="17" t="s">
        <v>132</v>
      </c>
      <c r="G2806" s="36" t="s">
        <v>220</v>
      </c>
      <c r="H2806" s="157">
        <v>0</v>
      </c>
      <c r="I2806" s="19">
        <v>7</v>
      </c>
      <c r="J2806" s="150" t="s">
        <v>13</v>
      </c>
      <c r="K2806" s="150" t="s">
        <v>12</v>
      </c>
      <c r="L2806" s="9">
        <v>7</v>
      </c>
      <c r="M2806" s="9"/>
      <c r="N2806" s="21">
        <v>1.3399000000000001</v>
      </c>
      <c r="O2806" s="10"/>
      <c r="P2806" s="39">
        <v>9.11E-2</v>
      </c>
      <c r="Q2806" s="7"/>
      <c r="R2806" s="158">
        <v>40.195599999999999</v>
      </c>
      <c r="S2806" s="1"/>
      <c r="T2806" s="23">
        <v>2.7320000000000002</v>
      </c>
      <c r="V2806" s="20">
        <v>14.7126</v>
      </c>
      <c r="X2806" s="20">
        <v>0</v>
      </c>
      <c r="AA2806" s="25">
        <v>13457</v>
      </c>
      <c r="AB2806" s="9"/>
      <c r="AC2806" s="25">
        <v>147759</v>
      </c>
      <c r="AD2806" s="9"/>
      <c r="AE2806" s="27">
        <v>10043</v>
      </c>
      <c r="AF2806" s="9"/>
      <c r="AG2806" s="26">
        <v>3676</v>
      </c>
      <c r="AI2806" s="26">
        <v>0</v>
      </c>
      <c r="AK2806" s="26">
        <v>55421</v>
      </c>
      <c r="AM2806" s="2" t="str">
        <f t="shared" si="43"/>
        <v>No</v>
      </c>
    </row>
    <row r="2807" spans="1:39">
      <c r="A2807" s="6" t="s">
        <v>1418</v>
      </c>
      <c r="B2807" s="6" t="s">
        <v>1419</v>
      </c>
      <c r="C2807" s="4" t="s">
        <v>102</v>
      </c>
      <c r="D2807" s="213">
        <v>4186</v>
      </c>
      <c r="E2807" s="210">
        <v>40186</v>
      </c>
      <c r="F2807" s="17" t="s">
        <v>272</v>
      </c>
      <c r="G2807" s="36" t="s">
        <v>220</v>
      </c>
      <c r="H2807" s="157">
        <v>133228</v>
      </c>
      <c r="I2807" s="19">
        <v>7</v>
      </c>
      <c r="J2807" s="150" t="s">
        <v>14</v>
      </c>
      <c r="K2807" s="150" t="s">
        <v>12</v>
      </c>
      <c r="L2807" s="9">
        <v>7</v>
      </c>
      <c r="M2807" s="9"/>
      <c r="N2807" s="21">
        <v>0.4763</v>
      </c>
      <c r="O2807" s="10"/>
      <c r="P2807" s="39">
        <v>7.5800000000000006E-2</v>
      </c>
      <c r="Q2807" s="7"/>
      <c r="R2807" s="158">
        <v>69.7303</v>
      </c>
      <c r="S2807" s="1"/>
      <c r="T2807" s="23">
        <v>11.1005</v>
      </c>
      <c r="V2807" s="20">
        <v>6.2816999999999998</v>
      </c>
      <c r="X2807" s="20">
        <v>0</v>
      </c>
      <c r="AA2807" s="25">
        <v>110577</v>
      </c>
      <c r="AB2807" s="9"/>
      <c r="AC2807" s="25">
        <v>1458480</v>
      </c>
      <c r="AD2807" s="9"/>
      <c r="AE2807" s="27">
        <v>232179</v>
      </c>
      <c r="AF2807" s="9"/>
      <c r="AG2807" s="26">
        <v>20916</v>
      </c>
      <c r="AI2807" s="26">
        <v>0</v>
      </c>
      <c r="AK2807" s="26">
        <v>246892</v>
      </c>
      <c r="AM2807" s="2" t="str">
        <f t="shared" si="43"/>
        <v>No</v>
      </c>
    </row>
    <row r="2808" spans="1:39">
      <c r="A2808" s="6" t="s">
        <v>1499</v>
      </c>
      <c r="B2808" s="6" t="s">
        <v>1500</v>
      </c>
      <c r="C2808" s="4" t="s">
        <v>17</v>
      </c>
      <c r="D2808" s="213" t="s">
        <v>1501</v>
      </c>
      <c r="E2808" s="210" t="s">
        <v>1502</v>
      </c>
      <c r="F2808" s="17" t="s">
        <v>405</v>
      </c>
      <c r="G2808" s="36" t="s">
        <v>400</v>
      </c>
      <c r="H2808" s="157">
        <v>0</v>
      </c>
      <c r="I2808" s="19">
        <v>7</v>
      </c>
      <c r="J2808" s="150" t="s">
        <v>13</v>
      </c>
      <c r="K2808" s="150" t="s">
        <v>12</v>
      </c>
      <c r="L2808" s="9">
        <v>7</v>
      </c>
      <c r="M2808" s="9"/>
      <c r="N2808" s="21">
        <v>1.0067999999999999</v>
      </c>
      <c r="O2808" s="10"/>
      <c r="P2808" s="39">
        <v>5.4199999999999998E-2</v>
      </c>
      <c r="Q2808" s="7"/>
      <c r="R2808" s="158">
        <v>97.251000000000005</v>
      </c>
      <c r="S2808" s="1"/>
      <c r="T2808" s="23">
        <v>5.2343999999999999</v>
      </c>
      <c r="V2808" s="20">
        <v>18.5792</v>
      </c>
      <c r="X2808" s="20">
        <v>0</v>
      </c>
      <c r="AA2808" s="25">
        <v>12074</v>
      </c>
      <c r="AB2808" s="9"/>
      <c r="AC2808" s="25">
        <v>222802</v>
      </c>
      <c r="AD2808" s="9"/>
      <c r="AE2808" s="27">
        <v>11992</v>
      </c>
      <c r="AF2808" s="9"/>
      <c r="AG2808" s="26">
        <v>2291</v>
      </c>
      <c r="AI2808" s="26">
        <v>0</v>
      </c>
      <c r="AK2808" s="26">
        <v>111597</v>
      </c>
      <c r="AM2808" s="2" t="str">
        <f t="shared" si="43"/>
        <v>No</v>
      </c>
    </row>
    <row r="2809" spans="1:39">
      <c r="A2809" s="6" t="s">
        <v>4116</v>
      </c>
      <c r="B2809" s="6" t="s">
        <v>4117</v>
      </c>
      <c r="C2809" s="4" t="s">
        <v>61</v>
      </c>
      <c r="D2809" s="213" t="s">
        <v>4118</v>
      </c>
      <c r="E2809" s="210" t="s">
        <v>4119</v>
      </c>
      <c r="F2809" s="17" t="s">
        <v>405</v>
      </c>
      <c r="G2809" s="36" t="s">
        <v>400</v>
      </c>
      <c r="H2809" s="157">
        <v>0</v>
      </c>
      <c r="I2809" s="19">
        <v>7</v>
      </c>
      <c r="J2809" s="150" t="s">
        <v>13</v>
      </c>
      <c r="K2809" s="150" t="s">
        <v>12</v>
      </c>
      <c r="L2809" s="9">
        <v>7</v>
      </c>
      <c r="M2809" s="9"/>
      <c r="N2809" s="21">
        <v>0</v>
      </c>
      <c r="O2809" s="10"/>
      <c r="P2809" s="39">
        <v>0</v>
      </c>
      <c r="Q2809" s="7"/>
      <c r="R2809" s="158">
        <v>31.840800000000002</v>
      </c>
      <c r="S2809" s="1"/>
      <c r="T2809" s="23">
        <v>2.3973</v>
      </c>
      <c r="V2809" s="20">
        <v>13.282</v>
      </c>
      <c r="X2809" s="20">
        <v>0</v>
      </c>
      <c r="AA2809" s="25">
        <v>0</v>
      </c>
      <c r="AB2809" s="9"/>
      <c r="AC2809" s="25">
        <v>331877</v>
      </c>
      <c r="AD2809" s="9"/>
      <c r="AE2809" s="27">
        <v>24987</v>
      </c>
      <c r="AF2809" s="9"/>
      <c r="AG2809" s="26">
        <v>10423</v>
      </c>
      <c r="AI2809" s="26">
        <v>0</v>
      </c>
      <c r="AK2809" s="26">
        <v>136856</v>
      </c>
      <c r="AM2809" s="2" t="str">
        <f t="shared" si="43"/>
        <v>No</v>
      </c>
    </row>
    <row r="2810" spans="1:39">
      <c r="A2810" s="6" t="s">
        <v>6354</v>
      </c>
      <c r="B2810" s="6" t="s">
        <v>1288</v>
      </c>
      <c r="C2810" s="4" t="s">
        <v>48</v>
      </c>
      <c r="D2810" s="213">
        <v>7056</v>
      </c>
      <c r="E2810" s="210">
        <v>70056</v>
      </c>
      <c r="F2810" s="17" t="s">
        <v>272</v>
      </c>
      <c r="G2810" s="36" t="s">
        <v>220</v>
      </c>
      <c r="H2810" s="157">
        <v>472870</v>
      </c>
      <c r="I2810" s="19">
        <v>7</v>
      </c>
      <c r="J2810" s="150" t="s">
        <v>13</v>
      </c>
      <c r="K2810" s="150" t="s">
        <v>12</v>
      </c>
      <c r="L2810" s="9">
        <v>7</v>
      </c>
      <c r="M2810" s="9"/>
      <c r="N2810" s="21">
        <v>0.49149999999999999</v>
      </c>
      <c r="O2810" s="10"/>
      <c r="P2810" s="39">
        <v>4.1599999999999998E-2</v>
      </c>
      <c r="Q2810" s="7"/>
      <c r="R2810" s="158">
        <v>39.225000000000001</v>
      </c>
      <c r="S2810" s="1"/>
      <c r="T2810" s="23">
        <v>3.3172999999999999</v>
      </c>
      <c r="V2810" s="20">
        <v>11.824400000000001</v>
      </c>
      <c r="X2810" s="20">
        <v>0</v>
      </c>
      <c r="AA2810" s="25">
        <v>9291</v>
      </c>
      <c r="AB2810" s="9"/>
      <c r="AC2810" s="25">
        <v>223504</v>
      </c>
      <c r="AD2810" s="9"/>
      <c r="AE2810" s="27">
        <v>18902</v>
      </c>
      <c r="AF2810" s="9"/>
      <c r="AG2810" s="26">
        <v>5698</v>
      </c>
      <c r="AI2810" s="26">
        <v>0</v>
      </c>
      <c r="AK2810" s="26">
        <v>70699</v>
      </c>
      <c r="AM2810" s="2" t="str">
        <f t="shared" si="43"/>
        <v>No</v>
      </c>
    </row>
    <row r="2811" spans="1:39">
      <c r="A2811" s="6" t="s">
        <v>3490</v>
      </c>
      <c r="B2811" s="6" t="s">
        <v>3296</v>
      </c>
      <c r="C2811" s="4" t="s">
        <v>52</v>
      </c>
      <c r="D2811" s="213" t="s">
        <v>3491</v>
      </c>
      <c r="E2811" s="210" t="s">
        <v>3492</v>
      </c>
      <c r="F2811" s="17" t="s">
        <v>1012</v>
      </c>
      <c r="G2811" s="36" t="s">
        <v>400</v>
      </c>
      <c r="H2811" s="157">
        <v>0</v>
      </c>
      <c r="I2811" s="19">
        <v>7</v>
      </c>
      <c r="J2811" s="150" t="s">
        <v>13</v>
      </c>
      <c r="K2811" s="150" t="s">
        <v>12</v>
      </c>
      <c r="L2811" s="9">
        <v>7</v>
      </c>
      <c r="M2811" s="9"/>
      <c r="N2811" s="21">
        <v>0.32419999999999999</v>
      </c>
      <c r="O2811" s="10"/>
      <c r="P2811" s="39">
        <v>1.01E-2</v>
      </c>
      <c r="Q2811" s="7"/>
      <c r="R2811" s="158">
        <v>42.941299999999998</v>
      </c>
      <c r="S2811" s="1"/>
      <c r="T2811" s="23">
        <v>1.3398000000000001</v>
      </c>
      <c r="V2811" s="20">
        <v>32.049599999999998</v>
      </c>
      <c r="X2811" s="20">
        <v>0</v>
      </c>
      <c r="AA2811" s="25">
        <v>2804</v>
      </c>
      <c r="AB2811" s="9"/>
      <c r="AC2811" s="25">
        <v>277229</v>
      </c>
      <c r="AD2811" s="9"/>
      <c r="AE2811" s="27">
        <v>8650</v>
      </c>
      <c r="AF2811" s="9"/>
      <c r="AG2811" s="26">
        <v>6456</v>
      </c>
      <c r="AI2811" s="26">
        <v>0</v>
      </c>
      <c r="AK2811" s="26">
        <v>95869</v>
      </c>
      <c r="AM2811" s="2" t="str">
        <f t="shared" si="43"/>
        <v>No</v>
      </c>
    </row>
    <row r="2812" spans="1:39">
      <c r="A2812" s="6" t="s">
        <v>4419</v>
      </c>
      <c r="B2812" s="6" t="s">
        <v>6355</v>
      </c>
      <c r="C2812" s="4" t="s">
        <v>33</v>
      </c>
      <c r="D2812" s="213" t="s">
        <v>4420</v>
      </c>
      <c r="E2812" s="210" t="s">
        <v>4421</v>
      </c>
      <c r="F2812" s="17" t="s">
        <v>272</v>
      </c>
      <c r="G2812" s="36" t="s">
        <v>400</v>
      </c>
      <c r="H2812" s="157">
        <v>0</v>
      </c>
      <c r="I2812" s="19">
        <v>7</v>
      </c>
      <c r="J2812" s="150" t="s">
        <v>13</v>
      </c>
      <c r="K2812" s="150" t="s">
        <v>12</v>
      </c>
      <c r="L2812" s="9">
        <v>7</v>
      </c>
      <c r="M2812" s="9"/>
      <c r="N2812" s="21">
        <v>0.87629999999999997</v>
      </c>
      <c r="O2812" s="10"/>
      <c r="P2812" s="39">
        <v>2.7799999999999998E-2</v>
      </c>
      <c r="Q2812" s="7"/>
      <c r="R2812" s="158">
        <v>55.247799999999998</v>
      </c>
      <c r="S2812" s="1"/>
      <c r="T2812" s="23">
        <v>1.7516</v>
      </c>
      <c r="V2812" s="20">
        <v>31.5411</v>
      </c>
      <c r="X2812" s="20">
        <v>0</v>
      </c>
      <c r="AA2812" s="25">
        <v>5463</v>
      </c>
      <c r="AB2812" s="9"/>
      <c r="AC2812" s="25">
        <v>196627</v>
      </c>
      <c r="AD2812" s="9"/>
      <c r="AE2812" s="27">
        <v>6234</v>
      </c>
      <c r="AF2812" s="9"/>
      <c r="AG2812" s="26">
        <v>3559</v>
      </c>
      <c r="AI2812" s="26">
        <v>0</v>
      </c>
      <c r="AK2812" s="26">
        <v>74415</v>
      </c>
      <c r="AM2812" s="2" t="str">
        <f t="shared" si="43"/>
        <v>No</v>
      </c>
    </row>
    <row r="2813" spans="1:39">
      <c r="A2813" s="6" t="s">
        <v>3037</v>
      </c>
      <c r="B2813" s="6" t="s">
        <v>719</v>
      </c>
      <c r="C2813" s="4" t="s">
        <v>82</v>
      </c>
      <c r="D2813" s="213" t="s">
        <v>3038</v>
      </c>
      <c r="E2813" s="210" t="s">
        <v>3039</v>
      </c>
      <c r="F2813" s="17" t="s">
        <v>272</v>
      </c>
      <c r="G2813" s="36" t="s">
        <v>400</v>
      </c>
      <c r="H2813" s="157">
        <v>0</v>
      </c>
      <c r="I2813" s="19">
        <v>7</v>
      </c>
      <c r="J2813" s="150" t="s">
        <v>13</v>
      </c>
      <c r="K2813" s="150" t="s">
        <v>12</v>
      </c>
      <c r="L2813" s="9">
        <v>7</v>
      </c>
      <c r="M2813" s="9"/>
      <c r="N2813" s="21">
        <v>4.7432999999999996</v>
      </c>
      <c r="O2813" s="10"/>
      <c r="P2813" s="39">
        <v>0.26479999999999998</v>
      </c>
      <c r="Q2813" s="7"/>
      <c r="R2813" s="158">
        <v>65.344200000000001</v>
      </c>
      <c r="S2813" s="1"/>
      <c r="T2813" s="23">
        <v>3.6472000000000002</v>
      </c>
      <c r="V2813" s="20">
        <v>17.9162</v>
      </c>
      <c r="X2813" s="20">
        <v>0</v>
      </c>
      <c r="AA2813" s="25">
        <v>192186</v>
      </c>
      <c r="AB2813" s="9"/>
      <c r="AC2813" s="25">
        <v>725909</v>
      </c>
      <c r="AD2813" s="9"/>
      <c r="AE2813" s="27">
        <v>40517</v>
      </c>
      <c r="AF2813" s="9"/>
      <c r="AG2813" s="26">
        <v>11109</v>
      </c>
      <c r="AI2813" s="26">
        <v>0</v>
      </c>
      <c r="AK2813" s="26">
        <v>153311</v>
      </c>
      <c r="AM2813" s="2" t="str">
        <f t="shared" si="43"/>
        <v>No</v>
      </c>
    </row>
    <row r="2814" spans="1:39">
      <c r="A2814" s="6" t="s">
        <v>2094</v>
      </c>
      <c r="B2814" s="6" t="s">
        <v>2095</v>
      </c>
      <c r="C2814" s="4" t="s">
        <v>64</v>
      </c>
      <c r="D2814" s="213" t="s">
        <v>2096</v>
      </c>
      <c r="E2814" s="210" t="s">
        <v>2097</v>
      </c>
      <c r="F2814" s="17" t="s">
        <v>405</v>
      </c>
      <c r="G2814" s="36" t="s">
        <v>400</v>
      </c>
      <c r="H2814" s="157">
        <v>0</v>
      </c>
      <c r="I2814" s="19">
        <v>7</v>
      </c>
      <c r="J2814" s="150" t="s">
        <v>13</v>
      </c>
      <c r="K2814" s="150" t="s">
        <v>12</v>
      </c>
      <c r="L2814" s="9">
        <v>7</v>
      </c>
      <c r="M2814" s="9"/>
      <c r="N2814" s="21">
        <v>0.49859999999999999</v>
      </c>
      <c r="O2814" s="10"/>
      <c r="P2814" s="39">
        <v>3.3300000000000003E-2</v>
      </c>
      <c r="Q2814" s="7"/>
      <c r="R2814" s="158">
        <v>44.967399999999998</v>
      </c>
      <c r="S2814" s="1"/>
      <c r="T2814" s="23">
        <v>3.0076999999999998</v>
      </c>
      <c r="V2814" s="20">
        <v>14.950699999999999</v>
      </c>
      <c r="X2814" s="20">
        <v>0</v>
      </c>
      <c r="AA2814" s="25">
        <v>10887</v>
      </c>
      <c r="AB2814" s="9"/>
      <c r="AC2814" s="25">
        <v>326463</v>
      </c>
      <c r="AD2814" s="9"/>
      <c r="AE2814" s="27">
        <v>21836</v>
      </c>
      <c r="AF2814" s="9"/>
      <c r="AG2814" s="26">
        <v>7260</v>
      </c>
      <c r="AI2814" s="26">
        <v>0</v>
      </c>
      <c r="AK2814" s="26">
        <v>183364</v>
      </c>
      <c r="AM2814" s="2" t="str">
        <f t="shared" si="43"/>
        <v>No</v>
      </c>
    </row>
    <row r="2815" spans="1:39">
      <c r="A2815" s="6" t="s">
        <v>5669</v>
      </c>
      <c r="B2815" s="6" t="s">
        <v>5670</v>
      </c>
      <c r="C2815" s="4" t="s">
        <v>33</v>
      </c>
      <c r="D2815" s="213"/>
      <c r="E2815" s="210" t="s">
        <v>5671</v>
      </c>
      <c r="F2815" s="17" t="s">
        <v>272</v>
      </c>
      <c r="G2815" s="36" t="s">
        <v>400</v>
      </c>
      <c r="H2815" s="157">
        <v>0</v>
      </c>
      <c r="I2815" s="19">
        <v>7</v>
      </c>
      <c r="J2815" s="150" t="s">
        <v>14</v>
      </c>
      <c r="K2815" s="150" t="s">
        <v>12</v>
      </c>
      <c r="L2815" s="9">
        <v>7</v>
      </c>
      <c r="M2815" s="9"/>
      <c r="N2815" s="21">
        <v>0.11459999999999999</v>
      </c>
      <c r="O2815" s="10"/>
      <c r="P2815" s="39">
        <v>4.0399999999999998E-2</v>
      </c>
      <c r="Q2815" s="7"/>
      <c r="R2815" s="158">
        <v>50.4938</v>
      </c>
      <c r="S2815" s="1"/>
      <c r="T2815" s="23">
        <v>17.7913</v>
      </c>
      <c r="V2815" s="20">
        <v>2.8380999999999998</v>
      </c>
      <c r="X2815" s="20">
        <v>0</v>
      </c>
      <c r="AA2815" s="25">
        <v>34500</v>
      </c>
      <c r="AB2815" s="9"/>
      <c r="AC2815" s="25">
        <v>854709</v>
      </c>
      <c r="AD2815" s="9"/>
      <c r="AE2815" s="27">
        <v>301154</v>
      </c>
      <c r="AF2815" s="9"/>
      <c r="AG2815" s="26">
        <v>16927</v>
      </c>
      <c r="AI2815" s="26">
        <v>0</v>
      </c>
      <c r="AK2815" s="26">
        <v>195565</v>
      </c>
      <c r="AM2815" s="2" t="str">
        <f t="shared" si="43"/>
        <v>No</v>
      </c>
    </row>
    <row r="2816" spans="1:39">
      <c r="A2816" s="6" t="s">
        <v>1805</v>
      </c>
      <c r="B2816" s="6" t="s">
        <v>2173</v>
      </c>
      <c r="C2816" s="4" t="s">
        <v>64</v>
      </c>
      <c r="D2816" s="213" t="s">
        <v>2174</v>
      </c>
      <c r="E2816" s="210" t="s">
        <v>2175</v>
      </c>
      <c r="F2816" s="17" t="s">
        <v>272</v>
      </c>
      <c r="G2816" s="36" t="s">
        <v>400</v>
      </c>
      <c r="H2816" s="157">
        <v>0</v>
      </c>
      <c r="I2816" s="19">
        <v>7</v>
      </c>
      <c r="J2816" s="150" t="s">
        <v>13</v>
      </c>
      <c r="K2816" s="150" t="s">
        <v>12</v>
      </c>
      <c r="L2816" s="9">
        <v>7</v>
      </c>
      <c r="M2816" s="9"/>
      <c r="N2816" s="21">
        <v>1.4525999999999999</v>
      </c>
      <c r="O2816" s="10"/>
      <c r="P2816" s="39">
        <v>4.5499999999999999E-2</v>
      </c>
      <c r="Q2816" s="7"/>
      <c r="R2816" s="158">
        <v>44.554000000000002</v>
      </c>
      <c r="S2816" s="1"/>
      <c r="T2816" s="23">
        <v>1.3965000000000001</v>
      </c>
      <c r="V2816" s="20">
        <v>31.905000000000001</v>
      </c>
      <c r="X2816" s="20">
        <v>0</v>
      </c>
      <c r="AA2816" s="25">
        <v>28524</v>
      </c>
      <c r="AB2816" s="9"/>
      <c r="AC2816" s="25">
        <v>626518</v>
      </c>
      <c r="AD2816" s="9"/>
      <c r="AE2816" s="27">
        <v>19637</v>
      </c>
      <c r="AF2816" s="9"/>
      <c r="AG2816" s="26">
        <v>14062</v>
      </c>
      <c r="AI2816" s="26">
        <v>0</v>
      </c>
      <c r="AK2816" s="26">
        <v>250339</v>
      </c>
      <c r="AM2816" s="2" t="str">
        <f t="shared" si="43"/>
        <v>No</v>
      </c>
    </row>
    <row r="2817" spans="1:39">
      <c r="A2817" s="6" t="s">
        <v>1862</v>
      </c>
      <c r="B2817" s="6" t="s">
        <v>1863</v>
      </c>
      <c r="C2817" s="4" t="s">
        <v>42</v>
      </c>
      <c r="D2817" s="213" t="s">
        <v>1864</v>
      </c>
      <c r="E2817" s="210" t="s">
        <v>1865</v>
      </c>
      <c r="F2817" s="17" t="s">
        <v>272</v>
      </c>
      <c r="G2817" s="36" t="s">
        <v>400</v>
      </c>
      <c r="H2817" s="157">
        <v>0</v>
      </c>
      <c r="I2817" s="19">
        <v>7</v>
      </c>
      <c r="J2817" s="150" t="s">
        <v>13</v>
      </c>
      <c r="K2817" s="150" t="s">
        <v>12</v>
      </c>
      <c r="L2817" s="9">
        <v>7</v>
      </c>
      <c r="M2817" s="9"/>
      <c r="N2817" s="21">
        <v>0</v>
      </c>
      <c r="O2817" s="10"/>
      <c r="P2817" s="39">
        <v>0</v>
      </c>
      <c r="Q2817" s="7"/>
      <c r="R2817" s="158">
        <v>30.9254</v>
      </c>
      <c r="S2817" s="1"/>
      <c r="T2817" s="23">
        <v>1.8063</v>
      </c>
      <c r="V2817" s="20">
        <v>17.121099999999998</v>
      </c>
      <c r="X2817" s="20">
        <v>0</v>
      </c>
      <c r="AA2817" s="25">
        <v>0</v>
      </c>
      <c r="AB2817" s="9"/>
      <c r="AC2817" s="25">
        <v>253032</v>
      </c>
      <c r="AD2817" s="9"/>
      <c r="AE2817" s="27">
        <v>14779</v>
      </c>
      <c r="AF2817" s="9"/>
      <c r="AG2817" s="26">
        <v>8182</v>
      </c>
      <c r="AI2817" s="26">
        <v>0</v>
      </c>
      <c r="AK2817" s="26">
        <v>151856</v>
      </c>
      <c r="AM2817" s="2" t="str">
        <f t="shared" si="43"/>
        <v>No</v>
      </c>
    </row>
    <row r="2818" spans="1:39">
      <c r="A2818" s="6" t="s">
        <v>5623</v>
      </c>
      <c r="B2818" s="6" t="s">
        <v>5521</v>
      </c>
      <c r="C2818" s="4" t="s">
        <v>5240</v>
      </c>
      <c r="D2818" s="213"/>
      <c r="E2818" s="210" t="s">
        <v>5624</v>
      </c>
      <c r="F2818" s="17" t="s">
        <v>324</v>
      </c>
      <c r="G2818" s="36" t="s">
        <v>400</v>
      </c>
      <c r="H2818" s="157">
        <v>0</v>
      </c>
      <c r="I2818" s="19">
        <v>7</v>
      </c>
      <c r="J2818" s="150" t="s">
        <v>13</v>
      </c>
      <c r="K2818" s="150" t="s">
        <v>12</v>
      </c>
      <c r="L2818" s="9">
        <v>7</v>
      </c>
      <c r="M2818" s="9"/>
      <c r="N2818" s="21">
        <v>0.94310000000000005</v>
      </c>
      <c r="O2818" s="10"/>
      <c r="P2818" s="39">
        <v>7.1499999999999994E-2</v>
      </c>
      <c r="Q2818" s="7"/>
      <c r="R2818" s="158">
        <v>24.24</v>
      </c>
      <c r="S2818" s="1"/>
      <c r="T2818" s="23">
        <v>1.8375999999999999</v>
      </c>
      <c r="V2818" s="20">
        <v>13.1914</v>
      </c>
      <c r="X2818" s="20">
        <v>0</v>
      </c>
      <c r="AA2818" s="25">
        <v>23140</v>
      </c>
      <c r="AB2818" s="9"/>
      <c r="AC2818" s="25">
        <v>323652</v>
      </c>
      <c r="AD2818" s="9"/>
      <c r="AE2818" s="27">
        <v>24535</v>
      </c>
      <c r="AF2818" s="9"/>
      <c r="AG2818" s="26">
        <v>13352</v>
      </c>
      <c r="AI2818" s="26">
        <v>0</v>
      </c>
      <c r="AK2818" s="26">
        <v>144553</v>
      </c>
      <c r="AM2818" s="2" t="str">
        <f t="shared" ref="AM2818:AM2881" si="44">IF(AL2818&amp;AJ2818&amp;AH2818&amp;AF2818&amp;AD2818&amp;AB2818&amp;Y2818&amp;W2818&amp;U2818&amp;S2818&amp;S2818&amp;Q2818&amp;O2818&lt;&gt;"","Yes","No")</f>
        <v>No</v>
      </c>
    </row>
    <row r="2819" spans="1:39">
      <c r="A2819" s="6" t="s">
        <v>3953</v>
      </c>
      <c r="B2819" s="6" t="s">
        <v>3954</v>
      </c>
      <c r="C2819" s="4" t="s">
        <v>48</v>
      </c>
      <c r="D2819" s="213" t="s">
        <v>3955</v>
      </c>
      <c r="E2819" s="210" t="s">
        <v>3956</v>
      </c>
      <c r="F2819" s="17" t="s">
        <v>405</v>
      </c>
      <c r="G2819" s="36" t="s">
        <v>400</v>
      </c>
      <c r="H2819" s="157">
        <v>0</v>
      </c>
      <c r="I2819" s="19">
        <v>7</v>
      </c>
      <c r="J2819" s="150" t="s">
        <v>13</v>
      </c>
      <c r="K2819" s="150" t="s">
        <v>12</v>
      </c>
      <c r="L2819" s="9">
        <v>7</v>
      </c>
      <c r="M2819" s="9"/>
      <c r="N2819" s="21">
        <v>0.66600000000000004</v>
      </c>
      <c r="O2819" s="10"/>
      <c r="P2819" s="39">
        <v>0.217</v>
      </c>
      <c r="Q2819" s="7"/>
      <c r="R2819" s="158">
        <v>48.2395</v>
      </c>
      <c r="S2819" s="1"/>
      <c r="T2819" s="23">
        <v>15.717599999999999</v>
      </c>
      <c r="V2819" s="20">
        <v>3.0691000000000002</v>
      </c>
      <c r="X2819" s="20">
        <v>0</v>
      </c>
      <c r="AA2819" s="25">
        <v>25877</v>
      </c>
      <c r="AB2819" s="9"/>
      <c r="AC2819" s="25">
        <v>119248</v>
      </c>
      <c r="AD2819" s="9"/>
      <c r="AE2819" s="27">
        <v>38854</v>
      </c>
      <c r="AF2819" s="9"/>
      <c r="AG2819" s="26">
        <v>2472</v>
      </c>
      <c r="AI2819" s="26">
        <v>0</v>
      </c>
      <c r="AK2819" s="26">
        <v>49633</v>
      </c>
      <c r="AM2819" s="2" t="str">
        <f t="shared" si="44"/>
        <v>No</v>
      </c>
    </row>
    <row r="2820" spans="1:39">
      <c r="A2820" s="6" t="s">
        <v>2520</v>
      </c>
      <c r="B2820" s="6" t="s">
        <v>2521</v>
      </c>
      <c r="C2820" s="4" t="s">
        <v>45</v>
      </c>
      <c r="D2820" s="213" t="s">
        <v>2522</v>
      </c>
      <c r="E2820" s="210" t="s">
        <v>2523</v>
      </c>
      <c r="F2820" s="17" t="s">
        <v>272</v>
      </c>
      <c r="G2820" s="36" t="s">
        <v>400</v>
      </c>
      <c r="H2820" s="157">
        <v>0</v>
      </c>
      <c r="I2820" s="19">
        <v>7</v>
      </c>
      <c r="J2820" s="150" t="s">
        <v>13</v>
      </c>
      <c r="K2820" s="150" t="s">
        <v>12</v>
      </c>
      <c r="L2820" s="9">
        <v>7</v>
      </c>
      <c r="M2820" s="9"/>
      <c r="N2820" s="21">
        <v>5.6798999999999999</v>
      </c>
      <c r="O2820" s="10"/>
      <c r="P2820" s="39">
        <v>0.17749999999999999</v>
      </c>
      <c r="Q2820" s="7"/>
      <c r="R2820" s="158">
        <v>49.121200000000002</v>
      </c>
      <c r="S2820" s="1"/>
      <c r="T2820" s="23">
        <v>1.5351999999999999</v>
      </c>
      <c r="V2820" s="20">
        <v>31.995999999999999</v>
      </c>
      <c r="X2820" s="20">
        <v>0</v>
      </c>
      <c r="AA2820" s="25">
        <v>79326</v>
      </c>
      <c r="AB2820" s="9"/>
      <c r="AC2820" s="25">
        <v>446856</v>
      </c>
      <c r="AD2820" s="9"/>
      <c r="AE2820" s="27">
        <v>13966</v>
      </c>
      <c r="AF2820" s="9"/>
      <c r="AG2820" s="26">
        <v>9097</v>
      </c>
      <c r="AI2820" s="26">
        <v>0</v>
      </c>
      <c r="AK2820" s="26">
        <v>302136</v>
      </c>
      <c r="AM2820" s="2" t="str">
        <f t="shared" si="44"/>
        <v>No</v>
      </c>
    </row>
    <row r="2821" spans="1:39">
      <c r="A2821" s="6" t="s">
        <v>4560</v>
      </c>
      <c r="B2821" s="6" t="s">
        <v>2504</v>
      </c>
      <c r="C2821" s="4" t="s">
        <v>63</v>
      </c>
      <c r="D2821" s="213" t="s">
        <v>4561</v>
      </c>
      <c r="E2821" s="210" t="s">
        <v>4562</v>
      </c>
      <c r="F2821" s="17" t="s">
        <v>272</v>
      </c>
      <c r="G2821" s="36" t="s">
        <v>400</v>
      </c>
      <c r="H2821" s="157">
        <v>0</v>
      </c>
      <c r="I2821" s="19">
        <v>7</v>
      </c>
      <c r="J2821" s="150" t="s">
        <v>13</v>
      </c>
      <c r="K2821" s="150" t="s">
        <v>12</v>
      </c>
      <c r="L2821" s="9">
        <v>7</v>
      </c>
      <c r="M2821" s="9"/>
      <c r="N2821" s="21">
        <v>1.5879000000000001</v>
      </c>
      <c r="O2821" s="10"/>
      <c r="P2821" s="39">
        <v>0.1003</v>
      </c>
      <c r="Q2821" s="7"/>
      <c r="R2821" s="158">
        <v>40.844700000000003</v>
      </c>
      <c r="S2821" s="1"/>
      <c r="T2821" s="23">
        <v>2.5807000000000002</v>
      </c>
      <c r="V2821" s="20">
        <v>15.8268</v>
      </c>
      <c r="X2821" s="20">
        <v>0</v>
      </c>
      <c r="AA2821" s="25">
        <v>23780</v>
      </c>
      <c r="AB2821" s="9"/>
      <c r="AC2821" s="25">
        <v>237022</v>
      </c>
      <c r="AD2821" s="9"/>
      <c r="AE2821" s="27">
        <v>14976</v>
      </c>
      <c r="AF2821" s="9"/>
      <c r="AG2821" s="26">
        <v>5803</v>
      </c>
      <c r="AI2821" s="26">
        <v>0</v>
      </c>
      <c r="AK2821" s="26">
        <v>74977</v>
      </c>
      <c r="AM2821" s="2" t="str">
        <f t="shared" si="44"/>
        <v>No</v>
      </c>
    </row>
    <row r="2822" spans="1:39">
      <c r="A2822" s="6" t="s">
        <v>1910</v>
      </c>
      <c r="B2822" s="6" t="s">
        <v>1911</v>
      </c>
      <c r="C2822" s="4" t="s">
        <v>51</v>
      </c>
      <c r="D2822" s="213" t="s">
        <v>1912</v>
      </c>
      <c r="E2822" s="210" t="s">
        <v>1913</v>
      </c>
      <c r="F2822" s="17" t="s">
        <v>272</v>
      </c>
      <c r="G2822" s="36" t="s">
        <v>400</v>
      </c>
      <c r="H2822" s="157">
        <v>0</v>
      </c>
      <c r="I2822" s="19">
        <v>7</v>
      </c>
      <c r="J2822" s="150" t="s">
        <v>14</v>
      </c>
      <c r="K2822" s="150" t="s">
        <v>12</v>
      </c>
      <c r="L2822" s="9">
        <v>7</v>
      </c>
      <c r="M2822" s="9"/>
      <c r="N2822" s="21">
        <v>8.77E-2</v>
      </c>
      <c r="O2822" s="10"/>
      <c r="P2822" s="39">
        <v>1.04E-2</v>
      </c>
      <c r="Q2822" s="7"/>
      <c r="R2822" s="158">
        <v>69.997500000000002</v>
      </c>
      <c r="S2822" s="1"/>
      <c r="T2822" s="23">
        <v>8.2660999999999998</v>
      </c>
      <c r="V2822" s="20">
        <v>8.4680999999999997</v>
      </c>
      <c r="X2822" s="20">
        <v>0</v>
      </c>
      <c r="AA2822" s="25">
        <v>2844</v>
      </c>
      <c r="AB2822" s="9"/>
      <c r="AC2822" s="25">
        <v>274670</v>
      </c>
      <c r="AD2822" s="9"/>
      <c r="AE2822" s="27">
        <v>32436</v>
      </c>
      <c r="AF2822" s="9"/>
      <c r="AG2822" s="26">
        <v>3924</v>
      </c>
      <c r="AI2822" s="26">
        <v>0</v>
      </c>
      <c r="AK2822" s="26">
        <v>75310</v>
      </c>
      <c r="AM2822" s="2" t="str">
        <f t="shared" si="44"/>
        <v>No</v>
      </c>
    </row>
    <row r="2823" spans="1:39">
      <c r="A2823" s="6" t="s">
        <v>6356</v>
      </c>
      <c r="B2823" s="6" t="s">
        <v>4430</v>
      </c>
      <c r="C2823" s="4" t="s">
        <v>33</v>
      </c>
      <c r="D2823" s="213" t="s">
        <v>4431</v>
      </c>
      <c r="E2823" s="210" t="s">
        <v>4432</v>
      </c>
      <c r="F2823" s="17" t="s">
        <v>272</v>
      </c>
      <c r="G2823" s="36" t="s">
        <v>400</v>
      </c>
      <c r="H2823" s="157">
        <v>0</v>
      </c>
      <c r="I2823" s="19">
        <v>7</v>
      </c>
      <c r="J2823" s="150" t="s">
        <v>13</v>
      </c>
      <c r="K2823" s="150" t="s">
        <v>12</v>
      </c>
      <c r="L2823" s="9">
        <v>7</v>
      </c>
      <c r="M2823" s="9"/>
      <c r="N2823" s="21">
        <v>0.53339999999999999</v>
      </c>
      <c r="O2823" s="10"/>
      <c r="P2823" s="39">
        <v>3.8199999999999998E-2</v>
      </c>
      <c r="Q2823" s="7"/>
      <c r="R2823" s="158">
        <v>19.634</v>
      </c>
      <c r="S2823" s="1"/>
      <c r="T2823" s="23">
        <v>1.4045000000000001</v>
      </c>
      <c r="V2823" s="20">
        <v>13.9796</v>
      </c>
      <c r="X2823" s="20">
        <v>0</v>
      </c>
      <c r="AA2823" s="25">
        <v>6521</v>
      </c>
      <c r="AB2823" s="9"/>
      <c r="AC2823" s="25">
        <v>170914</v>
      </c>
      <c r="AD2823" s="9"/>
      <c r="AE2823" s="27">
        <v>12226</v>
      </c>
      <c r="AF2823" s="9"/>
      <c r="AG2823" s="26">
        <v>8705</v>
      </c>
      <c r="AI2823" s="26">
        <v>0</v>
      </c>
      <c r="AK2823" s="26">
        <v>124314</v>
      </c>
      <c r="AM2823" s="2" t="str">
        <f t="shared" si="44"/>
        <v>No</v>
      </c>
    </row>
    <row r="2824" spans="1:39">
      <c r="A2824" s="6" t="s">
        <v>3421</v>
      </c>
      <c r="B2824" s="6" t="s">
        <v>3422</v>
      </c>
      <c r="C2824" s="4" t="s">
        <v>52</v>
      </c>
      <c r="D2824" s="213" t="s">
        <v>3423</v>
      </c>
      <c r="E2824" s="210" t="s">
        <v>3424</v>
      </c>
      <c r="F2824" s="17" t="s">
        <v>272</v>
      </c>
      <c r="G2824" s="36" t="s">
        <v>400</v>
      </c>
      <c r="H2824" s="157">
        <v>0</v>
      </c>
      <c r="I2824" s="19">
        <v>7</v>
      </c>
      <c r="J2824" s="150" t="s">
        <v>13</v>
      </c>
      <c r="K2824" s="150" t="s">
        <v>12</v>
      </c>
      <c r="L2824" s="9">
        <v>7</v>
      </c>
      <c r="M2824" s="9"/>
      <c r="N2824" s="21">
        <v>3.4998999999999998</v>
      </c>
      <c r="O2824" s="10"/>
      <c r="P2824" s="39">
        <v>9.0800000000000006E-2</v>
      </c>
      <c r="Q2824" s="7"/>
      <c r="R2824" s="158">
        <v>60.832599999999999</v>
      </c>
      <c r="S2824" s="1"/>
      <c r="T2824" s="23">
        <v>1.579</v>
      </c>
      <c r="V2824" s="20">
        <v>38.525799999999997</v>
      </c>
      <c r="X2824" s="20">
        <v>0</v>
      </c>
      <c r="AA2824" s="25">
        <v>27803</v>
      </c>
      <c r="AB2824" s="9"/>
      <c r="AC2824" s="25">
        <v>306049</v>
      </c>
      <c r="AD2824" s="9"/>
      <c r="AE2824" s="27">
        <v>7944</v>
      </c>
      <c r="AF2824" s="9"/>
      <c r="AG2824" s="26">
        <v>5031</v>
      </c>
      <c r="AI2824" s="26">
        <v>0</v>
      </c>
      <c r="AK2824" s="26">
        <v>121446</v>
      </c>
      <c r="AM2824" s="2" t="str">
        <f t="shared" si="44"/>
        <v>No</v>
      </c>
    </row>
    <row r="2825" spans="1:39">
      <c r="A2825" s="6" t="s">
        <v>6357</v>
      </c>
      <c r="B2825" s="6" t="s">
        <v>6358</v>
      </c>
      <c r="C2825" s="4" t="s">
        <v>90</v>
      </c>
      <c r="D2825" s="213"/>
      <c r="E2825" s="210" t="s">
        <v>6359</v>
      </c>
      <c r="F2825" s="17" t="s">
        <v>272</v>
      </c>
      <c r="G2825" s="36" t="s">
        <v>400</v>
      </c>
      <c r="H2825" s="157">
        <v>0</v>
      </c>
      <c r="I2825" s="19">
        <v>7</v>
      </c>
      <c r="J2825" s="150" t="s">
        <v>14</v>
      </c>
      <c r="K2825" s="150" t="s">
        <v>12</v>
      </c>
      <c r="L2825" s="9">
        <v>7</v>
      </c>
      <c r="M2825" s="9"/>
      <c r="N2825" s="21">
        <v>0</v>
      </c>
      <c r="O2825" s="10"/>
      <c r="P2825" s="39">
        <v>0</v>
      </c>
      <c r="Q2825" s="7"/>
      <c r="R2825" s="158">
        <v>55.456099999999999</v>
      </c>
      <c r="S2825" s="1"/>
      <c r="T2825" s="23">
        <v>1.3128</v>
      </c>
      <c r="V2825" s="20">
        <v>42.243000000000002</v>
      </c>
      <c r="X2825" s="20">
        <v>0</v>
      </c>
      <c r="AA2825" s="25">
        <v>0</v>
      </c>
      <c r="AB2825" s="9"/>
      <c r="AC2825" s="25">
        <v>71982</v>
      </c>
      <c r="AD2825" s="9"/>
      <c r="AE2825" s="27">
        <v>1704</v>
      </c>
      <c r="AF2825" s="9"/>
      <c r="AG2825" s="26">
        <v>1298</v>
      </c>
      <c r="AI2825" s="26">
        <v>0</v>
      </c>
      <c r="AK2825" s="26">
        <v>31957</v>
      </c>
      <c r="AM2825" s="2" t="str">
        <f t="shared" si="44"/>
        <v>No</v>
      </c>
    </row>
    <row r="2826" spans="1:39">
      <c r="A2826" s="6" t="s">
        <v>6360</v>
      </c>
      <c r="B2826" s="6" t="s">
        <v>4797</v>
      </c>
      <c r="C2826" s="4" t="s">
        <v>22</v>
      </c>
      <c r="D2826" s="213">
        <v>9024</v>
      </c>
      <c r="E2826" s="210">
        <v>90024</v>
      </c>
      <c r="F2826" s="17" t="s">
        <v>272</v>
      </c>
      <c r="G2826" s="36" t="s">
        <v>218</v>
      </c>
      <c r="H2826" s="157">
        <v>12150996</v>
      </c>
      <c r="I2826" s="19">
        <v>7</v>
      </c>
      <c r="J2826" s="150" t="s">
        <v>13</v>
      </c>
      <c r="K2826" s="150" t="s">
        <v>15</v>
      </c>
      <c r="L2826" s="9">
        <v>7</v>
      </c>
      <c r="M2826" s="9"/>
      <c r="N2826" s="21">
        <v>0.80149999999999999</v>
      </c>
      <c r="O2826" s="10"/>
      <c r="P2826" s="39">
        <v>0.04</v>
      </c>
      <c r="Q2826" s="7"/>
      <c r="R2826" s="158">
        <v>116.98860000000001</v>
      </c>
      <c r="S2826" s="1"/>
      <c r="T2826" s="23">
        <v>5.8428000000000004</v>
      </c>
      <c r="V2826" s="20">
        <v>20.0227</v>
      </c>
      <c r="X2826" s="20">
        <v>7.0385999999999997</v>
      </c>
      <c r="AA2826" s="25">
        <v>33988</v>
      </c>
      <c r="AB2826" s="9"/>
      <c r="AC2826" s="25">
        <v>849103</v>
      </c>
      <c r="AD2826" s="9"/>
      <c r="AE2826" s="27">
        <v>42407</v>
      </c>
      <c r="AF2826" s="9"/>
      <c r="AG2826" s="26">
        <v>7258</v>
      </c>
      <c r="AI2826" s="26">
        <v>120636</v>
      </c>
      <c r="AK2826" s="26">
        <v>64692</v>
      </c>
      <c r="AM2826" s="2" t="str">
        <f t="shared" si="44"/>
        <v>No</v>
      </c>
    </row>
    <row r="2827" spans="1:39">
      <c r="A2827" s="6" t="s">
        <v>2055</v>
      </c>
      <c r="B2827" s="6" t="s">
        <v>2056</v>
      </c>
      <c r="C2827" s="4" t="s">
        <v>64</v>
      </c>
      <c r="D2827" s="213" t="s">
        <v>2057</v>
      </c>
      <c r="E2827" s="210" t="s">
        <v>2058</v>
      </c>
      <c r="F2827" s="17" t="s">
        <v>272</v>
      </c>
      <c r="G2827" s="36" t="s">
        <v>400</v>
      </c>
      <c r="H2827" s="157">
        <v>0</v>
      </c>
      <c r="I2827" s="19">
        <v>7</v>
      </c>
      <c r="J2827" s="150" t="s">
        <v>13</v>
      </c>
      <c r="K2827" s="150" t="s">
        <v>12</v>
      </c>
      <c r="L2827" s="9">
        <v>7</v>
      </c>
      <c r="M2827" s="9"/>
      <c r="N2827" s="21">
        <v>0.14779999999999999</v>
      </c>
      <c r="O2827" s="10"/>
      <c r="P2827" s="39">
        <v>5.4000000000000003E-3</v>
      </c>
      <c r="Q2827" s="7"/>
      <c r="R2827" s="158">
        <v>43.595799999999997</v>
      </c>
      <c r="S2827" s="1"/>
      <c r="T2827" s="23">
        <v>1.6063000000000001</v>
      </c>
      <c r="V2827" s="20">
        <v>27.1402</v>
      </c>
      <c r="X2827" s="20">
        <v>0</v>
      </c>
      <c r="AA2827" s="25">
        <v>2744</v>
      </c>
      <c r="AB2827" s="9"/>
      <c r="AC2827" s="25">
        <v>503967</v>
      </c>
      <c r="AD2827" s="9"/>
      <c r="AE2827" s="27">
        <v>18569</v>
      </c>
      <c r="AF2827" s="9"/>
      <c r="AG2827" s="26">
        <v>11560</v>
      </c>
      <c r="AI2827" s="26">
        <v>0</v>
      </c>
      <c r="AK2827" s="26">
        <v>223528</v>
      </c>
      <c r="AM2827" s="2" t="str">
        <f t="shared" si="44"/>
        <v>No</v>
      </c>
    </row>
    <row r="2828" spans="1:39">
      <c r="A2828" s="6" t="s">
        <v>727</v>
      </c>
      <c r="B2828" s="6" t="s">
        <v>728</v>
      </c>
      <c r="C2828" s="4" t="s">
        <v>56</v>
      </c>
      <c r="D2828" s="213" t="s">
        <v>729</v>
      </c>
      <c r="E2828" s="210">
        <v>11140</v>
      </c>
      <c r="F2828" s="17" t="s">
        <v>132</v>
      </c>
      <c r="G2828" s="36" t="s">
        <v>220</v>
      </c>
      <c r="H2828" s="157">
        <v>0</v>
      </c>
      <c r="I2828" s="19">
        <v>7</v>
      </c>
      <c r="J2828" s="150" t="s">
        <v>13</v>
      </c>
      <c r="K2828" s="150" t="s">
        <v>12</v>
      </c>
      <c r="L2828" s="9">
        <v>7</v>
      </c>
      <c r="M2828" s="9"/>
      <c r="N2828" s="21">
        <v>0</v>
      </c>
      <c r="O2828" s="10"/>
      <c r="P2828" s="39">
        <v>0</v>
      </c>
      <c r="Q2828" s="7"/>
      <c r="R2828" s="158">
        <v>22.8887</v>
      </c>
      <c r="S2828" s="1"/>
      <c r="T2828" s="23">
        <v>0.1079</v>
      </c>
      <c r="V2828" s="20">
        <v>212.08600000000001</v>
      </c>
      <c r="X2828" s="20">
        <v>0</v>
      </c>
      <c r="AA2828" s="25">
        <v>0</v>
      </c>
      <c r="AB2828" s="9"/>
      <c r="AC2828" s="25">
        <v>162670</v>
      </c>
      <c r="AD2828" s="9"/>
      <c r="AE2828" s="27">
        <v>767</v>
      </c>
      <c r="AF2828" s="9"/>
      <c r="AG2828" s="26">
        <v>7107</v>
      </c>
      <c r="AI2828" s="26">
        <v>0</v>
      </c>
      <c r="AK2828" s="26">
        <v>71055</v>
      </c>
      <c r="AM2828" s="2" t="str">
        <f t="shared" si="44"/>
        <v>No</v>
      </c>
    </row>
    <row r="2829" spans="1:39">
      <c r="A2829" s="6" t="s">
        <v>1536</v>
      </c>
      <c r="B2829" s="6" t="s">
        <v>1537</v>
      </c>
      <c r="C2829" s="4" t="s">
        <v>17</v>
      </c>
      <c r="D2829" s="213" t="s">
        <v>1538</v>
      </c>
      <c r="E2829" s="210" t="s">
        <v>1539</v>
      </c>
      <c r="F2829" s="17" t="s">
        <v>272</v>
      </c>
      <c r="G2829" s="36" t="s">
        <v>400</v>
      </c>
      <c r="H2829" s="157">
        <v>0</v>
      </c>
      <c r="I2829" s="19">
        <v>7</v>
      </c>
      <c r="J2829" s="150" t="s">
        <v>13</v>
      </c>
      <c r="K2829" s="150" t="s">
        <v>12</v>
      </c>
      <c r="L2829" s="9">
        <v>7</v>
      </c>
      <c r="M2829" s="9"/>
      <c r="N2829" s="21">
        <v>1.0187999999999999</v>
      </c>
      <c r="O2829" s="10"/>
      <c r="P2829" s="39">
        <v>6.3799999999999996E-2</v>
      </c>
      <c r="Q2829" s="7"/>
      <c r="R2829" s="158">
        <v>44.076900000000002</v>
      </c>
      <c r="S2829" s="1"/>
      <c r="T2829" s="23">
        <v>2.7589000000000001</v>
      </c>
      <c r="V2829" s="20">
        <v>15.9763</v>
      </c>
      <c r="X2829" s="20">
        <v>0</v>
      </c>
      <c r="AA2829" s="25">
        <v>28071</v>
      </c>
      <c r="AB2829" s="9"/>
      <c r="AC2829" s="25">
        <v>440196</v>
      </c>
      <c r="AD2829" s="9"/>
      <c r="AE2829" s="27">
        <v>27553</v>
      </c>
      <c r="AF2829" s="9"/>
      <c r="AG2829" s="26">
        <v>9987</v>
      </c>
      <c r="AI2829" s="26">
        <v>0</v>
      </c>
      <c r="AK2829" s="26">
        <v>135074</v>
      </c>
      <c r="AM2829" s="2" t="str">
        <f t="shared" si="44"/>
        <v>No</v>
      </c>
    </row>
    <row r="2830" spans="1:39">
      <c r="A2830" s="6" t="s">
        <v>856</v>
      </c>
      <c r="B2830" s="6" t="s">
        <v>857</v>
      </c>
      <c r="C2830" s="4" t="s">
        <v>75</v>
      </c>
      <c r="D2830" s="213">
        <v>2148</v>
      </c>
      <c r="E2830" s="210">
        <v>20148</v>
      </c>
      <c r="F2830" s="17" t="s">
        <v>338</v>
      </c>
      <c r="G2830" s="36" t="s">
        <v>220</v>
      </c>
      <c r="H2830" s="157">
        <v>423566</v>
      </c>
      <c r="I2830" s="19">
        <v>7</v>
      </c>
      <c r="J2830" s="150" t="s">
        <v>14</v>
      </c>
      <c r="K2830" s="150" t="s">
        <v>12</v>
      </c>
      <c r="L2830" s="9">
        <v>7</v>
      </c>
      <c r="M2830" s="9"/>
      <c r="N2830" s="21">
        <v>1.3896999999999999</v>
      </c>
      <c r="O2830" s="10"/>
      <c r="P2830" s="39">
        <v>0.13700000000000001</v>
      </c>
      <c r="Q2830" s="7"/>
      <c r="R2830" s="158">
        <v>69.351299999999995</v>
      </c>
      <c r="S2830" s="1"/>
      <c r="T2830" s="23">
        <v>6.8372999999999999</v>
      </c>
      <c r="V2830" s="20">
        <v>10.143000000000001</v>
      </c>
      <c r="X2830" s="20">
        <v>0</v>
      </c>
      <c r="AA2830" s="25">
        <v>201302</v>
      </c>
      <c r="AB2830" s="9"/>
      <c r="AC2830" s="25">
        <v>1469276</v>
      </c>
      <c r="AD2830" s="9"/>
      <c r="AE2830" s="27">
        <v>144856</v>
      </c>
      <c r="AF2830" s="9"/>
      <c r="AG2830" s="26">
        <v>21186</v>
      </c>
      <c r="AI2830" s="26">
        <v>0</v>
      </c>
      <c r="AK2830" s="26">
        <v>290015</v>
      </c>
      <c r="AM2830" s="2" t="str">
        <f t="shared" si="44"/>
        <v>No</v>
      </c>
    </row>
    <row r="2831" spans="1:39">
      <c r="A2831" s="6" t="s">
        <v>926</v>
      </c>
      <c r="B2831" s="6" t="s">
        <v>927</v>
      </c>
      <c r="C2831" s="4" t="s">
        <v>75</v>
      </c>
      <c r="D2831" s="213" t="s">
        <v>928</v>
      </c>
      <c r="E2831" s="210" t="s">
        <v>929</v>
      </c>
      <c r="F2831" s="17" t="s">
        <v>275</v>
      </c>
      <c r="G2831" s="36" t="s">
        <v>400</v>
      </c>
      <c r="H2831" s="157">
        <v>0</v>
      </c>
      <c r="I2831" s="19">
        <v>7</v>
      </c>
      <c r="J2831" s="150" t="s">
        <v>14</v>
      </c>
      <c r="K2831" s="150" t="s">
        <v>12</v>
      </c>
      <c r="L2831" s="9">
        <v>7</v>
      </c>
      <c r="M2831" s="9"/>
      <c r="N2831" s="21">
        <v>1.0391999999999999</v>
      </c>
      <c r="O2831" s="10"/>
      <c r="P2831" s="39">
        <v>5.0500000000000003E-2</v>
      </c>
      <c r="Q2831" s="7"/>
      <c r="R2831" s="158">
        <v>95.866900000000001</v>
      </c>
      <c r="S2831" s="1"/>
      <c r="T2831" s="23">
        <v>4.6581000000000001</v>
      </c>
      <c r="V2831" s="20">
        <v>20.5807</v>
      </c>
      <c r="X2831" s="20">
        <v>0</v>
      </c>
      <c r="AA2831" s="25">
        <v>42603</v>
      </c>
      <c r="AB2831" s="9"/>
      <c r="AC2831" s="25">
        <v>843725</v>
      </c>
      <c r="AD2831" s="9"/>
      <c r="AE2831" s="27">
        <v>40996</v>
      </c>
      <c r="AF2831" s="9"/>
      <c r="AG2831" s="26">
        <v>8801</v>
      </c>
      <c r="AI2831" s="26">
        <v>0</v>
      </c>
      <c r="AK2831" s="26">
        <v>187233</v>
      </c>
      <c r="AM2831" s="2" t="str">
        <f t="shared" si="44"/>
        <v>No</v>
      </c>
    </row>
    <row r="2832" spans="1:39">
      <c r="A2832" s="6" t="s">
        <v>6361</v>
      </c>
      <c r="B2832" s="6" t="s">
        <v>3716</v>
      </c>
      <c r="C2832" s="4" t="s">
        <v>44</v>
      </c>
      <c r="D2832" s="213">
        <v>7030</v>
      </c>
      <c r="E2832" s="210">
        <v>70030</v>
      </c>
      <c r="F2832" s="17" t="s">
        <v>272</v>
      </c>
      <c r="G2832" s="36" t="s">
        <v>218</v>
      </c>
      <c r="H2832" s="157">
        <v>106621</v>
      </c>
      <c r="I2832" s="19">
        <v>7</v>
      </c>
      <c r="J2832" s="150" t="s">
        <v>14</v>
      </c>
      <c r="K2832" s="150" t="s">
        <v>12</v>
      </c>
      <c r="L2832" s="9">
        <v>7</v>
      </c>
      <c r="M2832" s="9"/>
      <c r="N2832" s="21">
        <v>0.85850000000000004</v>
      </c>
      <c r="O2832" s="10"/>
      <c r="P2832" s="39">
        <v>0.27810000000000001</v>
      </c>
      <c r="Q2832" s="7"/>
      <c r="R2832" s="158">
        <v>87.316400000000002</v>
      </c>
      <c r="S2832" s="1"/>
      <c r="T2832" s="23">
        <v>28.281700000000001</v>
      </c>
      <c r="V2832" s="20">
        <v>3.0874000000000001</v>
      </c>
      <c r="X2832" s="20">
        <v>0.9395</v>
      </c>
      <c r="AA2832" s="25">
        <v>398921</v>
      </c>
      <c r="AB2832" s="9"/>
      <c r="AC2832" s="25">
        <v>1434608</v>
      </c>
      <c r="AD2832" s="9"/>
      <c r="AE2832" s="27">
        <v>464668</v>
      </c>
      <c r="AF2832" s="9"/>
      <c r="AG2832" s="26">
        <v>16430</v>
      </c>
      <c r="AI2832" s="26">
        <v>1527046</v>
      </c>
      <c r="AK2832" s="26">
        <v>198732</v>
      </c>
      <c r="AM2832" s="2" t="str">
        <f t="shared" si="44"/>
        <v>No</v>
      </c>
    </row>
    <row r="2833" spans="1:39">
      <c r="A2833" s="6" t="s">
        <v>4003</v>
      </c>
      <c r="B2833" s="6" t="s">
        <v>332</v>
      </c>
      <c r="C2833" s="4" t="s">
        <v>48</v>
      </c>
      <c r="D2833" s="213" t="s">
        <v>4004</v>
      </c>
      <c r="E2833" s="210" t="s">
        <v>4005</v>
      </c>
      <c r="F2833" s="17" t="s">
        <v>272</v>
      </c>
      <c r="G2833" s="36" t="s">
        <v>400</v>
      </c>
      <c r="H2833" s="157">
        <v>0</v>
      </c>
      <c r="I2833" s="19">
        <v>7</v>
      </c>
      <c r="J2833" s="150" t="s">
        <v>13</v>
      </c>
      <c r="K2833" s="150" t="s">
        <v>12</v>
      </c>
      <c r="L2833" s="9">
        <v>7</v>
      </c>
      <c r="M2833" s="9"/>
      <c r="N2833" s="21">
        <v>1.839</v>
      </c>
      <c r="O2833" s="10"/>
      <c r="P2833" s="39">
        <v>9.3299999999999994E-2</v>
      </c>
      <c r="Q2833" s="7"/>
      <c r="R2833" s="158">
        <v>54.807000000000002</v>
      </c>
      <c r="S2833" s="1"/>
      <c r="T2833" s="23">
        <v>2.7791000000000001</v>
      </c>
      <c r="V2833" s="20">
        <v>19.721</v>
      </c>
      <c r="X2833" s="20">
        <v>0</v>
      </c>
      <c r="AA2833" s="25">
        <v>33691</v>
      </c>
      <c r="AB2833" s="9"/>
      <c r="AC2833" s="25">
        <v>361288</v>
      </c>
      <c r="AD2833" s="9"/>
      <c r="AE2833" s="27">
        <v>18320</v>
      </c>
      <c r="AF2833" s="9"/>
      <c r="AG2833" s="26">
        <v>6592</v>
      </c>
      <c r="AI2833" s="26">
        <v>0</v>
      </c>
      <c r="AK2833" s="26">
        <v>250646</v>
      </c>
      <c r="AM2833" s="2" t="str">
        <f t="shared" si="44"/>
        <v>No</v>
      </c>
    </row>
    <row r="2834" spans="1:39">
      <c r="A2834" s="6" t="s">
        <v>6362</v>
      </c>
      <c r="B2834" s="6" t="s">
        <v>4226</v>
      </c>
      <c r="C2834" s="4" t="s">
        <v>66</v>
      </c>
      <c r="D2834" s="213" t="s">
        <v>4227</v>
      </c>
      <c r="E2834" s="210" t="s">
        <v>4228</v>
      </c>
      <c r="F2834" s="17" t="s">
        <v>405</v>
      </c>
      <c r="G2834" s="36" t="s">
        <v>400</v>
      </c>
      <c r="H2834" s="157">
        <v>0</v>
      </c>
      <c r="I2834" s="19">
        <v>7</v>
      </c>
      <c r="J2834" s="150" t="s">
        <v>13</v>
      </c>
      <c r="K2834" s="150" t="s">
        <v>12</v>
      </c>
      <c r="L2834" s="9">
        <v>7</v>
      </c>
      <c r="M2834" s="9"/>
      <c r="N2834" s="21">
        <v>4.1482999999999999</v>
      </c>
      <c r="O2834" s="10"/>
      <c r="P2834" s="39">
        <v>0.27700000000000002</v>
      </c>
      <c r="Q2834" s="7"/>
      <c r="R2834" s="158">
        <v>35.2836</v>
      </c>
      <c r="S2834" s="1"/>
      <c r="T2834" s="23">
        <v>2.3559000000000001</v>
      </c>
      <c r="V2834" s="20">
        <v>14.976800000000001</v>
      </c>
      <c r="X2834" s="20">
        <v>0</v>
      </c>
      <c r="AA2834" s="25">
        <v>128240</v>
      </c>
      <c r="AB2834" s="9"/>
      <c r="AC2834" s="25">
        <v>462992</v>
      </c>
      <c r="AD2834" s="9"/>
      <c r="AE2834" s="27">
        <v>30914</v>
      </c>
      <c r="AF2834" s="9"/>
      <c r="AG2834" s="26">
        <v>13122</v>
      </c>
      <c r="AI2834" s="26">
        <v>0</v>
      </c>
      <c r="AK2834" s="26">
        <v>144457</v>
      </c>
      <c r="AM2834" s="2" t="str">
        <f t="shared" si="44"/>
        <v>No</v>
      </c>
    </row>
    <row r="2835" spans="1:39">
      <c r="A2835" s="6" t="s">
        <v>5462</v>
      </c>
      <c r="B2835" s="6" t="s">
        <v>5463</v>
      </c>
      <c r="C2835" s="4" t="s">
        <v>103</v>
      </c>
      <c r="D2835" s="213"/>
      <c r="E2835" s="210" t="s">
        <v>5464</v>
      </c>
      <c r="F2835" s="17" t="s">
        <v>272</v>
      </c>
      <c r="G2835" s="36" t="s">
        <v>400</v>
      </c>
      <c r="H2835" s="157">
        <v>0</v>
      </c>
      <c r="I2835" s="19">
        <v>7</v>
      </c>
      <c r="J2835" s="150" t="s">
        <v>13</v>
      </c>
      <c r="K2835" s="150" t="s">
        <v>15</v>
      </c>
      <c r="L2835" s="9">
        <v>7</v>
      </c>
      <c r="M2835" s="9"/>
      <c r="N2835" s="21">
        <v>2.2097000000000002</v>
      </c>
      <c r="O2835" s="10"/>
      <c r="P2835" s="39">
        <v>0.1061</v>
      </c>
      <c r="Q2835" s="7"/>
      <c r="R2835" s="158">
        <v>29.081499999999998</v>
      </c>
      <c r="S2835" s="1"/>
      <c r="T2835" s="23">
        <v>1.3968</v>
      </c>
      <c r="V2835" s="20">
        <v>20.819700000000001</v>
      </c>
      <c r="X2835" s="20">
        <v>0</v>
      </c>
      <c r="AA2835" s="25">
        <v>17501</v>
      </c>
      <c r="AB2835" s="9"/>
      <c r="AC2835" s="25">
        <v>164892</v>
      </c>
      <c r="AD2835" s="9"/>
      <c r="AE2835" s="27">
        <v>7920</v>
      </c>
      <c r="AF2835" s="9"/>
      <c r="AG2835" s="26">
        <v>5670</v>
      </c>
      <c r="AI2835" s="26">
        <v>0</v>
      </c>
      <c r="AK2835" s="26">
        <v>82918</v>
      </c>
      <c r="AM2835" s="2" t="str">
        <f t="shared" si="44"/>
        <v>No</v>
      </c>
    </row>
    <row r="2836" spans="1:39">
      <c r="A2836" s="6" t="s">
        <v>3010</v>
      </c>
      <c r="B2836" s="6" t="s">
        <v>1417</v>
      </c>
      <c r="C2836" s="4" t="s">
        <v>82</v>
      </c>
      <c r="D2836" s="213" t="s">
        <v>3011</v>
      </c>
      <c r="E2836" s="210" t="s">
        <v>3012</v>
      </c>
      <c r="F2836" s="17" t="s">
        <v>272</v>
      </c>
      <c r="G2836" s="36" t="s">
        <v>400</v>
      </c>
      <c r="H2836" s="157">
        <v>0</v>
      </c>
      <c r="I2836" s="19">
        <v>7</v>
      </c>
      <c r="J2836" s="150" t="s">
        <v>13</v>
      </c>
      <c r="K2836" s="150" t="s">
        <v>12</v>
      </c>
      <c r="L2836" s="9">
        <v>7</v>
      </c>
      <c r="M2836" s="9"/>
      <c r="N2836" s="21">
        <v>2.0718999999999999</v>
      </c>
      <c r="O2836" s="10"/>
      <c r="P2836" s="39">
        <v>0.122</v>
      </c>
      <c r="Q2836" s="7"/>
      <c r="R2836" s="158">
        <v>85.645499999999998</v>
      </c>
      <c r="S2836" s="1"/>
      <c r="T2836" s="23">
        <v>5.0426000000000002</v>
      </c>
      <c r="V2836" s="20">
        <v>16.984200000000001</v>
      </c>
      <c r="X2836" s="20">
        <v>0</v>
      </c>
      <c r="AA2836" s="25">
        <v>69080</v>
      </c>
      <c r="AB2836" s="9"/>
      <c r="AC2836" s="25">
        <v>566288</v>
      </c>
      <c r="AD2836" s="9"/>
      <c r="AE2836" s="27">
        <v>33342</v>
      </c>
      <c r="AF2836" s="9"/>
      <c r="AG2836" s="26">
        <v>6612</v>
      </c>
      <c r="AI2836" s="26">
        <v>0</v>
      </c>
      <c r="AK2836" s="26">
        <v>122696</v>
      </c>
      <c r="AM2836" s="2" t="str">
        <f t="shared" si="44"/>
        <v>No</v>
      </c>
    </row>
    <row r="2837" spans="1:39">
      <c r="A2837" s="6" t="s">
        <v>2087</v>
      </c>
      <c r="B2837" s="6" t="s">
        <v>2088</v>
      </c>
      <c r="C2837" s="4" t="s">
        <v>64</v>
      </c>
      <c r="D2837" s="213" t="s">
        <v>2089</v>
      </c>
      <c r="E2837" s="210" t="s">
        <v>2090</v>
      </c>
      <c r="F2837" s="17" t="s">
        <v>272</v>
      </c>
      <c r="G2837" s="36" t="s">
        <v>400</v>
      </c>
      <c r="H2837" s="157">
        <v>0</v>
      </c>
      <c r="I2837" s="19">
        <v>7</v>
      </c>
      <c r="J2837" s="150" t="s">
        <v>13</v>
      </c>
      <c r="K2837" s="150" t="s">
        <v>12</v>
      </c>
      <c r="L2837" s="9">
        <v>7</v>
      </c>
      <c r="M2837" s="9"/>
      <c r="N2837" s="21">
        <v>0</v>
      </c>
      <c r="O2837" s="10"/>
      <c r="P2837" s="39">
        <v>0</v>
      </c>
      <c r="Q2837" s="7"/>
      <c r="R2837" s="158">
        <v>60.773000000000003</v>
      </c>
      <c r="S2837" s="1"/>
      <c r="T2837" s="23">
        <v>2.7873000000000001</v>
      </c>
      <c r="V2837" s="20">
        <v>21.803799999999999</v>
      </c>
      <c r="X2837" s="20">
        <v>0</v>
      </c>
      <c r="AA2837" s="25">
        <v>0</v>
      </c>
      <c r="AB2837" s="9"/>
      <c r="AC2837" s="25">
        <v>365367</v>
      </c>
      <c r="AD2837" s="9"/>
      <c r="AE2837" s="27">
        <v>16757</v>
      </c>
      <c r="AF2837" s="9"/>
      <c r="AG2837" s="26">
        <v>6012</v>
      </c>
      <c r="AI2837" s="26">
        <v>0</v>
      </c>
      <c r="AK2837" s="26">
        <v>160452</v>
      </c>
      <c r="AM2837" s="2" t="str">
        <f t="shared" si="44"/>
        <v>No</v>
      </c>
    </row>
    <row r="2838" spans="1:39">
      <c r="A2838" s="6" t="s">
        <v>6363</v>
      </c>
      <c r="B2838" s="6" t="s">
        <v>6364</v>
      </c>
      <c r="C2838" s="4" t="s">
        <v>52</v>
      </c>
      <c r="D2838" s="213"/>
      <c r="E2838" s="210" t="s">
        <v>6365</v>
      </c>
      <c r="F2838" s="17" t="s">
        <v>1012</v>
      </c>
      <c r="G2838" s="36" t="s">
        <v>400</v>
      </c>
      <c r="H2838" s="157">
        <v>0</v>
      </c>
      <c r="I2838" s="19">
        <v>7</v>
      </c>
      <c r="J2838" s="150" t="s">
        <v>13</v>
      </c>
      <c r="K2838" s="150" t="s">
        <v>12</v>
      </c>
      <c r="L2838" s="9">
        <v>7</v>
      </c>
      <c r="M2838" s="9"/>
      <c r="N2838" s="21">
        <v>0.56010000000000004</v>
      </c>
      <c r="O2838" s="10"/>
      <c r="P2838" s="39">
        <v>2.64E-2</v>
      </c>
      <c r="Q2838" s="7"/>
      <c r="R2838" s="158">
        <v>48.914200000000001</v>
      </c>
      <c r="S2838" s="1"/>
      <c r="T2838" s="23">
        <v>2.3046000000000002</v>
      </c>
      <c r="V2838" s="20">
        <v>21.225000000000001</v>
      </c>
      <c r="X2838" s="20">
        <v>0</v>
      </c>
      <c r="AA2838" s="25">
        <v>2348</v>
      </c>
      <c r="AB2838" s="9"/>
      <c r="AC2838" s="25">
        <v>88975</v>
      </c>
      <c r="AD2838" s="9"/>
      <c r="AE2838" s="27">
        <v>4192</v>
      </c>
      <c r="AF2838" s="9"/>
      <c r="AG2838" s="26">
        <v>1819</v>
      </c>
      <c r="AI2838" s="26">
        <v>0</v>
      </c>
      <c r="AK2838" s="26">
        <v>21466</v>
      </c>
      <c r="AM2838" s="2" t="str">
        <f t="shared" si="44"/>
        <v>No</v>
      </c>
    </row>
    <row r="2839" spans="1:39">
      <c r="A2839" s="6" t="s">
        <v>5627</v>
      </c>
      <c r="B2839" s="6" t="s">
        <v>5408</v>
      </c>
      <c r="C2839" s="4" t="s">
        <v>42</v>
      </c>
      <c r="D2839" s="213" t="s">
        <v>1709</v>
      </c>
      <c r="E2839" s="210" t="s">
        <v>1710</v>
      </c>
      <c r="F2839" s="17" t="s">
        <v>272</v>
      </c>
      <c r="G2839" s="36" t="s">
        <v>400</v>
      </c>
      <c r="H2839" s="157">
        <v>0</v>
      </c>
      <c r="I2839" s="19">
        <v>7</v>
      </c>
      <c r="J2839" s="150" t="s">
        <v>13</v>
      </c>
      <c r="K2839" s="150" t="s">
        <v>12</v>
      </c>
      <c r="L2839" s="9">
        <v>7</v>
      </c>
      <c r="M2839" s="9"/>
      <c r="N2839" s="21">
        <v>0.61560000000000004</v>
      </c>
      <c r="O2839" s="10"/>
      <c r="P2839" s="39">
        <v>3.44E-2</v>
      </c>
      <c r="Q2839" s="7"/>
      <c r="R2839" s="158">
        <v>34.1599</v>
      </c>
      <c r="S2839" s="1"/>
      <c r="T2839" s="23">
        <v>1.9077999999999999</v>
      </c>
      <c r="V2839" s="20">
        <v>17.9055</v>
      </c>
      <c r="X2839" s="20">
        <v>0</v>
      </c>
      <c r="AA2839" s="25">
        <v>9144</v>
      </c>
      <c r="AB2839" s="9"/>
      <c r="AC2839" s="25">
        <v>265969</v>
      </c>
      <c r="AD2839" s="9"/>
      <c r="AE2839" s="27">
        <v>14854</v>
      </c>
      <c r="AF2839" s="9"/>
      <c r="AG2839" s="26">
        <v>7786</v>
      </c>
      <c r="AI2839" s="26">
        <v>0</v>
      </c>
      <c r="AK2839" s="26">
        <v>105428</v>
      </c>
      <c r="AM2839" s="2" t="str">
        <f t="shared" si="44"/>
        <v>No</v>
      </c>
    </row>
    <row r="2840" spans="1:39">
      <c r="A2840" s="6" t="s">
        <v>6366</v>
      </c>
      <c r="B2840" s="6" t="s">
        <v>710</v>
      </c>
      <c r="C2840" s="4" t="s">
        <v>56</v>
      </c>
      <c r="D2840" s="213">
        <v>1112</v>
      </c>
      <c r="E2840" s="210">
        <v>10112</v>
      </c>
      <c r="F2840" s="17" t="s">
        <v>272</v>
      </c>
      <c r="G2840" s="36" t="s">
        <v>220</v>
      </c>
      <c r="H2840" s="157">
        <v>203914</v>
      </c>
      <c r="I2840" s="19">
        <v>7</v>
      </c>
      <c r="J2840" s="150" t="s">
        <v>14</v>
      </c>
      <c r="K2840" s="150" t="s">
        <v>12</v>
      </c>
      <c r="L2840" s="9">
        <v>7</v>
      </c>
      <c r="M2840" s="9"/>
      <c r="N2840" s="21">
        <v>0.92700000000000005</v>
      </c>
      <c r="O2840" s="10"/>
      <c r="P2840" s="39">
        <v>0.18260000000000001</v>
      </c>
      <c r="Q2840" s="7"/>
      <c r="R2840" s="158">
        <v>73.887500000000003</v>
      </c>
      <c r="S2840" s="1"/>
      <c r="T2840" s="23">
        <v>14.5511</v>
      </c>
      <c r="V2840" s="20">
        <v>5.0777999999999999</v>
      </c>
      <c r="X2840" s="20">
        <v>0</v>
      </c>
      <c r="AA2840" s="25">
        <v>253231</v>
      </c>
      <c r="AB2840" s="9"/>
      <c r="AC2840" s="25">
        <v>1387090</v>
      </c>
      <c r="AD2840" s="9"/>
      <c r="AE2840" s="27">
        <v>273167</v>
      </c>
      <c r="AF2840" s="9"/>
      <c r="AG2840" s="26">
        <v>18773</v>
      </c>
      <c r="AI2840" s="26">
        <v>0</v>
      </c>
      <c r="AK2840" s="26">
        <v>218885</v>
      </c>
      <c r="AM2840" s="2" t="str">
        <f t="shared" si="44"/>
        <v>No</v>
      </c>
    </row>
    <row r="2841" spans="1:39">
      <c r="A2841" s="6" t="s">
        <v>6367</v>
      </c>
      <c r="B2841" s="6" t="s">
        <v>6368</v>
      </c>
      <c r="C2841" s="4" t="s">
        <v>33</v>
      </c>
      <c r="D2841" s="213" t="s">
        <v>4464</v>
      </c>
      <c r="E2841" s="210" t="s">
        <v>4465</v>
      </c>
      <c r="F2841" s="17" t="s">
        <v>405</v>
      </c>
      <c r="G2841" s="36" t="s">
        <v>400</v>
      </c>
      <c r="H2841" s="157">
        <v>0</v>
      </c>
      <c r="I2841" s="19">
        <v>7</v>
      </c>
      <c r="J2841" s="150" t="s">
        <v>13</v>
      </c>
      <c r="K2841" s="150" t="s">
        <v>12</v>
      </c>
      <c r="L2841" s="9">
        <v>7</v>
      </c>
      <c r="M2841" s="9"/>
      <c r="N2841" s="21">
        <v>0.66069999999999995</v>
      </c>
      <c r="O2841" s="10"/>
      <c r="P2841" s="39">
        <v>2.46E-2</v>
      </c>
      <c r="Q2841" s="7"/>
      <c r="R2841" s="158">
        <v>40.558999999999997</v>
      </c>
      <c r="S2841" s="1"/>
      <c r="T2841" s="23">
        <v>1.5125</v>
      </c>
      <c r="V2841" s="20">
        <v>26.815899999999999</v>
      </c>
      <c r="X2841" s="20">
        <v>0</v>
      </c>
      <c r="AA2841" s="25">
        <v>6316</v>
      </c>
      <c r="AB2841" s="9"/>
      <c r="AC2841" s="25">
        <v>256333</v>
      </c>
      <c r="AD2841" s="9"/>
      <c r="AE2841" s="27">
        <v>9559</v>
      </c>
      <c r="AF2841" s="9"/>
      <c r="AG2841" s="26">
        <v>6320</v>
      </c>
      <c r="AI2841" s="26">
        <v>0</v>
      </c>
      <c r="AK2841" s="26">
        <v>75335</v>
      </c>
      <c r="AM2841" s="2" t="str">
        <f t="shared" si="44"/>
        <v>No</v>
      </c>
    </row>
    <row r="2842" spans="1:39">
      <c r="A2842" s="6" t="s">
        <v>4373</v>
      </c>
      <c r="B2842" s="6" t="s">
        <v>4374</v>
      </c>
      <c r="C2842" s="4" t="s">
        <v>101</v>
      </c>
      <c r="D2842" s="213" t="s">
        <v>4375</v>
      </c>
      <c r="E2842" s="210">
        <v>88158</v>
      </c>
      <c r="F2842" s="17" t="s">
        <v>132</v>
      </c>
      <c r="G2842" s="36" t="s">
        <v>220</v>
      </c>
      <c r="H2842" s="157">
        <v>0</v>
      </c>
      <c r="I2842" s="19">
        <v>7</v>
      </c>
      <c r="J2842" s="150" t="s">
        <v>13</v>
      </c>
      <c r="K2842" s="150" t="s">
        <v>15</v>
      </c>
      <c r="L2842" s="9">
        <v>7</v>
      </c>
      <c r="M2842" s="9"/>
      <c r="N2842" s="21">
        <v>0.64580000000000004</v>
      </c>
      <c r="O2842" s="10"/>
      <c r="P2842" s="39">
        <v>1.8499999999999999E-2</v>
      </c>
      <c r="Q2842" s="7"/>
      <c r="R2842" s="158">
        <v>96.516999999999996</v>
      </c>
      <c r="S2842" s="1"/>
      <c r="T2842" s="23">
        <v>2.7610999999999999</v>
      </c>
      <c r="V2842" s="20">
        <v>34.956499999999998</v>
      </c>
      <c r="X2842" s="20">
        <v>0</v>
      </c>
      <c r="AA2842" s="25">
        <v>18053</v>
      </c>
      <c r="AB2842" s="9"/>
      <c r="AC2842" s="25">
        <v>977138</v>
      </c>
      <c r="AD2842" s="9"/>
      <c r="AE2842" s="27">
        <v>27953</v>
      </c>
      <c r="AF2842" s="9"/>
      <c r="AG2842" s="26">
        <v>10124</v>
      </c>
      <c r="AI2842" s="26">
        <v>0</v>
      </c>
      <c r="AK2842" s="26">
        <v>222894</v>
      </c>
      <c r="AM2842" s="2" t="str">
        <f t="shared" si="44"/>
        <v>No</v>
      </c>
    </row>
    <row r="2843" spans="1:39">
      <c r="A2843" s="6" t="s">
        <v>3044</v>
      </c>
      <c r="B2843" s="6" t="s">
        <v>1277</v>
      </c>
      <c r="C2843" s="4" t="s">
        <v>82</v>
      </c>
      <c r="D2843" s="213" t="s">
        <v>3045</v>
      </c>
      <c r="E2843" s="210" t="s">
        <v>3046</v>
      </c>
      <c r="F2843" s="17" t="s">
        <v>272</v>
      </c>
      <c r="G2843" s="36" t="s">
        <v>400</v>
      </c>
      <c r="H2843" s="157">
        <v>0</v>
      </c>
      <c r="I2843" s="19">
        <v>7</v>
      </c>
      <c r="J2843" s="150" t="s">
        <v>13</v>
      </c>
      <c r="K2843" s="150" t="s">
        <v>12</v>
      </c>
      <c r="L2843" s="9">
        <v>7</v>
      </c>
      <c r="M2843" s="9"/>
      <c r="N2843" s="21">
        <v>3.4089999999999998</v>
      </c>
      <c r="O2843" s="10"/>
      <c r="P2843" s="39">
        <v>0.2082</v>
      </c>
      <c r="Q2843" s="7"/>
      <c r="R2843" s="158">
        <v>55.358600000000003</v>
      </c>
      <c r="S2843" s="1"/>
      <c r="T2843" s="23">
        <v>3.3816000000000002</v>
      </c>
      <c r="V2843" s="20">
        <v>16.3705</v>
      </c>
      <c r="X2843" s="20">
        <v>0</v>
      </c>
      <c r="AA2843" s="25">
        <v>111982</v>
      </c>
      <c r="AB2843" s="9"/>
      <c r="AC2843" s="25">
        <v>537753</v>
      </c>
      <c r="AD2843" s="9"/>
      <c r="AE2843" s="27">
        <v>32849</v>
      </c>
      <c r="AF2843" s="9"/>
      <c r="AG2843" s="26">
        <v>9714</v>
      </c>
      <c r="AI2843" s="26">
        <v>0</v>
      </c>
      <c r="AK2843" s="26">
        <v>163056</v>
      </c>
      <c r="AM2843" s="2" t="str">
        <f t="shared" si="44"/>
        <v>No</v>
      </c>
    </row>
    <row r="2844" spans="1:39">
      <c r="A2844" s="6" t="s">
        <v>6369</v>
      </c>
      <c r="B2844" s="6" t="s">
        <v>6370</v>
      </c>
      <c r="C2844" s="4" t="s">
        <v>57</v>
      </c>
      <c r="D2844" s="213"/>
      <c r="E2844" s="210">
        <v>50523</v>
      </c>
      <c r="F2844" s="17" t="s">
        <v>132</v>
      </c>
      <c r="G2844" s="36" t="s">
        <v>220</v>
      </c>
      <c r="H2844" s="157">
        <v>0</v>
      </c>
      <c r="I2844" s="19">
        <v>7</v>
      </c>
      <c r="J2844" s="150" t="s">
        <v>13</v>
      </c>
      <c r="K2844" s="150" t="s">
        <v>12</v>
      </c>
      <c r="L2844" s="9">
        <v>6</v>
      </c>
      <c r="M2844" s="9"/>
      <c r="N2844" s="21">
        <v>0</v>
      </c>
      <c r="O2844" s="10"/>
      <c r="P2844" s="39">
        <v>0</v>
      </c>
      <c r="Q2844" s="7"/>
      <c r="R2844" s="158">
        <v>31.697600000000001</v>
      </c>
      <c r="S2844" s="1"/>
      <c r="T2844" s="23">
        <v>0.51129999999999998</v>
      </c>
      <c r="V2844" s="20">
        <v>61.995100000000001</v>
      </c>
      <c r="X2844" s="20">
        <v>0</v>
      </c>
      <c r="AA2844" s="25">
        <v>0</v>
      </c>
      <c r="AB2844" s="9"/>
      <c r="AC2844" s="25">
        <v>101052</v>
      </c>
      <c r="AD2844" s="9"/>
      <c r="AE2844" s="27">
        <v>1630</v>
      </c>
      <c r="AF2844" s="9"/>
      <c r="AG2844" s="26">
        <v>3188</v>
      </c>
      <c r="AI2844" s="26">
        <v>0</v>
      </c>
      <c r="AK2844" s="26">
        <v>135580</v>
      </c>
      <c r="AL2844" s="2" t="s">
        <v>50</v>
      </c>
      <c r="AM2844" s="2" t="str">
        <f t="shared" si="44"/>
        <v>Yes</v>
      </c>
    </row>
    <row r="2845" spans="1:39">
      <c r="A2845" s="6" t="s">
        <v>5418</v>
      </c>
      <c r="B2845" s="6" t="s">
        <v>5419</v>
      </c>
      <c r="C2845" s="4" t="s">
        <v>58</v>
      </c>
      <c r="D2845" s="213">
        <v>5220</v>
      </c>
      <c r="E2845" s="210">
        <v>50517</v>
      </c>
      <c r="F2845" s="17" t="s">
        <v>272</v>
      </c>
      <c r="G2845" s="36" t="s">
        <v>218</v>
      </c>
      <c r="H2845" s="157">
        <v>2650890</v>
      </c>
      <c r="I2845" s="19">
        <v>7</v>
      </c>
      <c r="J2845" s="150" t="s">
        <v>13</v>
      </c>
      <c r="K2845" s="150" t="s">
        <v>15</v>
      </c>
      <c r="L2845" s="9">
        <v>6</v>
      </c>
      <c r="M2845" s="9"/>
      <c r="N2845" s="21">
        <v>1.4431</v>
      </c>
      <c r="O2845" s="10"/>
      <c r="P2845" s="39">
        <v>6.7299999999999999E-2</v>
      </c>
      <c r="Q2845" s="7"/>
      <c r="R2845" s="158">
        <v>71.871600000000001</v>
      </c>
      <c r="S2845" s="1"/>
      <c r="T2845" s="23">
        <v>3.3506</v>
      </c>
      <c r="V2845" s="20">
        <v>21.450600000000001</v>
      </c>
      <c r="X2845" s="20">
        <v>4.2332000000000001</v>
      </c>
      <c r="AA2845" s="25">
        <v>52770</v>
      </c>
      <c r="AB2845" s="9"/>
      <c r="AC2845" s="25">
        <v>784407</v>
      </c>
      <c r="AD2845" s="9"/>
      <c r="AE2845" s="27">
        <v>36568</v>
      </c>
      <c r="AF2845" s="9"/>
      <c r="AG2845" s="26">
        <v>10914</v>
      </c>
      <c r="AI2845" s="26">
        <v>185300</v>
      </c>
      <c r="AK2845" s="26">
        <v>186994</v>
      </c>
      <c r="AM2845" s="2" t="str">
        <f t="shared" si="44"/>
        <v>No</v>
      </c>
    </row>
    <row r="2846" spans="1:39">
      <c r="A2846" s="6" t="s">
        <v>2841</v>
      </c>
      <c r="B2846" s="6" t="s">
        <v>2830</v>
      </c>
      <c r="C2846" s="4" t="s">
        <v>57</v>
      </c>
      <c r="D2846" s="213" t="s">
        <v>2842</v>
      </c>
      <c r="E2846" s="210" t="s">
        <v>2843</v>
      </c>
      <c r="F2846" s="17" t="s">
        <v>272</v>
      </c>
      <c r="G2846" s="36" t="s">
        <v>400</v>
      </c>
      <c r="H2846" s="157">
        <v>0</v>
      </c>
      <c r="I2846" s="19">
        <v>7</v>
      </c>
      <c r="J2846" s="150" t="s">
        <v>13</v>
      </c>
      <c r="K2846" s="150" t="s">
        <v>12</v>
      </c>
      <c r="L2846" s="9">
        <v>6</v>
      </c>
      <c r="M2846" s="9"/>
      <c r="N2846" s="21">
        <v>1.1037999999999999</v>
      </c>
      <c r="O2846" s="10"/>
      <c r="P2846" s="39">
        <v>0.1605</v>
      </c>
      <c r="Q2846" s="7"/>
      <c r="R2846" s="158">
        <v>49.4343</v>
      </c>
      <c r="S2846" s="1"/>
      <c r="T2846" s="23">
        <v>7.1886999999999999</v>
      </c>
      <c r="V2846" s="20">
        <v>6.8766999999999996</v>
      </c>
      <c r="X2846" s="20">
        <v>0</v>
      </c>
      <c r="AA2846" s="25">
        <v>82555</v>
      </c>
      <c r="AB2846" s="9"/>
      <c r="AC2846" s="25">
        <v>514314</v>
      </c>
      <c r="AD2846" s="9"/>
      <c r="AE2846" s="27">
        <v>74791</v>
      </c>
      <c r="AF2846" s="9"/>
      <c r="AG2846" s="26">
        <v>10404</v>
      </c>
      <c r="AI2846" s="26">
        <v>0</v>
      </c>
      <c r="AK2846" s="26">
        <v>119985</v>
      </c>
      <c r="AM2846" s="2" t="str">
        <f t="shared" si="44"/>
        <v>No</v>
      </c>
    </row>
    <row r="2847" spans="1:39">
      <c r="A2847" s="6" t="s">
        <v>6371</v>
      </c>
      <c r="B2847" s="6" t="s">
        <v>5376</v>
      </c>
      <c r="C2847" s="4" t="s">
        <v>105</v>
      </c>
      <c r="D2847" s="213"/>
      <c r="E2847" s="210">
        <v>30198</v>
      </c>
      <c r="F2847" s="17" t="s">
        <v>272</v>
      </c>
      <c r="G2847" s="36" t="s">
        <v>220</v>
      </c>
      <c r="H2847" s="157">
        <v>1439666</v>
      </c>
      <c r="I2847" s="19">
        <v>7</v>
      </c>
      <c r="J2847" s="150" t="s">
        <v>14</v>
      </c>
      <c r="K2847" s="150" t="s">
        <v>15</v>
      </c>
      <c r="L2847" s="9">
        <v>6</v>
      </c>
      <c r="M2847" s="9"/>
      <c r="N2847" s="21">
        <v>0.61299999999999999</v>
      </c>
      <c r="O2847" s="10"/>
      <c r="P2847" s="39">
        <v>7.6100000000000001E-2</v>
      </c>
      <c r="Q2847" s="7"/>
      <c r="R2847" s="158">
        <v>65.630099999999999</v>
      </c>
      <c r="S2847" s="1"/>
      <c r="T2847" s="23">
        <v>8.1433</v>
      </c>
      <c r="V2847" s="20">
        <v>8.0594000000000001</v>
      </c>
      <c r="X2847" s="20">
        <v>0</v>
      </c>
      <c r="AA2847" s="25">
        <v>67833</v>
      </c>
      <c r="AB2847" s="9"/>
      <c r="AC2847" s="25">
        <v>891847</v>
      </c>
      <c r="AD2847" s="9"/>
      <c r="AE2847" s="27">
        <v>110659</v>
      </c>
      <c r="AF2847" s="9"/>
      <c r="AG2847" s="26">
        <v>13589</v>
      </c>
      <c r="AI2847" s="26">
        <v>0</v>
      </c>
      <c r="AK2847" s="26">
        <v>251533</v>
      </c>
      <c r="AM2847" s="2" t="str">
        <f t="shared" si="44"/>
        <v>No</v>
      </c>
    </row>
    <row r="2848" spans="1:39">
      <c r="A2848" s="6" t="s">
        <v>992</v>
      </c>
      <c r="B2848" s="6" t="s">
        <v>6372</v>
      </c>
      <c r="C2848" s="4" t="s">
        <v>75</v>
      </c>
      <c r="D2848" s="213" t="s">
        <v>993</v>
      </c>
      <c r="E2848" s="210" t="s">
        <v>994</v>
      </c>
      <c r="F2848" s="17" t="s">
        <v>272</v>
      </c>
      <c r="G2848" s="36" t="s">
        <v>400</v>
      </c>
      <c r="H2848" s="157">
        <v>0</v>
      </c>
      <c r="I2848" s="19">
        <v>7</v>
      </c>
      <c r="J2848" s="150" t="s">
        <v>14</v>
      </c>
      <c r="K2848" s="150" t="s">
        <v>12</v>
      </c>
      <c r="L2848" s="9">
        <v>6</v>
      </c>
      <c r="M2848" s="9"/>
      <c r="N2848" s="21">
        <v>1.9883</v>
      </c>
      <c r="O2848" s="10"/>
      <c r="P2848" s="39">
        <v>6.0499999999999998E-2</v>
      </c>
      <c r="Q2848" s="7"/>
      <c r="R2848" s="158">
        <v>71.965100000000007</v>
      </c>
      <c r="S2848" s="1"/>
      <c r="T2848" s="23">
        <v>2.1884000000000001</v>
      </c>
      <c r="V2848" s="20">
        <v>32.885399999999997</v>
      </c>
      <c r="X2848" s="20">
        <v>0</v>
      </c>
      <c r="AA2848" s="25">
        <v>26542</v>
      </c>
      <c r="AB2848" s="9"/>
      <c r="AC2848" s="25">
        <v>438987</v>
      </c>
      <c r="AD2848" s="9"/>
      <c r="AE2848" s="27">
        <v>13349</v>
      </c>
      <c r="AF2848" s="9"/>
      <c r="AG2848" s="26">
        <v>6100</v>
      </c>
      <c r="AI2848" s="26">
        <v>0</v>
      </c>
      <c r="AK2848" s="26">
        <v>68688</v>
      </c>
      <c r="AM2848" s="2" t="str">
        <f t="shared" si="44"/>
        <v>No</v>
      </c>
    </row>
    <row r="2849" spans="1:39">
      <c r="A2849" s="6" t="s">
        <v>2914</v>
      </c>
      <c r="B2849" s="6" t="s">
        <v>5835</v>
      </c>
      <c r="C2849" s="4" t="s">
        <v>58</v>
      </c>
      <c r="D2849" s="213" t="s">
        <v>2915</v>
      </c>
      <c r="E2849" s="210" t="s">
        <v>2916</v>
      </c>
      <c r="F2849" s="17" t="s">
        <v>275</v>
      </c>
      <c r="G2849" s="36" t="s">
        <v>400</v>
      </c>
      <c r="H2849" s="157">
        <v>0</v>
      </c>
      <c r="I2849" s="19">
        <v>7</v>
      </c>
      <c r="J2849" s="150" t="s">
        <v>14</v>
      </c>
      <c r="K2849" s="150" t="s">
        <v>12</v>
      </c>
      <c r="L2849" s="9">
        <v>6</v>
      </c>
      <c r="M2849" s="9"/>
      <c r="N2849" s="21">
        <v>0.5514</v>
      </c>
      <c r="O2849" s="10"/>
      <c r="P2849" s="39">
        <v>2.98E-2</v>
      </c>
      <c r="Q2849" s="7"/>
      <c r="R2849" s="158">
        <v>55.739400000000003</v>
      </c>
      <c r="S2849" s="1"/>
      <c r="T2849" s="23">
        <v>3.0081000000000002</v>
      </c>
      <c r="V2849" s="20">
        <v>18.530100000000001</v>
      </c>
      <c r="X2849" s="20">
        <v>0</v>
      </c>
      <c r="AA2849" s="25">
        <v>27385</v>
      </c>
      <c r="AB2849" s="9"/>
      <c r="AC2849" s="25">
        <v>920258</v>
      </c>
      <c r="AD2849" s="9"/>
      <c r="AE2849" s="27">
        <v>49663</v>
      </c>
      <c r="AF2849" s="9"/>
      <c r="AG2849" s="26">
        <v>16510</v>
      </c>
      <c r="AI2849" s="26">
        <v>0</v>
      </c>
      <c r="AK2849" s="26">
        <v>192895</v>
      </c>
      <c r="AM2849" s="2" t="str">
        <f t="shared" si="44"/>
        <v>No</v>
      </c>
    </row>
    <row r="2850" spans="1:39">
      <c r="A2850" s="6" t="s">
        <v>6373</v>
      </c>
      <c r="B2850" s="6" t="s">
        <v>781</v>
      </c>
      <c r="C2850" s="4" t="s">
        <v>67</v>
      </c>
      <c r="D2850" s="213"/>
      <c r="E2850" s="210" t="s">
        <v>6374</v>
      </c>
      <c r="F2850" s="17" t="s">
        <v>405</v>
      </c>
      <c r="G2850" s="36" t="s">
        <v>400</v>
      </c>
      <c r="H2850" s="157">
        <v>0</v>
      </c>
      <c r="I2850" s="19">
        <v>7</v>
      </c>
      <c r="J2850" s="150" t="s">
        <v>14</v>
      </c>
      <c r="K2850" s="150" t="s">
        <v>12</v>
      </c>
      <c r="L2850" s="9">
        <v>5</v>
      </c>
      <c r="M2850" s="9"/>
      <c r="N2850" s="21">
        <v>1.0015000000000001</v>
      </c>
      <c r="O2850" s="10"/>
      <c r="P2850" s="39">
        <v>5.8400000000000001E-2</v>
      </c>
      <c r="Q2850" s="7"/>
      <c r="R2850" s="158">
        <v>66.249300000000005</v>
      </c>
      <c r="S2850" s="1"/>
      <c r="T2850" s="23">
        <v>3.86</v>
      </c>
      <c r="V2850" s="20">
        <v>17.1631</v>
      </c>
      <c r="X2850" s="20">
        <v>0</v>
      </c>
      <c r="AA2850" s="25">
        <v>20237</v>
      </c>
      <c r="AB2850" s="9"/>
      <c r="AC2850" s="25">
        <v>346815</v>
      </c>
      <c r="AD2850" s="9"/>
      <c r="AE2850" s="27">
        <v>20207</v>
      </c>
      <c r="AF2850" s="9"/>
      <c r="AG2850" s="26">
        <v>5235</v>
      </c>
      <c r="AI2850" s="26">
        <v>0</v>
      </c>
      <c r="AK2850" s="26">
        <v>72070</v>
      </c>
      <c r="AM2850" s="2" t="str">
        <f t="shared" si="44"/>
        <v>No</v>
      </c>
    </row>
    <row r="2851" spans="1:39">
      <c r="A2851" s="6" t="s">
        <v>3173</v>
      </c>
      <c r="B2851" s="6" t="s">
        <v>3174</v>
      </c>
      <c r="C2851" s="4" t="s">
        <v>113</v>
      </c>
      <c r="D2851" s="213" t="s">
        <v>3175</v>
      </c>
      <c r="E2851" s="210" t="s">
        <v>3176</v>
      </c>
      <c r="F2851" s="17" t="s">
        <v>272</v>
      </c>
      <c r="G2851" s="36" t="s">
        <v>400</v>
      </c>
      <c r="H2851" s="157">
        <v>0</v>
      </c>
      <c r="I2851" s="19">
        <v>7</v>
      </c>
      <c r="J2851" s="150" t="s">
        <v>14</v>
      </c>
      <c r="K2851" s="150" t="s">
        <v>12</v>
      </c>
      <c r="L2851" s="9">
        <v>5</v>
      </c>
      <c r="M2851" s="9"/>
      <c r="N2851" s="21">
        <v>1.1281000000000001</v>
      </c>
      <c r="O2851" s="10"/>
      <c r="P2851" s="39">
        <v>0.17899999999999999</v>
      </c>
      <c r="Q2851" s="7"/>
      <c r="R2851" s="158">
        <v>86.566000000000003</v>
      </c>
      <c r="S2851" s="1"/>
      <c r="T2851" s="23">
        <v>13.733499999999999</v>
      </c>
      <c r="V2851" s="20">
        <v>6.3033000000000001</v>
      </c>
      <c r="X2851" s="20">
        <v>0</v>
      </c>
      <c r="AA2851" s="25">
        <v>256273</v>
      </c>
      <c r="AB2851" s="9"/>
      <c r="AC2851" s="25">
        <v>1431974</v>
      </c>
      <c r="AD2851" s="9"/>
      <c r="AE2851" s="27">
        <v>227180</v>
      </c>
      <c r="AF2851" s="9"/>
      <c r="AG2851" s="26">
        <v>16542</v>
      </c>
      <c r="AI2851" s="26">
        <v>0</v>
      </c>
      <c r="AK2851" s="26">
        <v>226683</v>
      </c>
      <c r="AM2851" s="2" t="str">
        <f t="shared" si="44"/>
        <v>No</v>
      </c>
    </row>
    <row r="2852" spans="1:39">
      <c r="A2852" s="6" t="s">
        <v>1401</v>
      </c>
      <c r="B2852" s="6" t="s">
        <v>1402</v>
      </c>
      <c r="C2852" s="4" t="s">
        <v>90</v>
      </c>
      <c r="D2852" s="213">
        <v>4165</v>
      </c>
      <c r="E2852" s="210">
        <v>40165</v>
      </c>
      <c r="F2852" s="17" t="s">
        <v>272</v>
      </c>
      <c r="G2852" s="36" t="s">
        <v>220</v>
      </c>
      <c r="H2852" s="157">
        <v>2148346</v>
      </c>
      <c r="I2852" s="19">
        <v>7</v>
      </c>
      <c r="J2852" s="150" t="s">
        <v>14</v>
      </c>
      <c r="K2852" s="150" t="s">
        <v>12</v>
      </c>
      <c r="L2852" s="9">
        <v>5</v>
      </c>
      <c r="M2852" s="9"/>
      <c r="N2852" s="21">
        <v>0</v>
      </c>
      <c r="O2852" s="10"/>
      <c r="P2852" s="39">
        <v>0</v>
      </c>
      <c r="Q2852" s="7"/>
      <c r="R2852" s="158">
        <v>67.917199999999994</v>
      </c>
      <c r="S2852" s="1"/>
      <c r="T2852" s="23">
        <v>17.1648</v>
      </c>
      <c r="V2852" s="20">
        <v>3.9567999999999999</v>
      </c>
      <c r="X2852" s="20">
        <v>0</v>
      </c>
      <c r="AA2852" s="25">
        <v>0</v>
      </c>
      <c r="AB2852" s="9"/>
      <c r="AC2852" s="25">
        <v>184599</v>
      </c>
      <c r="AD2852" s="9"/>
      <c r="AE2852" s="27">
        <v>46654</v>
      </c>
      <c r="AF2852" s="9"/>
      <c r="AG2852" s="26">
        <v>2718</v>
      </c>
      <c r="AI2852" s="26">
        <v>0</v>
      </c>
      <c r="AK2852" s="26">
        <v>19260</v>
      </c>
      <c r="AM2852" s="2" t="str">
        <f t="shared" si="44"/>
        <v>No</v>
      </c>
    </row>
    <row r="2853" spans="1:39">
      <c r="A2853" s="6" t="s">
        <v>597</v>
      </c>
      <c r="B2853" s="6" t="s">
        <v>300</v>
      </c>
      <c r="C2853" s="4" t="s">
        <v>109</v>
      </c>
      <c r="D2853" s="213" t="s">
        <v>598</v>
      </c>
      <c r="E2853" s="210" t="s">
        <v>599</v>
      </c>
      <c r="F2853" s="17" t="s">
        <v>405</v>
      </c>
      <c r="G2853" s="36" t="s">
        <v>400</v>
      </c>
      <c r="H2853" s="157">
        <v>0</v>
      </c>
      <c r="I2853" s="19">
        <v>7</v>
      </c>
      <c r="J2853" s="150" t="s">
        <v>13</v>
      </c>
      <c r="K2853" s="150" t="s">
        <v>12</v>
      </c>
      <c r="L2853" s="9">
        <v>5</v>
      </c>
      <c r="M2853" s="9"/>
      <c r="N2853" s="21">
        <v>0</v>
      </c>
      <c r="O2853" s="10"/>
      <c r="P2853" s="39">
        <v>0</v>
      </c>
      <c r="Q2853" s="7"/>
      <c r="R2853" s="158">
        <v>52.806399999999996</v>
      </c>
      <c r="S2853" s="1"/>
      <c r="T2853" s="23">
        <v>0.60029999999999994</v>
      </c>
      <c r="V2853" s="20">
        <v>87.969800000000006</v>
      </c>
      <c r="X2853" s="20">
        <v>0</v>
      </c>
      <c r="AA2853" s="25">
        <v>0</v>
      </c>
      <c r="AB2853" s="9"/>
      <c r="AC2853" s="25">
        <v>75830</v>
      </c>
      <c r="AD2853" s="9"/>
      <c r="AE2853" s="27">
        <v>862</v>
      </c>
      <c r="AF2853" s="9"/>
      <c r="AG2853" s="26">
        <v>1436</v>
      </c>
      <c r="AI2853" s="26">
        <v>0</v>
      </c>
      <c r="AK2853" s="26">
        <v>35771</v>
      </c>
      <c r="AM2853" s="2" t="str">
        <f t="shared" si="44"/>
        <v>No</v>
      </c>
    </row>
    <row r="2854" spans="1:39">
      <c r="A2854" s="6" t="s">
        <v>290</v>
      </c>
      <c r="B2854" s="6" t="s">
        <v>291</v>
      </c>
      <c r="C2854" s="4" t="s">
        <v>86</v>
      </c>
      <c r="D2854" s="213" t="s">
        <v>292</v>
      </c>
      <c r="E2854" s="210">
        <v>10</v>
      </c>
      <c r="F2854" s="17" t="s">
        <v>132</v>
      </c>
      <c r="G2854" s="36" t="s">
        <v>220</v>
      </c>
      <c r="H2854" s="157">
        <v>0</v>
      </c>
      <c r="I2854" s="19">
        <v>7</v>
      </c>
      <c r="J2854" s="150" t="s">
        <v>13</v>
      </c>
      <c r="K2854" s="150" t="s">
        <v>12</v>
      </c>
      <c r="L2854" s="9">
        <v>5</v>
      </c>
      <c r="M2854" s="9"/>
      <c r="N2854" s="21">
        <v>0</v>
      </c>
      <c r="O2854" s="10"/>
      <c r="P2854" s="39">
        <v>0</v>
      </c>
      <c r="Q2854" s="7"/>
      <c r="R2854" s="158">
        <v>55.532699999999998</v>
      </c>
      <c r="S2854" s="1"/>
      <c r="T2854" s="23">
        <v>0.77939999999999998</v>
      </c>
      <c r="V2854" s="20">
        <v>71.249499999999998</v>
      </c>
      <c r="X2854" s="20">
        <v>0</v>
      </c>
      <c r="AA2854" s="25">
        <v>0</v>
      </c>
      <c r="AB2854" s="9"/>
      <c r="AC2854" s="25">
        <v>135944</v>
      </c>
      <c r="AD2854" s="9"/>
      <c r="AE2854" s="27">
        <v>1908</v>
      </c>
      <c r="AF2854" s="9"/>
      <c r="AG2854" s="26">
        <v>2448</v>
      </c>
      <c r="AI2854" s="26">
        <v>0</v>
      </c>
      <c r="AK2854" s="26">
        <v>64873</v>
      </c>
      <c r="AM2854" s="2" t="str">
        <f t="shared" si="44"/>
        <v>No</v>
      </c>
    </row>
    <row r="2855" spans="1:39">
      <c r="A2855" s="6" t="s">
        <v>6375</v>
      </c>
      <c r="B2855" s="6" t="s">
        <v>340</v>
      </c>
      <c r="C2855" s="4" t="s">
        <v>1</v>
      </c>
      <c r="D2855" s="213">
        <v>53</v>
      </c>
      <c r="E2855" s="210">
        <v>53</v>
      </c>
      <c r="F2855" s="17" t="s">
        <v>132</v>
      </c>
      <c r="G2855" s="36" t="s">
        <v>220</v>
      </c>
      <c r="H2855" s="157">
        <v>98378</v>
      </c>
      <c r="I2855" s="19">
        <v>7</v>
      </c>
      <c r="J2855" s="150" t="s">
        <v>14</v>
      </c>
      <c r="K2855" s="150" t="s">
        <v>12</v>
      </c>
      <c r="L2855" s="9">
        <v>5</v>
      </c>
      <c r="M2855" s="9"/>
      <c r="N2855" s="21">
        <v>0</v>
      </c>
      <c r="O2855" s="10"/>
      <c r="P2855" s="39">
        <v>0</v>
      </c>
      <c r="Q2855" s="7"/>
      <c r="R2855" s="158">
        <v>49.683700000000002</v>
      </c>
      <c r="S2855" s="1"/>
      <c r="T2855" s="23">
        <v>10.2971</v>
      </c>
      <c r="V2855" s="20">
        <v>4.8250000000000002</v>
      </c>
      <c r="X2855" s="20">
        <v>0</v>
      </c>
      <c r="AA2855" s="25">
        <v>0</v>
      </c>
      <c r="AB2855" s="9"/>
      <c r="AC2855" s="25">
        <v>1188284</v>
      </c>
      <c r="AD2855" s="9"/>
      <c r="AE2855" s="27">
        <v>246275</v>
      </c>
      <c r="AF2855" s="9"/>
      <c r="AG2855" s="26">
        <v>23917</v>
      </c>
      <c r="AI2855" s="26">
        <v>0</v>
      </c>
      <c r="AK2855" s="26">
        <v>612611</v>
      </c>
      <c r="AM2855" s="2" t="str">
        <f t="shared" si="44"/>
        <v>No</v>
      </c>
    </row>
    <row r="2856" spans="1:39">
      <c r="A2856" s="6" t="s">
        <v>5294</v>
      </c>
      <c r="B2856" s="6" t="s">
        <v>5295</v>
      </c>
      <c r="C2856" s="4" t="s">
        <v>108</v>
      </c>
      <c r="D2856" s="213" t="s">
        <v>5296</v>
      </c>
      <c r="E2856" s="210" t="s">
        <v>5298</v>
      </c>
      <c r="F2856" s="17" t="s">
        <v>405</v>
      </c>
      <c r="G2856" s="36" t="s">
        <v>400</v>
      </c>
      <c r="H2856" s="157">
        <v>0</v>
      </c>
      <c r="I2856" s="19">
        <v>7</v>
      </c>
      <c r="J2856" s="150" t="s">
        <v>14</v>
      </c>
      <c r="K2856" s="150" t="s">
        <v>12</v>
      </c>
      <c r="L2856" s="9">
        <v>5</v>
      </c>
      <c r="M2856" s="9"/>
      <c r="N2856" s="21">
        <v>0</v>
      </c>
      <c r="O2856" s="10"/>
      <c r="P2856" s="39">
        <v>0</v>
      </c>
      <c r="Q2856" s="7"/>
      <c r="R2856" s="158">
        <v>118.5239</v>
      </c>
      <c r="S2856" s="1"/>
      <c r="T2856" s="23">
        <v>16.521799999999999</v>
      </c>
      <c r="V2856" s="20">
        <v>7.1738</v>
      </c>
      <c r="X2856" s="20">
        <v>0</v>
      </c>
      <c r="AA2856" s="25">
        <v>0</v>
      </c>
      <c r="AB2856" s="9"/>
      <c r="AC2856" s="25">
        <v>961584</v>
      </c>
      <c r="AD2856" s="9"/>
      <c r="AE2856" s="27">
        <v>134041</v>
      </c>
      <c r="AF2856" s="9"/>
      <c r="AG2856" s="26">
        <v>8113</v>
      </c>
      <c r="AI2856" s="26">
        <v>0</v>
      </c>
      <c r="AK2856" s="26">
        <v>128372</v>
      </c>
      <c r="AM2856" s="2" t="str">
        <f t="shared" si="44"/>
        <v>No</v>
      </c>
    </row>
    <row r="2857" spans="1:39">
      <c r="A2857" s="6" t="s">
        <v>6376</v>
      </c>
      <c r="B2857" s="6" t="s">
        <v>332</v>
      </c>
      <c r="C2857" s="4" t="s">
        <v>64</v>
      </c>
      <c r="D2857" s="213"/>
      <c r="E2857" s="210">
        <v>40252</v>
      </c>
      <c r="F2857" s="17" t="s">
        <v>272</v>
      </c>
      <c r="G2857" s="36" t="s">
        <v>220</v>
      </c>
      <c r="H2857" s="157">
        <v>119911</v>
      </c>
      <c r="I2857" s="19">
        <v>7</v>
      </c>
      <c r="J2857" s="150" t="s">
        <v>14</v>
      </c>
      <c r="K2857" s="150" t="s">
        <v>15</v>
      </c>
      <c r="L2857" s="9">
        <v>5</v>
      </c>
      <c r="M2857" s="9"/>
      <c r="N2857" s="21">
        <v>0.47949999999999998</v>
      </c>
      <c r="O2857" s="10"/>
      <c r="P2857" s="39">
        <v>5.1799999999999999E-2</v>
      </c>
      <c r="Q2857" s="7"/>
      <c r="R2857" s="158">
        <v>50.825899999999997</v>
      </c>
      <c r="S2857" s="1"/>
      <c r="T2857" s="23">
        <v>5.4861000000000004</v>
      </c>
      <c r="V2857" s="20">
        <v>9.2644000000000002</v>
      </c>
      <c r="X2857" s="20">
        <v>0</v>
      </c>
      <c r="AA2857" s="25">
        <v>41073</v>
      </c>
      <c r="AB2857" s="9"/>
      <c r="AC2857" s="25">
        <v>793646</v>
      </c>
      <c r="AD2857" s="9"/>
      <c r="AE2857" s="27">
        <v>85666</v>
      </c>
      <c r="AF2857" s="9"/>
      <c r="AG2857" s="26">
        <v>15615</v>
      </c>
      <c r="AI2857" s="26">
        <v>0</v>
      </c>
      <c r="AK2857" s="26">
        <v>196348</v>
      </c>
      <c r="AM2857" s="2" t="str">
        <f t="shared" si="44"/>
        <v>No</v>
      </c>
    </row>
    <row r="2858" spans="1:39">
      <c r="A2858" s="6" t="s">
        <v>4034</v>
      </c>
      <c r="B2858" s="6" t="s">
        <v>4035</v>
      </c>
      <c r="C2858" s="4" t="s">
        <v>48</v>
      </c>
      <c r="D2858" s="213" t="s">
        <v>4036</v>
      </c>
      <c r="E2858" s="210" t="s">
        <v>4037</v>
      </c>
      <c r="F2858" s="17" t="s">
        <v>272</v>
      </c>
      <c r="G2858" s="36" t="s">
        <v>400</v>
      </c>
      <c r="H2858" s="157">
        <v>0</v>
      </c>
      <c r="I2858" s="19">
        <v>7</v>
      </c>
      <c r="J2858" s="150" t="s">
        <v>13</v>
      </c>
      <c r="K2858" s="150" t="s">
        <v>12</v>
      </c>
      <c r="L2858" s="9">
        <v>5</v>
      </c>
      <c r="M2858" s="9"/>
      <c r="N2858" s="21">
        <v>1.3021</v>
      </c>
      <c r="O2858" s="10"/>
      <c r="P2858" s="39">
        <v>0.11020000000000001</v>
      </c>
      <c r="Q2858" s="7"/>
      <c r="R2858" s="158">
        <v>59.5242</v>
      </c>
      <c r="S2858" s="1"/>
      <c r="T2858" s="23">
        <v>5.0393999999999997</v>
      </c>
      <c r="V2858" s="20">
        <v>11.8118</v>
      </c>
      <c r="X2858" s="20">
        <v>0</v>
      </c>
      <c r="AA2858" s="25">
        <v>33484</v>
      </c>
      <c r="AB2858" s="9"/>
      <c r="AC2858" s="25">
        <v>303752</v>
      </c>
      <c r="AD2858" s="9"/>
      <c r="AE2858" s="27">
        <v>25716</v>
      </c>
      <c r="AF2858" s="9"/>
      <c r="AG2858" s="26">
        <v>5103</v>
      </c>
      <c r="AI2858" s="26">
        <v>0</v>
      </c>
      <c r="AK2858" s="26">
        <v>64364</v>
      </c>
      <c r="AM2858" s="2" t="str">
        <f t="shared" si="44"/>
        <v>No</v>
      </c>
    </row>
    <row r="2859" spans="1:39">
      <c r="A2859" s="6" t="s">
        <v>5600</v>
      </c>
      <c r="B2859" s="6" t="s">
        <v>5601</v>
      </c>
      <c r="C2859" s="4" t="s">
        <v>22</v>
      </c>
      <c r="D2859" s="213"/>
      <c r="E2859" s="210">
        <v>90252</v>
      </c>
      <c r="F2859" s="17" t="s">
        <v>272</v>
      </c>
      <c r="G2859" s="36" t="s">
        <v>220</v>
      </c>
      <c r="H2859" s="157">
        <v>12150996</v>
      </c>
      <c r="I2859" s="19">
        <v>7</v>
      </c>
      <c r="J2859" s="150" t="s">
        <v>18</v>
      </c>
      <c r="K2859" s="150" t="s">
        <v>15</v>
      </c>
      <c r="L2859" s="9">
        <v>5</v>
      </c>
      <c r="M2859" s="9"/>
      <c r="N2859" s="21">
        <v>0.2475</v>
      </c>
      <c r="O2859" s="10"/>
      <c r="P2859" s="39">
        <v>5.9700000000000003E-2</v>
      </c>
      <c r="Q2859" s="7"/>
      <c r="R2859" s="158">
        <v>41.813899999999997</v>
      </c>
      <c r="S2859" s="1"/>
      <c r="T2859" s="23">
        <v>10.0838</v>
      </c>
      <c r="V2859" s="20">
        <v>4.1466000000000003</v>
      </c>
      <c r="X2859" s="20">
        <v>0</v>
      </c>
      <c r="AA2859" s="25">
        <v>1757</v>
      </c>
      <c r="AB2859" s="9"/>
      <c r="AC2859" s="25">
        <v>29437</v>
      </c>
      <c r="AD2859" s="9"/>
      <c r="AE2859" s="27">
        <v>7099</v>
      </c>
      <c r="AF2859" s="9"/>
      <c r="AG2859" s="26">
        <v>704</v>
      </c>
      <c r="AI2859" s="26">
        <v>0</v>
      </c>
      <c r="AK2859" s="26">
        <v>23395</v>
      </c>
      <c r="AM2859" s="2" t="str">
        <f t="shared" si="44"/>
        <v>No</v>
      </c>
    </row>
    <row r="2860" spans="1:39">
      <c r="A2860" s="6" t="s">
        <v>6377</v>
      </c>
      <c r="B2860" s="6" t="s">
        <v>3296</v>
      </c>
      <c r="C2860" s="4" t="s">
        <v>52</v>
      </c>
      <c r="D2860" s="213">
        <v>6023</v>
      </c>
      <c r="E2860" s="210">
        <v>60023</v>
      </c>
      <c r="F2860" s="17" t="s">
        <v>272</v>
      </c>
      <c r="G2860" s="36" t="s">
        <v>220</v>
      </c>
      <c r="H2860" s="157">
        <v>143440</v>
      </c>
      <c r="I2860" s="19">
        <v>7</v>
      </c>
      <c r="J2860" s="150" t="s">
        <v>14</v>
      </c>
      <c r="K2860" s="150" t="s">
        <v>12</v>
      </c>
      <c r="L2860" s="9">
        <v>5</v>
      </c>
      <c r="M2860" s="9"/>
      <c r="N2860" s="21">
        <v>0.30059999999999998</v>
      </c>
      <c r="O2860" s="10"/>
      <c r="P2860" s="39">
        <v>3.5499999999999997E-2</v>
      </c>
      <c r="Q2860" s="7"/>
      <c r="R2860" s="158">
        <v>179.1138</v>
      </c>
      <c r="S2860" s="1"/>
      <c r="T2860" s="23">
        <v>21.178899999999999</v>
      </c>
      <c r="V2860" s="20">
        <v>8.4572000000000003</v>
      </c>
      <c r="X2860" s="20">
        <v>0</v>
      </c>
      <c r="AA2860" s="25">
        <v>82357</v>
      </c>
      <c r="AB2860" s="9"/>
      <c r="AC2860" s="25">
        <v>2317195</v>
      </c>
      <c r="AD2860" s="9"/>
      <c r="AE2860" s="27">
        <v>273991</v>
      </c>
      <c r="AF2860" s="9"/>
      <c r="AG2860" s="26">
        <v>12937</v>
      </c>
      <c r="AI2860" s="26">
        <v>0</v>
      </c>
      <c r="AK2860" s="26">
        <v>168231</v>
      </c>
      <c r="AM2860" s="2" t="str">
        <f t="shared" si="44"/>
        <v>No</v>
      </c>
    </row>
    <row r="2861" spans="1:39">
      <c r="A2861" s="6" t="s">
        <v>6378</v>
      </c>
      <c r="B2861" s="6" t="s">
        <v>5617</v>
      </c>
      <c r="C2861" s="4" t="s">
        <v>22</v>
      </c>
      <c r="D2861" s="213"/>
      <c r="E2861" s="210">
        <v>90260</v>
      </c>
      <c r="F2861" s="17" t="s">
        <v>272</v>
      </c>
      <c r="G2861" s="36" t="s">
        <v>220</v>
      </c>
      <c r="H2861" s="157">
        <v>12150996</v>
      </c>
      <c r="I2861" s="19">
        <v>7</v>
      </c>
      <c r="J2861" s="150" t="s">
        <v>14</v>
      </c>
      <c r="K2861" s="150" t="s">
        <v>15</v>
      </c>
      <c r="L2861" s="9">
        <v>5</v>
      </c>
      <c r="M2861" s="9"/>
      <c r="N2861" s="21">
        <v>0.54859999999999998</v>
      </c>
      <c r="O2861" s="10"/>
      <c r="P2861" s="39">
        <v>5.0900000000000001E-2</v>
      </c>
      <c r="Q2861" s="7"/>
      <c r="R2861" s="158">
        <v>74.162999999999997</v>
      </c>
      <c r="S2861" s="1"/>
      <c r="T2861" s="23">
        <v>6.8851000000000004</v>
      </c>
      <c r="V2861" s="20">
        <v>10.7715</v>
      </c>
      <c r="X2861" s="20">
        <v>0</v>
      </c>
      <c r="AA2861" s="25">
        <v>44379</v>
      </c>
      <c r="AB2861" s="9"/>
      <c r="AC2861" s="25">
        <v>871415</v>
      </c>
      <c r="AD2861" s="9"/>
      <c r="AE2861" s="27">
        <v>80900</v>
      </c>
      <c r="AF2861" s="9"/>
      <c r="AG2861" s="26">
        <v>11750</v>
      </c>
      <c r="AI2861" s="26">
        <v>0</v>
      </c>
      <c r="AK2861" s="26">
        <v>129233</v>
      </c>
      <c r="AM2861" s="2" t="str">
        <f t="shared" si="44"/>
        <v>No</v>
      </c>
    </row>
    <row r="2862" spans="1:39">
      <c r="A2862" s="6" t="s">
        <v>6379</v>
      </c>
      <c r="B2862" s="6" t="s">
        <v>5387</v>
      </c>
      <c r="C2862" s="4" t="s">
        <v>39</v>
      </c>
      <c r="D2862" s="213"/>
      <c r="E2862" s="210">
        <v>40239</v>
      </c>
      <c r="F2862" s="17" t="s">
        <v>272</v>
      </c>
      <c r="G2862" s="36" t="s">
        <v>220</v>
      </c>
      <c r="H2862" s="157">
        <v>5502379</v>
      </c>
      <c r="I2862" s="19">
        <v>7</v>
      </c>
      <c r="J2862" s="150" t="s">
        <v>13</v>
      </c>
      <c r="K2862" s="150" t="s">
        <v>12</v>
      </c>
      <c r="L2862" s="9">
        <v>5</v>
      </c>
      <c r="M2862" s="9"/>
      <c r="N2862" s="21">
        <v>0</v>
      </c>
      <c r="O2862" s="10"/>
      <c r="P2862" s="39">
        <v>0</v>
      </c>
      <c r="Q2862" s="7"/>
      <c r="R2862" s="158">
        <v>253.5864</v>
      </c>
      <c r="S2862" s="1"/>
      <c r="T2862" s="23">
        <v>3.2078000000000002</v>
      </c>
      <c r="V2862" s="20">
        <v>79.052599999999998</v>
      </c>
      <c r="X2862" s="20">
        <v>0</v>
      </c>
      <c r="AA2862" s="25">
        <v>0</v>
      </c>
      <c r="AB2862" s="9"/>
      <c r="AC2862" s="25">
        <v>369729</v>
      </c>
      <c r="AD2862" s="9"/>
      <c r="AE2862" s="27">
        <v>4677</v>
      </c>
      <c r="AF2862" s="9"/>
      <c r="AG2862" s="26">
        <v>1458</v>
      </c>
      <c r="AI2862" s="26">
        <v>0</v>
      </c>
      <c r="AK2862" s="26">
        <v>18328</v>
      </c>
      <c r="AM2862" s="2" t="str">
        <f t="shared" si="44"/>
        <v>No</v>
      </c>
    </row>
    <row r="2863" spans="1:39">
      <c r="A2863" s="6" t="s">
        <v>6380</v>
      </c>
      <c r="B2863" s="6" t="s">
        <v>3150</v>
      </c>
      <c r="C2863" s="4" t="s">
        <v>113</v>
      </c>
      <c r="D2863" s="213" t="s">
        <v>3151</v>
      </c>
      <c r="E2863" s="210" t="s">
        <v>3152</v>
      </c>
      <c r="F2863" s="17" t="s">
        <v>275</v>
      </c>
      <c r="G2863" s="36" t="s">
        <v>400</v>
      </c>
      <c r="H2863" s="157">
        <v>0</v>
      </c>
      <c r="I2863" s="19">
        <v>7</v>
      </c>
      <c r="J2863" s="150" t="s">
        <v>13</v>
      </c>
      <c r="K2863" s="150" t="s">
        <v>12</v>
      </c>
      <c r="L2863" s="9">
        <v>5</v>
      </c>
      <c r="M2863" s="9"/>
      <c r="N2863" s="21">
        <v>1.8051999999999999</v>
      </c>
      <c r="O2863" s="10"/>
      <c r="P2863" s="39">
        <v>9.6500000000000002E-2</v>
      </c>
      <c r="Q2863" s="7"/>
      <c r="R2863" s="158">
        <v>80.611999999999995</v>
      </c>
      <c r="S2863" s="1"/>
      <c r="T2863" s="23">
        <v>4.3110999999999997</v>
      </c>
      <c r="V2863" s="20">
        <v>18.698899999999998</v>
      </c>
      <c r="X2863" s="20">
        <v>0</v>
      </c>
      <c r="AA2863" s="25">
        <v>66276</v>
      </c>
      <c r="AB2863" s="9"/>
      <c r="AC2863" s="25">
        <v>686492</v>
      </c>
      <c r="AD2863" s="9"/>
      <c r="AE2863" s="27">
        <v>36713</v>
      </c>
      <c r="AF2863" s="9"/>
      <c r="AG2863" s="26">
        <v>8516</v>
      </c>
      <c r="AI2863" s="26">
        <v>0</v>
      </c>
      <c r="AK2863" s="26">
        <v>143234</v>
      </c>
      <c r="AM2863" s="2" t="str">
        <f t="shared" si="44"/>
        <v>No</v>
      </c>
    </row>
    <row r="2864" spans="1:39">
      <c r="A2864" s="6" t="s">
        <v>4963</v>
      </c>
      <c r="B2864" s="6" t="s">
        <v>2886</v>
      </c>
      <c r="C2864" s="4" t="s">
        <v>20</v>
      </c>
      <c r="D2864" s="213" t="s">
        <v>4964</v>
      </c>
      <c r="E2864" s="210" t="s">
        <v>4965</v>
      </c>
      <c r="F2864" s="17" t="s">
        <v>272</v>
      </c>
      <c r="G2864" s="36" t="s">
        <v>400</v>
      </c>
      <c r="H2864" s="157">
        <v>0</v>
      </c>
      <c r="I2864" s="19">
        <v>7</v>
      </c>
      <c r="J2864" s="150" t="s">
        <v>14</v>
      </c>
      <c r="K2864" s="150" t="s">
        <v>12</v>
      </c>
      <c r="L2864" s="9">
        <v>5</v>
      </c>
      <c r="M2864" s="9"/>
      <c r="N2864" s="21">
        <v>0.63539999999999996</v>
      </c>
      <c r="O2864" s="10"/>
      <c r="P2864" s="39">
        <v>5.4899999999999997E-2</v>
      </c>
      <c r="Q2864" s="7"/>
      <c r="R2864" s="158">
        <v>55.543399999999998</v>
      </c>
      <c r="S2864" s="1"/>
      <c r="T2864" s="23">
        <v>4.7958999999999996</v>
      </c>
      <c r="V2864" s="20">
        <v>11.5815</v>
      </c>
      <c r="X2864" s="20">
        <v>0</v>
      </c>
      <c r="AA2864" s="25">
        <v>32876</v>
      </c>
      <c r="AB2864" s="9"/>
      <c r="AC2864" s="25">
        <v>599202</v>
      </c>
      <c r="AD2864" s="9"/>
      <c r="AE2864" s="27">
        <v>51738</v>
      </c>
      <c r="AF2864" s="9"/>
      <c r="AG2864" s="26">
        <v>10788</v>
      </c>
      <c r="AI2864" s="26">
        <v>0</v>
      </c>
      <c r="AK2864" s="26">
        <v>200104</v>
      </c>
      <c r="AM2864" s="2" t="str">
        <f t="shared" si="44"/>
        <v>No</v>
      </c>
    </row>
    <row r="2865" spans="1:39">
      <c r="A2865" s="6" t="s">
        <v>5620</v>
      </c>
      <c r="B2865" s="6" t="s">
        <v>1458</v>
      </c>
      <c r="C2865" s="4" t="s">
        <v>100</v>
      </c>
      <c r="D2865" s="213">
        <v>4156</v>
      </c>
      <c r="E2865" s="210">
        <v>40156</v>
      </c>
      <c r="F2865" s="17" t="s">
        <v>344</v>
      </c>
      <c r="G2865" s="36" t="s">
        <v>220</v>
      </c>
      <c r="H2865" s="157">
        <v>386787</v>
      </c>
      <c r="I2865" s="19">
        <v>7</v>
      </c>
      <c r="J2865" s="150" t="s">
        <v>13</v>
      </c>
      <c r="K2865" s="150" t="s">
        <v>15</v>
      </c>
      <c r="L2865" s="9">
        <v>4</v>
      </c>
      <c r="M2865" s="9"/>
      <c r="N2865" s="21">
        <v>2.2307000000000001</v>
      </c>
      <c r="O2865" s="10"/>
      <c r="P2865" s="39">
        <v>7.17E-2</v>
      </c>
      <c r="Q2865" s="7"/>
      <c r="R2865" s="158">
        <v>45.521299999999997</v>
      </c>
      <c r="S2865" s="1"/>
      <c r="T2865" s="23">
        <v>1.464</v>
      </c>
      <c r="V2865" s="20">
        <v>31.093800000000002</v>
      </c>
      <c r="X2865" s="20">
        <v>0</v>
      </c>
      <c r="AA2865" s="25">
        <v>20502</v>
      </c>
      <c r="AB2865" s="9"/>
      <c r="AC2865" s="25">
        <v>285783</v>
      </c>
      <c r="AD2865" s="9"/>
      <c r="AE2865" s="27">
        <v>9191</v>
      </c>
      <c r="AF2865" s="9"/>
      <c r="AG2865" s="26">
        <v>6278</v>
      </c>
      <c r="AI2865" s="26">
        <v>0</v>
      </c>
      <c r="AK2865" s="26">
        <v>66080</v>
      </c>
      <c r="AM2865" s="2" t="str">
        <f t="shared" si="44"/>
        <v>No</v>
      </c>
    </row>
    <row r="2866" spans="1:39">
      <c r="A2866" s="6" t="s">
        <v>6381</v>
      </c>
      <c r="B2866" s="6" t="s">
        <v>670</v>
      </c>
      <c r="C2866" s="4" t="s">
        <v>109</v>
      </c>
      <c r="D2866" s="213"/>
      <c r="E2866" s="210">
        <v>407</v>
      </c>
      <c r="F2866" s="17" t="s">
        <v>132</v>
      </c>
      <c r="G2866" s="36" t="s">
        <v>220</v>
      </c>
      <c r="H2866" s="157">
        <v>3059393</v>
      </c>
      <c r="I2866" s="19">
        <v>7</v>
      </c>
      <c r="J2866" s="150" t="s">
        <v>14</v>
      </c>
      <c r="K2866" s="150" t="s">
        <v>12</v>
      </c>
      <c r="L2866" s="9">
        <v>4</v>
      </c>
      <c r="M2866" s="9"/>
      <c r="N2866" s="21">
        <v>0</v>
      </c>
      <c r="O2866" s="10"/>
      <c r="P2866" s="39">
        <v>0</v>
      </c>
      <c r="Q2866" s="7"/>
      <c r="R2866" s="158">
        <v>102.913</v>
      </c>
      <c r="S2866" s="1"/>
      <c r="T2866" s="23">
        <v>4.3562000000000003</v>
      </c>
      <c r="V2866" s="20">
        <v>23.624700000000001</v>
      </c>
      <c r="X2866" s="20">
        <v>0</v>
      </c>
      <c r="AA2866" s="25">
        <v>0</v>
      </c>
      <c r="AB2866" s="9"/>
      <c r="AC2866" s="25">
        <v>751265</v>
      </c>
      <c r="AD2866" s="9"/>
      <c r="AE2866" s="27">
        <v>31800</v>
      </c>
      <c r="AF2866" s="9"/>
      <c r="AG2866" s="26">
        <v>7300</v>
      </c>
      <c r="AI2866" s="26">
        <v>0</v>
      </c>
      <c r="AK2866" s="26">
        <v>148703</v>
      </c>
      <c r="AM2866" s="2" t="str">
        <f t="shared" si="44"/>
        <v>No</v>
      </c>
    </row>
    <row r="2867" spans="1:39">
      <c r="A2867" s="6" t="s">
        <v>93</v>
      </c>
      <c r="B2867" s="6" t="s">
        <v>1397</v>
      </c>
      <c r="C2867" s="4" t="s">
        <v>90</v>
      </c>
      <c r="D2867" s="213">
        <v>4160</v>
      </c>
      <c r="E2867" s="210">
        <v>40160</v>
      </c>
      <c r="F2867" s="17" t="s">
        <v>272</v>
      </c>
      <c r="G2867" s="36" t="s">
        <v>220</v>
      </c>
      <c r="H2867" s="157">
        <v>139171</v>
      </c>
      <c r="I2867" s="19">
        <v>7</v>
      </c>
      <c r="J2867" s="150" t="s">
        <v>14</v>
      </c>
      <c r="K2867" s="150" t="s">
        <v>12</v>
      </c>
      <c r="L2867" s="9">
        <v>4</v>
      </c>
      <c r="M2867" s="9"/>
      <c r="N2867" s="21">
        <v>0</v>
      </c>
      <c r="O2867" s="10"/>
      <c r="P2867" s="39">
        <v>0</v>
      </c>
      <c r="Q2867" s="7"/>
      <c r="R2867" s="158">
        <v>39.241</v>
      </c>
      <c r="S2867" s="1"/>
      <c r="T2867" s="23">
        <v>4.9703999999999997</v>
      </c>
      <c r="V2867" s="20">
        <v>7.8948999999999998</v>
      </c>
      <c r="X2867" s="20">
        <v>0</v>
      </c>
      <c r="AA2867" s="25">
        <v>0</v>
      </c>
      <c r="AB2867" s="9"/>
      <c r="AC2867" s="25">
        <v>92805</v>
      </c>
      <c r="AD2867" s="9"/>
      <c r="AE2867" s="27">
        <v>11755</v>
      </c>
      <c r="AF2867" s="9"/>
      <c r="AG2867" s="26">
        <v>2365</v>
      </c>
      <c r="AI2867" s="26">
        <v>0</v>
      </c>
      <c r="AK2867" s="26">
        <v>21429</v>
      </c>
      <c r="AM2867" s="2" t="str">
        <f t="shared" si="44"/>
        <v>No</v>
      </c>
    </row>
    <row r="2868" spans="1:39">
      <c r="A2868" s="6" t="s">
        <v>3900</v>
      </c>
      <c r="B2868" s="6" t="s">
        <v>3901</v>
      </c>
      <c r="C2868" s="4" t="s">
        <v>48</v>
      </c>
      <c r="D2868" s="213" t="s">
        <v>3902</v>
      </c>
      <c r="E2868" s="210" t="s">
        <v>3903</v>
      </c>
      <c r="F2868" s="17" t="s">
        <v>272</v>
      </c>
      <c r="G2868" s="36" t="s">
        <v>400</v>
      </c>
      <c r="H2868" s="157">
        <v>0</v>
      </c>
      <c r="I2868" s="19">
        <v>7</v>
      </c>
      <c r="J2868" s="150" t="s">
        <v>13</v>
      </c>
      <c r="K2868" s="150" t="s">
        <v>12</v>
      </c>
      <c r="L2868" s="9">
        <v>4</v>
      </c>
      <c r="M2868" s="9"/>
      <c r="N2868" s="21">
        <v>0.76490000000000002</v>
      </c>
      <c r="O2868" s="10"/>
      <c r="P2868" s="39">
        <v>5.3400000000000003E-2</v>
      </c>
      <c r="Q2868" s="7"/>
      <c r="R2868" s="158">
        <v>38.820300000000003</v>
      </c>
      <c r="S2868" s="1"/>
      <c r="T2868" s="23">
        <v>2.7094</v>
      </c>
      <c r="V2868" s="20">
        <v>14.328200000000001</v>
      </c>
      <c r="X2868" s="20">
        <v>0</v>
      </c>
      <c r="AA2868" s="25">
        <v>13996</v>
      </c>
      <c r="AB2868" s="9"/>
      <c r="AC2868" s="25">
        <v>262192</v>
      </c>
      <c r="AD2868" s="9"/>
      <c r="AE2868" s="27">
        <v>18299</v>
      </c>
      <c r="AF2868" s="9"/>
      <c r="AG2868" s="26">
        <v>6754</v>
      </c>
      <c r="AI2868" s="26">
        <v>0</v>
      </c>
      <c r="AK2868" s="26">
        <v>96155</v>
      </c>
      <c r="AM2868" s="2" t="str">
        <f t="shared" si="44"/>
        <v>No</v>
      </c>
    </row>
    <row r="2869" spans="1:39">
      <c r="A2869" s="6" t="s">
        <v>6382</v>
      </c>
      <c r="B2869" s="6" t="s">
        <v>4759</v>
      </c>
      <c r="C2869" s="4" t="s">
        <v>104</v>
      </c>
      <c r="D2869" s="213" t="s">
        <v>4760</v>
      </c>
      <c r="E2869" s="210" t="s">
        <v>4761</v>
      </c>
      <c r="F2869" s="17" t="s">
        <v>272</v>
      </c>
      <c r="G2869" s="36" t="s">
        <v>400</v>
      </c>
      <c r="H2869" s="157">
        <v>0</v>
      </c>
      <c r="I2869" s="19">
        <v>7</v>
      </c>
      <c r="J2869" s="150" t="s">
        <v>14</v>
      </c>
      <c r="K2869" s="150" t="s">
        <v>12</v>
      </c>
      <c r="L2869" s="9">
        <v>4</v>
      </c>
      <c r="M2869" s="9"/>
      <c r="N2869" s="21">
        <v>0.2364</v>
      </c>
      <c r="O2869" s="10"/>
      <c r="P2869" s="39">
        <v>1.5299999999999999E-2</v>
      </c>
      <c r="Q2869" s="7"/>
      <c r="R2869" s="158">
        <v>63.2408</v>
      </c>
      <c r="S2869" s="1"/>
      <c r="T2869" s="23">
        <v>4.0888999999999998</v>
      </c>
      <c r="V2869" s="20">
        <v>15.4666</v>
      </c>
      <c r="X2869" s="20">
        <v>0</v>
      </c>
      <c r="AA2869" s="25">
        <v>9702</v>
      </c>
      <c r="AB2869" s="9"/>
      <c r="AC2869" s="25">
        <v>634811</v>
      </c>
      <c r="AD2869" s="9"/>
      <c r="AE2869" s="27">
        <v>41044</v>
      </c>
      <c r="AF2869" s="9"/>
      <c r="AG2869" s="26">
        <v>10038</v>
      </c>
      <c r="AI2869" s="26">
        <v>0</v>
      </c>
      <c r="AK2869" s="26">
        <v>259614</v>
      </c>
      <c r="AM2869" s="2" t="str">
        <f t="shared" si="44"/>
        <v>No</v>
      </c>
    </row>
    <row r="2870" spans="1:39">
      <c r="A2870" s="6" t="s">
        <v>1110</v>
      </c>
      <c r="B2870" s="6" t="s">
        <v>1111</v>
      </c>
      <c r="C2870" s="4" t="s">
        <v>105</v>
      </c>
      <c r="D2870" s="213">
        <v>3099</v>
      </c>
      <c r="E2870" s="210">
        <v>30099</v>
      </c>
      <c r="F2870" s="17" t="s">
        <v>272</v>
      </c>
      <c r="G2870" s="36" t="s">
        <v>220</v>
      </c>
      <c r="H2870" s="157">
        <v>69449</v>
      </c>
      <c r="I2870" s="19">
        <v>7</v>
      </c>
      <c r="J2870" s="150" t="s">
        <v>14</v>
      </c>
      <c r="K2870" s="150" t="s">
        <v>12</v>
      </c>
      <c r="L2870" s="9">
        <v>4</v>
      </c>
      <c r="M2870" s="9"/>
      <c r="N2870" s="21">
        <v>0.64149999999999996</v>
      </c>
      <c r="O2870" s="10"/>
      <c r="P2870" s="39">
        <v>0.10249999999999999</v>
      </c>
      <c r="Q2870" s="7"/>
      <c r="R2870" s="158">
        <v>59.183300000000003</v>
      </c>
      <c r="S2870" s="1"/>
      <c r="T2870" s="23">
        <v>9.4603999999999999</v>
      </c>
      <c r="V2870" s="20">
        <v>6.2558999999999996</v>
      </c>
      <c r="X2870" s="20">
        <v>0</v>
      </c>
      <c r="AA2870" s="25">
        <v>80133</v>
      </c>
      <c r="AB2870" s="9"/>
      <c r="AC2870" s="25">
        <v>781515</v>
      </c>
      <c r="AD2870" s="9"/>
      <c r="AE2870" s="27">
        <v>124924</v>
      </c>
      <c r="AF2870" s="9"/>
      <c r="AG2870" s="26">
        <v>13205</v>
      </c>
      <c r="AI2870" s="26">
        <v>0</v>
      </c>
      <c r="AK2870" s="26">
        <v>153564</v>
      </c>
      <c r="AM2870" s="2" t="str">
        <f t="shared" si="44"/>
        <v>No</v>
      </c>
    </row>
    <row r="2871" spans="1:39">
      <c r="A2871" s="6" t="s">
        <v>4893</v>
      </c>
      <c r="B2871" s="6" t="s">
        <v>4894</v>
      </c>
      <c r="C2871" s="4" t="s">
        <v>22</v>
      </c>
      <c r="D2871" s="213">
        <v>9220</v>
      </c>
      <c r="E2871" s="210">
        <v>90220</v>
      </c>
      <c r="F2871" s="17" t="s">
        <v>272</v>
      </c>
      <c r="G2871" s="36" t="s">
        <v>220</v>
      </c>
      <c r="H2871" s="157">
        <v>1723634</v>
      </c>
      <c r="I2871" s="19">
        <v>7</v>
      </c>
      <c r="J2871" s="150" t="s">
        <v>14</v>
      </c>
      <c r="K2871" s="150" t="s">
        <v>12</v>
      </c>
      <c r="L2871" s="9">
        <v>4</v>
      </c>
      <c r="M2871" s="9"/>
      <c r="N2871" s="21">
        <v>0</v>
      </c>
      <c r="O2871" s="10"/>
      <c r="P2871" s="39">
        <v>0</v>
      </c>
      <c r="Q2871" s="7"/>
      <c r="R2871" s="158">
        <v>168.62739999999999</v>
      </c>
      <c r="S2871" s="1"/>
      <c r="T2871" s="23">
        <v>9.8294999999999995</v>
      </c>
      <c r="V2871" s="20">
        <v>17.155200000000001</v>
      </c>
      <c r="X2871" s="20">
        <v>0</v>
      </c>
      <c r="AA2871" s="25">
        <v>0</v>
      </c>
      <c r="AB2871" s="9"/>
      <c r="AC2871" s="25">
        <v>1312427</v>
      </c>
      <c r="AD2871" s="9"/>
      <c r="AE2871" s="27">
        <v>76503</v>
      </c>
      <c r="AF2871" s="9"/>
      <c r="AG2871" s="26">
        <v>7783</v>
      </c>
      <c r="AI2871" s="26">
        <v>0</v>
      </c>
      <c r="AK2871" s="26">
        <v>124662</v>
      </c>
      <c r="AM2871" s="2" t="str">
        <f t="shared" si="44"/>
        <v>No</v>
      </c>
    </row>
    <row r="2872" spans="1:39">
      <c r="A2872" s="6" t="s">
        <v>6383</v>
      </c>
      <c r="B2872" s="6" t="s">
        <v>4949</v>
      </c>
      <c r="C2872" s="4" t="s">
        <v>20</v>
      </c>
      <c r="D2872" s="213" t="s">
        <v>4950</v>
      </c>
      <c r="E2872" s="210" t="s">
        <v>4951</v>
      </c>
      <c r="F2872" s="17" t="s">
        <v>272</v>
      </c>
      <c r="G2872" s="36" t="s">
        <v>400</v>
      </c>
      <c r="H2872" s="157">
        <v>0</v>
      </c>
      <c r="I2872" s="19">
        <v>7</v>
      </c>
      <c r="J2872" s="150" t="s">
        <v>14</v>
      </c>
      <c r="K2872" s="150" t="s">
        <v>15</v>
      </c>
      <c r="L2872" s="9">
        <v>4</v>
      </c>
      <c r="M2872" s="9"/>
      <c r="N2872" s="21">
        <v>0.16750000000000001</v>
      </c>
      <c r="O2872" s="10"/>
      <c r="P2872" s="39">
        <v>5.5300000000000002E-2</v>
      </c>
      <c r="Q2872" s="7"/>
      <c r="R2872" s="158">
        <v>70.280500000000004</v>
      </c>
      <c r="S2872" s="1"/>
      <c r="T2872" s="23">
        <v>23.207699999999999</v>
      </c>
      <c r="V2872" s="20">
        <v>3.0283000000000002</v>
      </c>
      <c r="X2872" s="20">
        <v>0</v>
      </c>
      <c r="AA2872" s="25">
        <v>29135</v>
      </c>
      <c r="AB2872" s="9"/>
      <c r="AC2872" s="25">
        <v>526823</v>
      </c>
      <c r="AD2872" s="9"/>
      <c r="AE2872" s="27">
        <v>173965</v>
      </c>
      <c r="AF2872" s="9"/>
      <c r="AG2872" s="26">
        <v>7496</v>
      </c>
      <c r="AI2872" s="26">
        <v>0</v>
      </c>
      <c r="AK2872" s="26">
        <v>169395</v>
      </c>
      <c r="AM2872" s="2" t="str">
        <f t="shared" si="44"/>
        <v>No</v>
      </c>
    </row>
    <row r="2873" spans="1:39">
      <c r="A2873" s="6" t="s">
        <v>6384</v>
      </c>
      <c r="B2873" s="6" t="s">
        <v>1071</v>
      </c>
      <c r="C2873" s="4" t="s">
        <v>102</v>
      </c>
      <c r="D2873" s="213">
        <v>4055</v>
      </c>
      <c r="E2873" s="210">
        <v>40055</v>
      </c>
      <c r="F2873" s="17" t="s">
        <v>272</v>
      </c>
      <c r="G2873" s="36" t="s">
        <v>220</v>
      </c>
      <c r="H2873" s="157">
        <v>69501</v>
      </c>
      <c r="I2873" s="19">
        <v>7</v>
      </c>
      <c r="J2873" s="150" t="s">
        <v>13</v>
      </c>
      <c r="K2873" s="150" t="s">
        <v>12</v>
      </c>
      <c r="L2873" s="9">
        <v>4</v>
      </c>
      <c r="M2873" s="9"/>
      <c r="N2873" s="21">
        <v>0.1953</v>
      </c>
      <c r="O2873" s="10"/>
      <c r="P2873" s="39">
        <v>6.6E-3</v>
      </c>
      <c r="Q2873" s="7"/>
      <c r="R2873" s="158">
        <v>32.479799999999997</v>
      </c>
      <c r="S2873" s="1"/>
      <c r="T2873" s="23">
        <v>1.0943000000000001</v>
      </c>
      <c r="V2873" s="20">
        <v>29.680499999999999</v>
      </c>
      <c r="X2873" s="20">
        <v>0</v>
      </c>
      <c r="AA2873" s="25">
        <v>1500</v>
      </c>
      <c r="AB2873" s="9"/>
      <c r="AC2873" s="25">
        <v>227976</v>
      </c>
      <c r="AD2873" s="9"/>
      <c r="AE2873" s="27">
        <v>7681</v>
      </c>
      <c r="AF2873" s="9"/>
      <c r="AG2873" s="26">
        <v>7019</v>
      </c>
      <c r="AI2873" s="26">
        <v>0</v>
      </c>
      <c r="AK2873" s="26">
        <v>83759</v>
      </c>
      <c r="AM2873" s="2" t="str">
        <f t="shared" si="44"/>
        <v>No</v>
      </c>
    </row>
    <row r="2874" spans="1:39">
      <c r="A2874" s="6" t="s">
        <v>1371</v>
      </c>
      <c r="B2874" s="6" t="s">
        <v>1372</v>
      </c>
      <c r="C2874" s="4" t="s">
        <v>90</v>
      </c>
      <c r="D2874" s="213">
        <v>4126</v>
      </c>
      <c r="E2874" s="210">
        <v>40126</v>
      </c>
      <c r="F2874" s="17" t="s">
        <v>272</v>
      </c>
      <c r="G2874" s="36" t="s">
        <v>220</v>
      </c>
      <c r="H2874" s="157">
        <v>2148346</v>
      </c>
      <c r="I2874" s="19">
        <v>7</v>
      </c>
      <c r="J2874" s="150" t="s">
        <v>13</v>
      </c>
      <c r="K2874" s="150" t="s">
        <v>12</v>
      </c>
      <c r="L2874" s="9">
        <v>4</v>
      </c>
      <c r="M2874" s="9"/>
      <c r="N2874" s="21">
        <v>0</v>
      </c>
      <c r="O2874" s="10"/>
      <c r="P2874" s="39">
        <v>0</v>
      </c>
      <c r="Q2874" s="7"/>
      <c r="R2874" s="158">
        <v>33.789200000000001</v>
      </c>
      <c r="S2874" s="1"/>
      <c r="T2874" s="23">
        <v>7.359</v>
      </c>
      <c r="V2874" s="20">
        <v>4.5914999999999999</v>
      </c>
      <c r="X2874" s="20">
        <v>0</v>
      </c>
      <c r="AA2874" s="25">
        <v>0</v>
      </c>
      <c r="AB2874" s="9"/>
      <c r="AC2874" s="25">
        <v>78864</v>
      </c>
      <c r="AD2874" s="9"/>
      <c r="AE2874" s="27">
        <v>17176</v>
      </c>
      <c r="AF2874" s="9"/>
      <c r="AG2874" s="26">
        <v>2334</v>
      </c>
      <c r="AI2874" s="26">
        <v>0</v>
      </c>
      <c r="AK2874" s="26">
        <v>14648</v>
      </c>
      <c r="AM2874" s="2" t="str">
        <f t="shared" si="44"/>
        <v>No</v>
      </c>
    </row>
    <row r="2875" spans="1:39">
      <c r="A2875" s="6" t="s">
        <v>600</v>
      </c>
      <c r="B2875" s="6" t="s">
        <v>601</v>
      </c>
      <c r="C2875" s="4" t="s">
        <v>109</v>
      </c>
      <c r="D2875" s="213" t="s">
        <v>602</v>
      </c>
      <c r="E2875" s="210" t="s">
        <v>603</v>
      </c>
      <c r="F2875" s="17" t="s">
        <v>275</v>
      </c>
      <c r="G2875" s="36" t="s">
        <v>400</v>
      </c>
      <c r="H2875" s="157">
        <v>0</v>
      </c>
      <c r="I2875" s="19">
        <v>7</v>
      </c>
      <c r="J2875" s="150" t="s">
        <v>14</v>
      </c>
      <c r="K2875" s="150" t="s">
        <v>12</v>
      </c>
      <c r="L2875" s="9">
        <v>4</v>
      </c>
      <c r="M2875" s="9"/>
      <c r="N2875" s="21">
        <v>0.43080000000000002</v>
      </c>
      <c r="O2875" s="10"/>
      <c r="P2875" s="39">
        <v>1.17E-2</v>
      </c>
      <c r="Q2875" s="7"/>
      <c r="R2875" s="158">
        <v>56.894500000000001</v>
      </c>
      <c r="S2875" s="1"/>
      <c r="T2875" s="23">
        <v>1.5451999999999999</v>
      </c>
      <c r="V2875" s="20">
        <v>36.819400000000002</v>
      </c>
      <c r="X2875" s="20">
        <v>0</v>
      </c>
      <c r="AA2875" s="25">
        <v>4393</v>
      </c>
      <c r="AB2875" s="9"/>
      <c r="AC2875" s="25">
        <v>375447</v>
      </c>
      <c r="AD2875" s="9"/>
      <c r="AE2875" s="27">
        <v>10197</v>
      </c>
      <c r="AF2875" s="9"/>
      <c r="AG2875" s="26">
        <v>6599</v>
      </c>
      <c r="AI2875" s="26">
        <v>0</v>
      </c>
      <c r="AK2875" s="26">
        <v>141304</v>
      </c>
      <c r="AM2875" s="2" t="str">
        <f t="shared" si="44"/>
        <v>No</v>
      </c>
    </row>
    <row r="2876" spans="1:39">
      <c r="A2876" s="6" t="s">
        <v>6385</v>
      </c>
      <c r="B2876" s="6" t="s">
        <v>5390</v>
      </c>
      <c r="C2876" s="4" t="s">
        <v>39</v>
      </c>
      <c r="D2876" s="213"/>
      <c r="E2876" s="210">
        <v>40241</v>
      </c>
      <c r="F2876" s="17" t="s">
        <v>272</v>
      </c>
      <c r="G2876" s="36" t="s">
        <v>220</v>
      </c>
      <c r="H2876" s="157">
        <v>5502379</v>
      </c>
      <c r="I2876" s="19">
        <v>7</v>
      </c>
      <c r="J2876" s="150" t="s">
        <v>14</v>
      </c>
      <c r="K2876" s="150" t="s">
        <v>12</v>
      </c>
      <c r="L2876" s="9">
        <v>4</v>
      </c>
      <c r="M2876" s="9"/>
      <c r="N2876" s="21">
        <v>0</v>
      </c>
      <c r="O2876" s="10"/>
      <c r="P2876" s="39">
        <v>0</v>
      </c>
      <c r="Q2876" s="7"/>
      <c r="R2876" s="158">
        <v>76.989900000000006</v>
      </c>
      <c r="S2876" s="1"/>
      <c r="T2876" s="23">
        <v>11.467599999999999</v>
      </c>
      <c r="V2876" s="20">
        <v>6.7137000000000002</v>
      </c>
      <c r="X2876" s="20">
        <v>0</v>
      </c>
      <c r="AA2876" s="25">
        <v>0</v>
      </c>
      <c r="AB2876" s="9"/>
      <c r="AC2876" s="25">
        <v>809703</v>
      </c>
      <c r="AD2876" s="9"/>
      <c r="AE2876" s="27">
        <v>120605</v>
      </c>
      <c r="AF2876" s="9"/>
      <c r="AG2876" s="26">
        <v>10517</v>
      </c>
      <c r="AI2876" s="26">
        <v>0</v>
      </c>
      <c r="AK2876" s="26">
        <v>169116</v>
      </c>
      <c r="AM2876" s="2" t="str">
        <f t="shared" si="44"/>
        <v>No</v>
      </c>
    </row>
    <row r="2877" spans="1:39">
      <c r="A2877" s="6" t="s">
        <v>5368</v>
      </c>
      <c r="B2877" s="6" t="s">
        <v>5369</v>
      </c>
      <c r="C2877" s="4" t="s">
        <v>75</v>
      </c>
      <c r="D2877" s="213" t="s">
        <v>962</v>
      </c>
      <c r="E2877" s="210" t="s">
        <v>963</v>
      </c>
      <c r="F2877" s="17" t="s">
        <v>272</v>
      </c>
      <c r="G2877" s="36" t="s">
        <v>400</v>
      </c>
      <c r="H2877" s="157">
        <v>0</v>
      </c>
      <c r="I2877" s="19">
        <v>7</v>
      </c>
      <c r="J2877" s="150" t="s">
        <v>24</v>
      </c>
      <c r="K2877" s="150" t="s">
        <v>15</v>
      </c>
      <c r="L2877" s="9">
        <v>4</v>
      </c>
      <c r="M2877" s="9"/>
      <c r="N2877" s="21">
        <v>4.7035</v>
      </c>
      <c r="O2877" s="10"/>
      <c r="P2877" s="39">
        <v>0.20599999999999999</v>
      </c>
      <c r="Q2877" s="7"/>
      <c r="R2877" s="158">
        <v>146.92019999999999</v>
      </c>
      <c r="S2877" s="1"/>
      <c r="T2877" s="23">
        <v>6.4333</v>
      </c>
      <c r="V2877" s="20">
        <v>22.837299999999999</v>
      </c>
      <c r="X2877" s="20">
        <v>0</v>
      </c>
      <c r="AA2877" s="25">
        <v>94408</v>
      </c>
      <c r="AB2877" s="9"/>
      <c r="AC2877" s="25">
        <v>458391</v>
      </c>
      <c r="AD2877" s="9"/>
      <c r="AE2877" s="27">
        <v>20072</v>
      </c>
      <c r="AF2877" s="9"/>
      <c r="AG2877" s="26">
        <v>3120</v>
      </c>
      <c r="AI2877" s="26">
        <v>0</v>
      </c>
      <c r="AK2877" s="26">
        <v>96692</v>
      </c>
      <c r="AM2877" s="2" t="str">
        <f t="shared" si="44"/>
        <v>No</v>
      </c>
    </row>
    <row r="2878" spans="1:39">
      <c r="A2878" s="6" t="s">
        <v>6386</v>
      </c>
      <c r="B2878" s="6" t="s">
        <v>4341</v>
      </c>
      <c r="C2878" s="4" t="s">
        <v>33</v>
      </c>
      <c r="D2878" s="213" t="s">
        <v>4428</v>
      </c>
      <c r="E2878" s="210" t="s">
        <v>4429</v>
      </c>
      <c r="F2878" s="17" t="s">
        <v>405</v>
      </c>
      <c r="G2878" s="36" t="s">
        <v>400</v>
      </c>
      <c r="H2878" s="157">
        <v>0</v>
      </c>
      <c r="I2878" s="19">
        <v>7</v>
      </c>
      <c r="J2878" s="150" t="s">
        <v>13</v>
      </c>
      <c r="K2878" s="150" t="s">
        <v>12</v>
      </c>
      <c r="L2878" s="9">
        <v>3</v>
      </c>
      <c r="M2878" s="9"/>
      <c r="N2878" s="21">
        <v>0.41199999999999998</v>
      </c>
      <c r="O2878" s="10"/>
      <c r="P2878" s="39">
        <v>3.8399999999999997E-2</v>
      </c>
      <c r="Q2878" s="7"/>
      <c r="R2878" s="158">
        <v>41.828800000000001</v>
      </c>
      <c r="S2878" s="1"/>
      <c r="T2878" s="23">
        <v>3.8978999999999999</v>
      </c>
      <c r="V2878" s="20">
        <v>10.7311</v>
      </c>
      <c r="X2878" s="20">
        <v>0</v>
      </c>
      <c r="AA2878" s="25">
        <v>5552</v>
      </c>
      <c r="AB2878" s="9"/>
      <c r="AC2878" s="25">
        <v>144602</v>
      </c>
      <c r="AD2878" s="9"/>
      <c r="AE2878" s="27">
        <v>13475</v>
      </c>
      <c r="AF2878" s="9"/>
      <c r="AG2878" s="26">
        <v>3457</v>
      </c>
      <c r="AI2878" s="26">
        <v>0</v>
      </c>
      <c r="AK2878" s="26">
        <v>72870</v>
      </c>
      <c r="AM2878" s="2" t="str">
        <f t="shared" si="44"/>
        <v>No</v>
      </c>
    </row>
    <row r="2879" spans="1:39">
      <c r="A2879" s="6" t="s">
        <v>93</v>
      </c>
      <c r="B2879" s="6" t="s">
        <v>1397</v>
      </c>
      <c r="C2879" s="4" t="s">
        <v>90</v>
      </c>
      <c r="D2879" s="213">
        <v>4160</v>
      </c>
      <c r="E2879" s="210">
        <v>40160</v>
      </c>
      <c r="F2879" s="17" t="s">
        <v>272</v>
      </c>
      <c r="G2879" s="36" t="s">
        <v>220</v>
      </c>
      <c r="H2879" s="157">
        <v>139171</v>
      </c>
      <c r="I2879" s="19">
        <v>7</v>
      </c>
      <c r="J2879" s="150" t="s">
        <v>13</v>
      </c>
      <c r="K2879" s="150" t="s">
        <v>12</v>
      </c>
      <c r="L2879" s="9">
        <v>3</v>
      </c>
      <c r="M2879" s="9"/>
      <c r="N2879" s="21">
        <v>0</v>
      </c>
      <c r="O2879" s="10"/>
      <c r="P2879" s="39">
        <v>0</v>
      </c>
      <c r="Q2879" s="7"/>
      <c r="R2879" s="158">
        <v>51.172699999999999</v>
      </c>
      <c r="S2879" s="1"/>
      <c r="T2879" s="23">
        <v>1.8028</v>
      </c>
      <c r="V2879" s="20">
        <v>28.385400000000001</v>
      </c>
      <c r="X2879" s="20">
        <v>0</v>
      </c>
      <c r="AA2879" s="25">
        <v>0</v>
      </c>
      <c r="AB2879" s="9"/>
      <c r="AC2879" s="25">
        <v>91855</v>
      </c>
      <c r="AD2879" s="9"/>
      <c r="AE2879" s="27">
        <v>3236</v>
      </c>
      <c r="AF2879" s="9"/>
      <c r="AG2879" s="26">
        <v>1795</v>
      </c>
      <c r="AI2879" s="26">
        <v>0</v>
      </c>
      <c r="AK2879" s="26">
        <v>20814</v>
      </c>
      <c r="AM2879" s="2" t="str">
        <f t="shared" si="44"/>
        <v>No</v>
      </c>
    </row>
    <row r="2880" spans="1:39">
      <c r="A2880" s="6" t="s">
        <v>6387</v>
      </c>
      <c r="B2880" s="6" t="s">
        <v>3701</v>
      </c>
      <c r="C2880" s="4" t="s">
        <v>44</v>
      </c>
      <c r="D2880" s="213">
        <v>7007</v>
      </c>
      <c r="E2880" s="210">
        <v>70007</v>
      </c>
      <c r="F2880" s="17" t="s">
        <v>272</v>
      </c>
      <c r="G2880" s="36" t="s">
        <v>220</v>
      </c>
      <c r="H2880" s="157">
        <v>280051</v>
      </c>
      <c r="I2880" s="19">
        <v>7</v>
      </c>
      <c r="J2880" s="150" t="s">
        <v>14</v>
      </c>
      <c r="K2880" s="150" t="s">
        <v>15</v>
      </c>
      <c r="L2880" s="9">
        <v>3</v>
      </c>
      <c r="M2880" s="9"/>
      <c r="N2880" s="21">
        <v>0.3029</v>
      </c>
      <c r="O2880" s="10"/>
      <c r="P2880" s="39">
        <v>2.4299999999999999E-2</v>
      </c>
      <c r="Q2880" s="7"/>
      <c r="R2880" s="158">
        <v>50.602400000000003</v>
      </c>
      <c r="S2880" s="1"/>
      <c r="T2880" s="23">
        <v>4.0594999999999999</v>
      </c>
      <c r="V2880" s="20">
        <v>12.465199999999999</v>
      </c>
      <c r="X2880" s="20">
        <v>0</v>
      </c>
      <c r="AA2880" s="25">
        <v>1633</v>
      </c>
      <c r="AB2880" s="9"/>
      <c r="AC2880" s="25">
        <v>67200</v>
      </c>
      <c r="AD2880" s="9"/>
      <c r="AE2880" s="27">
        <v>5391</v>
      </c>
      <c r="AF2880" s="9"/>
      <c r="AG2880" s="26">
        <v>1328</v>
      </c>
      <c r="AI2880" s="26">
        <v>0</v>
      </c>
      <c r="AK2880" s="26">
        <v>23932</v>
      </c>
      <c r="AM2880" s="2" t="str">
        <f t="shared" si="44"/>
        <v>No</v>
      </c>
    </row>
    <row r="2881" spans="1:39">
      <c r="A2881" s="6" t="s">
        <v>6382</v>
      </c>
      <c r="B2881" s="6" t="s">
        <v>4759</v>
      </c>
      <c r="C2881" s="4" t="s">
        <v>104</v>
      </c>
      <c r="D2881" s="213" t="s">
        <v>4760</v>
      </c>
      <c r="E2881" s="210" t="s">
        <v>4761</v>
      </c>
      <c r="F2881" s="17" t="s">
        <v>272</v>
      </c>
      <c r="G2881" s="36" t="s">
        <v>400</v>
      </c>
      <c r="H2881" s="157">
        <v>0</v>
      </c>
      <c r="I2881" s="19">
        <v>7</v>
      </c>
      <c r="J2881" s="150" t="s">
        <v>13</v>
      </c>
      <c r="K2881" s="150" t="s">
        <v>12</v>
      </c>
      <c r="L2881" s="9">
        <v>3</v>
      </c>
      <c r="M2881" s="9"/>
      <c r="N2881" s="21">
        <v>1.4604999999999999</v>
      </c>
      <c r="O2881" s="10"/>
      <c r="P2881" s="39">
        <v>8.3000000000000004E-2</v>
      </c>
      <c r="Q2881" s="7"/>
      <c r="R2881" s="158">
        <v>26.139600000000002</v>
      </c>
      <c r="S2881" s="1"/>
      <c r="T2881" s="23">
        <v>1.486</v>
      </c>
      <c r="V2881" s="20">
        <v>17.591000000000001</v>
      </c>
      <c r="X2881" s="20">
        <v>0</v>
      </c>
      <c r="AA2881" s="25">
        <v>5953</v>
      </c>
      <c r="AB2881" s="9"/>
      <c r="AC2881" s="25">
        <v>71701</v>
      </c>
      <c r="AD2881" s="9"/>
      <c r="AE2881" s="27">
        <v>4076</v>
      </c>
      <c r="AF2881" s="9"/>
      <c r="AG2881" s="26">
        <v>2743</v>
      </c>
      <c r="AI2881" s="26">
        <v>0</v>
      </c>
      <c r="AK2881" s="26">
        <v>51742</v>
      </c>
      <c r="AM2881" s="2" t="str">
        <f t="shared" si="44"/>
        <v>No</v>
      </c>
    </row>
    <row r="2882" spans="1:39">
      <c r="A2882" s="6" t="s">
        <v>1110</v>
      </c>
      <c r="B2882" s="6" t="s">
        <v>1111</v>
      </c>
      <c r="C2882" s="4" t="s">
        <v>105</v>
      </c>
      <c r="D2882" s="213">
        <v>3099</v>
      </c>
      <c r="E2882" s="210">
        <v>30099</v>
      </c>
      <c r="F2882" s="17" t="s">
        <v>272</v>
      </c>
      <c r="G2882" s="36" t="s">
        <v>220</v>
      </c>
      <c r="H2882" s="157">
        <v>69449</v>
      </c>
      <c r="I2882" s="19">
        <v>7</v>
      </c>
      <c r="J2882" s="150" t="s">
        <v>13</v>
      </c>
      <c r="K2882" s="150" t="s">
        <v>12</v>
      </c>
      <c r="L2882" s="9">
        <v>3</v>
      </c>
      <c r="M2882" s="9"/>
      <c r="N2882" s="21">
        <v>0.50029999999999997</v>
      </c>
      <c r="O2882" s="10"/>
      <c r="P2882" s="39">
        <v>4.07E-2</v>
      </c>
      <c r="Q2882" s="7"/>
      <c r="R2882" s="158">
        <v>37.996099999999998</v>
      </c>
      <c r="S2882" s="1"/>
      <c r="T2882" s="23">
        <v>3.0926999999999998</v>
      </c>
      <c r="V2882" s="20">
        <v>12.285600000000001</v>
      </c>
      <c r="X2882" s="20">
        <v>0</v>
      </c>
      <c r="AA2882" s="25">
        <v>7542</v>
      </c>
      <c r="AB2882" s="9"/>
      <c r="AC2882" s="25">
        <v>185193</v>
      </c>
      <c r="AD2882" s="9"/>
      <c r="AE2882" s="27">
        <v>15074</v>
      </c>
      <c r="AF2882" s="9"/>
      <c r="AG2882" s="26">
        <v>4874</v>
      </c>
      <c r="AI2882" s="26">
        <v>0</v>
      </c>
      <c r="AK2882" s="26">
        <v>40371</v>
      </c>
      <c r="AM2882" s="2" t="str">
        <f t="shared" ref="AM2882:AM2945" si="45">IF(AL2882&amp;AJ2882&amp;AH2882&amp;AF2882&amp;AD2882&amp;AB2882&amp;Y2882&amp;W2882&amp;U2882&amp;S2882&amp;S2882&amp;Q2882&amp;O2882&lt;&gt;"","Yes","No")</f>
        <v>No</v>
      </c>
    </row>
    <row r="2883" spans="1:39">
      <c r="A2883" s="6" t="s">
        <v>4893</v>
      </c>
      <c r="B2883" s="6" t="s">
        <v>4894</v>
      </c>
      <c r="C2883" s="4" t="s">
        <v>22</v>
      </c>
      <c r="D2883" s="213">
        <v>9220</v>
      </c>
      <c r="E2883" s="210">
        <v>90220</v>
      </c>
      <c r="F2883" s="17" t="s">
        <v>272</v>
      </c>
      <c r="G2883" s="36" t="s">
        <v>220</v>
      </c>
      <c r="H2883" s="157">
        <v>1723634</v>
      </c>
      <c r="I2883" s="19">
        <v>7</v>
      </c>
      <c r="J2883" s="150" t="s">
        <v>13</v>
      </c>
      <c r="K2883" s="150" t="s">
        <v>12</v>
      </c>
      <c r="L2883" s="9">
        <v>3</v>
      </c>
      <c r="M2883" s="9"/>
      <c r="N2883" s="21">
        <v>0</v>
      </c>
      <c r="O2883" s="10"/>
      <c r="P2883" s="39">
        <v>0</v>
      </c>
      <c r="Q2883" s="7"/>
      <c r="R2883" s="158">
        <v>164.0778</v>
      </c>
      <c r="S2883" s="1"/>
      <c r="T2883" s="23">
        <v>2.8435000000000001</v>
      </c>
      <c r="V2883" s="20">
        <v>57.703000000000003</v>
      </c>
      <c r="X2883" s="20">
        <v>0</v>
      </c>
      <c r="AA2883" s="25">
        <v>0</v>
      </c>
      <c r="AB2883" s="9"/>
      <c r="AC2883" s="25">
        <v>767392</v>
      </c>
      <c r="AD2883" s="9"/>
      <c r="AE2883" s="27">
        <v>13299</v>
      </c>
      <c r="AF2883" s="9"/>
      <c r="AG2883" s="26">
        <v>4677</v>
      </c>
      <c r="AI2883" s="26">
        <v>0</v>
      </c>
      <c r="AK2883" s="26">
        <v>58323</v>
      </c>
      <c r="AM2883" s="2" t="str">
        <f t="shared" si="45"/>
        <v>No</v>
      </c>
    </row>
    <row r="2884" spans="1:39">
      <c r="A2884" s="6" t="s">
        <v>5368</v>
      </c>
      <c r="B2884" s="6" t="s">
        <v>5369</v>
      </c>
      <c r="C2884" s="4" t="s">
        <v>75</v>
      </c>
      <c r="D2884" s="213" t="s">
        <v>962</v>
      </c>
      <c r="E2884" s="210" t="s">
        <v>963</v>
      </c>
      <c r="F2884" s="17" t="s">
        <v>272</v>
      </c>
      <c r="G2884" s="36" t="s">
        <v>400</v>
      </c>
      <c r="H2884" s="157">
        <v>0</v>
      </c>
      <c r="I2884" s="19">
        <v>7</v>
      </c>
      <c r="J2884" s="150" t="s">
        <v>14</v>
      </c>
      <c r="K2884" s="150" t="s">
        <v>15</v>
      </c>
      <c r="L2884" s="9">
        <v>3</v>
      </c>
      <c r="M2884" s="9"/>
      <c r="N2884" s="21">
        <v>0.99719999999999998</v>
      </c>
      <c r="O2884" s="10"/>
      <c r="P2884" s="39">
        <v>4.3700000000000003E-2</v>
      </c>
      <c r="Q2884" s="7"/>
      <c r="R2884" s="158">
        <v>96.621399999999994</v>
      </c>
      <c r="S2884" s="1"/>
      <c r="T2884" s="23">
        <v>4.2308000000000003</v>
      </c>
      <c r="V2884" s="20">
        <v>22.837499999999999</v>
      </c>
      <c r="X2884" s="20">
        <v>0</v>
      </c>
      <c r="AA2884" s="25">
        <v>12758</v>
      </c>
      <c r="AB2884" s="9"/>
      <c r="AC2884" s="25">
        <v>292183</v>
      </c>
      <c r="AD2884" s="9"/>
      <c r="AE2884" s="27">
        <v>12794</v>
      </c>
      <c r="AF2884" s="9"/>
      <c r="AG2884" s="26">
        <v>3024</v>
      </c>
      <c r="AI2884" s="26">
        <v>0</v>
      </c>
      <c r="AK2884" s="26">
        <v>76080</v>
      </c>
      <c r="AM2884" s="2" t="str">
        <f t="shared" si="45"/>
        <v>No</v>
      </c>
    </row>
    <row r="2885" spans="1:39">
      <c r="A2885" s="6" t="s">
        <v>6386</v>
      </c>
      <c r="B2885" s="6" t="s">
        <v>4341</v>
      </c>
      <c r="C2885" s="4" t="s">
        <v>33</v>
      </c>
      <c r="D2885" s="213" t="s">
        <v>4428</v>
      </c>
      <c r="E2885" s="210" t="s">
        <v>4429</v>
      </c>
      <c r="F2885" s="17" t="s">
        <v>405</v>
      </c>
      <c r="G2885" s="36" t="s">
        <v>400</v>
      </c>
      <c r="H2885" s="157">
        <v>0</v>
      </c>
      <c r="I2885" s="19">
        <v>7</v>
      </c>
      <c r="J2885" s="150" t="s">
        <v>14</v>
      </c>
      <c r="K2885" s="150" t="s">
        <v>12</v>
      </c>
      <c r="L2885" s="9">
        <v>3</v>
      </c>
      <c r="M2885" s="9"/>
      <c r="N2885" s="21">
        <v>2.4392</v>
      </c>
      <c r="O2885" s="10"/>
      <c r="P2885" s="39">
        <v>8.6699999999999999E-2</v>
      </c>
      <c r="Q2885" s="7"/>
      <c r="R2885" s="158">
        <v>60.918900000000001</v>
      </c>
      <c r="S2885" s="1"/>
      <c r="T2885" s="23">
        <v>2.1665000000000001</v>
      </c>
      <c r="V2885" s="20">
        <v>28.117999999999999</v>
      </c>
      <c r="X2885" s="20">
        <v>0</v>
      </c>
      <c r="AA2885" s="25">
        <v>28019</v>
      </c>
      <c r="AB2885" s="9"/>
      <c r="AC2885" s="25">
        <v>322992</v>
      </c>
      <c r="AD2885" s="9"/>
      <c r="AE2885" s="27">
        <v>11487</v>
      </c>
      <c r="AF2885" s="9"/>
      <c r="AG2885" s="26">
        <v>5302</v>
      </c>
      <c r="AI2885" s="26">
        <v>0</v>
      </c>
      <c r="AK2885" s="26">
        <v>147506</v>
      </c>
      <c r="AM2885" s="2" t="str">
        <f t="shared" si="45"/>
        <v>No</v>
      </c>
    </row>
    <row r="2886" spans="1:39">
      <c r="A2886" s="6" t="s">
        <v>5620</v>
      </c>
      <c r="B2886" s="6" t="s">
        <v>1458</v>
      </c>
      <c r="C2886" s="4" t="s">
        <v>100</v>
      </c>
      <c r="D2886" s="213">
        <v>4156</v>
      </c>
      <c r="E2886" s="210">
        <v>40156</v>
      </c>
      <c r="F2886" s="17" t="s">
        <v>344</v>
      </c>
      <c r="G2886" s="36" t="s">
        <v>220</v>
      </c>
      <c r="H2886" s="157">
        <v>386787</v>
      </c>
      <c r="I2886" s="19">
        <v>7</v>
      </c>
      <c r="J2886" s="150" t="s">
        <v>14</v>
      </c>
      <c r="K2886" s="150" t="s">
        <v>15</v>
      </c>
      <c r="L2886" s="9">
        <v>3</v>
      </c>
      <c r="M2886" s="9"/>
      <c r="N2886" s="21">
        <v>0.95550000000000002</v>
      </c>
      <c r="O2886" s="10"/>
      <c r="P2886" s="39">
        <v>5.79E-2</v>
      </c>
      <c r="Q2886" s="7"/>
      <c r="R2886" s="158">
        <v>64.5702</v>
      </c>
      <c r="S2886" s="1"/>
      <c r="T2886" s="23">
        <v>3.9150999999999998</v>
      </c>
      <c r="V2886" s="20">
        <v>16.492799999999999</v>
      </c>
      <c r="X2886" s="20">
        <v>0</v>
      </c>
      <c r="AA2886" s="25">
        <v>25719</v>
      </c>
      <c r="AB2886" s="9"/>
      <c r="AC2886" s="25">
        <v>443920</v>
      </c>
      <c r="AD2886" s="9"/>
      <c r="AE2886" s="27">
        <v>26916</v>
      </c>
      <c r="AF2886" s="9"/>
      <c r="AG2886" s="26">
        <v>6875</v>
      </c>
      <c r="AI2886" s="26">
        <v>0</v>
      </c>
      <c r="AK2886" s="26">
        <v>123322</v>
      </c>
      <c r="AM2886" s="2" t="str">
        <f t="shared" si="45"/>
        <v>No</v>
      </c>
    </row>
    <row r="2887" spans="1:39">
      <c r="A2887" s="6" t="s">
        <v>6383</v>
      </c>
      <c r="B2887" s="6" t="s">
        <v>4949</v>
      </c>
      <c r="C2887" s="4" t="s">
        <v>20</v>
      </c>
      <c r="D2887" s="213" t="s">
        <v>4950</v>
      </c>
      <c r="E2887" s="210" t="s">
        <v>4951</v>
      </c>
      <c r="F2887" s="17" t="s">
        <v>272</v>
      </c>
      <c r="G2887" s="36" t="s">
        <v>400</v>
      </c>
      <c r="H2887" s="157">
        <v>0</v>
      </c>
      <c r="I2887" s="19">
        <v>7</v>
      </c>
      <c r="J2887" s="150" t="s">
        <v>24</v>
      </c>
      <c r="K2887" s="150" t="s">
        <v>15</v>
      </c>
      <c r="L2887" s="9">
        <v>3</v>
      </c>
      <c r="M2887" s="9"/>
      <c r="N2887" s="21">
        <v>0.89239999999999997</v>
      </c>
      <c r="O2887" s="10"/>
      <c r="P2887" s="39">
        <v>5.9299999999999999E-2</v>
      </c>
      <c r="Q2887" s="7"/>
      <c r="R2887" s="158">
        <v>68.022599999999997</v>
      </c>
      <c r="S2887" s="1"/>
      <c r="T2887" s="23">
        <v>4.5194000000000001</v>
      </c>
      <c r="V2887" s="20">
        <v>15.051299999999999</v>
      </c>
      <c r="X2887" s="20">
        <v>0</v>
      </c>
      <c r="AA2887" s="25">
        <v>12486</v>
      </c>
      <c r="AB2887" s="9"/>
      <c r="AC2887" s="25">
        <v>210598</v>
      </c>
      <c r="AD2887" s="9"/>
      <c r="AE2887" s="27">
        <v>13992</v>
      </c>
      <c r="AF2887" s="9"/>
      <c r="AG2887" s="26">
        <v>3096</v>
      </c>
      <c r="AI2887" s="26">
        <v>0</v>
      </c>
      <c r="AK2887" s="26">
        <v>91975</v>
      </c>
      <c r="AM2887" s="2" t="str">
        <f t="shared" si="45"/>
        <v>No</v>
      </c>
    </row>
    <row r="2888" spans="1:39">
      <c r="A2888" s="6" t="s">
        <v>513</v>
      </c>
      <c r="B2888" s="6" t="s">
        <v>514</v>
      </c>
      <c r="C2888" s="4" t="s">
        <v>86</v>
      </c>
      <c r="D2888" s="213" t="s">
        <v>515</v>
      </c>
      <c r="E2888" s="210" t="s">
        <v>516</v>
      </c>
      <c r="F2888" s="17" t="s">
        <v>272</v>
      </c>
      <c r="G2888" s="36" t="s">
        <v>400</v>
      </c>
      <c r="H2888" s="157">
        <v>0</v>
      </c>
      <c r="I2888" s="19">
        <v>7</v>
      </c>
      <c r="J2888" s="150" t="s">
        <v>24</v>
      </c>
      <c r="K2888" s="150" t="s">
        <v>15</v>
      </c>
      <c r="L2888" s="9">
        <v>3</v>
      </c>
      <c r="M2888" s="9"/>
      <c r="N2888" s="21">
        <v>0.73299999999999998</v>
      </c>
      <c r="O2888" s="10"/>
      <c r="P2888" s="39">
        <v>9.0499999999999997E-2</v>
      </c>
      <c r="Q2888" s="7"/>
      <c r="R2888" s="158">
        <v>88.510300000000001</v>
      </c>
      <c r="S2888" s="1"/>
      <c r="T2888" s="23">
        <v>10.928900000000001</v>
      </c>
      <c r="V2888" s="20">
        <v>8.0986999999999991</v>
      </c>
      <c r="X2888" s="20">
        <v>0</v>
      </c>
      <c r="AA2888" s="25">
        <v>81243</v>
      </c>
      <c r="AB2888" s="9"/>
      <c r="AC2888" s="25">
        <v>897583</v>
      </c>
      <c r="AD2888" s="9"/>
      <c r="AE2888" s="27">
        <v>110830</v>
      </c>
      <c r="AF2888" s="9"/>
      <c r="AG2888" s="26">
        <v>10141</v>
      </c>
      <c r="AI2888" s="26">
        <v>0</v>
      </c>
      <c r="AK2888" s="26">
        <v>250273</v>
      </c>
      <c r="AM2888" s="2" t="str">
        <f t="shared" si="45"/>
        <v>No</v>
      </c>
    </row>
    <row r="2889" spans="1:39">
      <c r="A2889" s="6" t="s">
        <v>600</v>
      </c>
      <c r="B2889" s="6" t="s">
        <v>601</v>
      </c>
      <c r="C2889" s="4" t="s">
        <v>109</v>
      </c>
      <c r="D2889" s="213" t="s">
        <v>602</v>
      </c>
      <c r="E2889" s="210" t="s">
        <v>603</v>
      </c>
      <c r="F2889" s="17" t="s">
        <v>275</v>
      </c>
      <c r="G2889" s="36" t="s">
        <v>400</v>
      </c>
      <c r="H2889" s="157">
        <v>0</v>
      </c>
      <c r="I2889" s="19">
        <v>7</v>
      </c>
      <c r="J2889" s="150" t="s">
        <v>13</v>
      </c>
      <c r="K2889" s="150" t="s">
        <v>12</v>
      </c>
      <c r="L2889" s="9">
        <v>3</v>
      </c>
      <c r="M2889" s="9"/>
      <c r="N2889" s="21">
        <v>0</v>
      </c>
      <c r="O2889" s="10"/>
      <c r="P2889" s="39">
        <v>0</v>
      </c>
      <c r="Q2889" s="7"/>
      <c r="R2889" s="158">
        <v>50.135100000000001</v>
      </c>
      <c r="S2889" s="1"/>
      <c r="T2889" s="23">
        <v>0.96440000000000003</v>
      </c>
      <c r="V2889" s="20">
        <v>51.985999999999997</v>
      </c>
      <c r="X2889" s="20">
        <v>0</v>
      </c>
      <c r="AA2889" s="25">
        <v>0</v>
      </c>
      <c r="AB2889" s="9"/>
      <c r="AC2889" s="25">
        <v>129549</v>
      </c>
      <c r="AD2889" s="9"/>
      <c r="AE2889" s="27">
        <v>2492</v>
      </c>
      <c r="AF2889" s="9"/>
      <c r="AG2889" s="26">
        <v>2584</v>
      </c>
      <c r="AI2889" s="26">
        <v>0</v>
      </c>
      <c r="AK2889" s="26">
        <v>50680</v>
      </c>
      <c r="AM2889" s="2" t="str">
        <f t="shared" si="45"/>
        <v>No</v>
      </c>
    </row>
    <row r="2890" spans="1:39">
      <c r="A2890" s="6" t="s">
        <v>6385</v>
      </c>
      <c r="B2890" s="6" t="s">
        <v>5390</v>
      </c>
      <c r="C2890" s="4" t="s">
        <v>39</v>
      </c>
      <c r="D2890" s="213"/>
      <c r="E2890" s="210">
        <v>40241</v>
      </c>
      <c r="F2890" s="17" t="s">
        <v>272</v>
      </c>
      <c r="G2890" s="36" t="s">
        <v>220</v>
      </c>
      <c r="H2890" s="157">
        <v>5502379</v>
      </c>
      <c r="I2890" s="19">
        <v>7</v>
      </c>
      <c r="J2890" s="150" t="s">
        <v>13</v>
      </c>
      <c r="K2890" s="150" t="s">
        <v>12</v>
      </c>
      <c r="L2890" s="9">
        <v>3</v>
      </c>
      <c r="M2890" s="9"/>
      <c r="N2890" s="21">
        <v>0</v>
      </c>
      <c r="O2890" s="10"/>
      <c r="P2890" s="39">
        <v>0</v>
      </c>
      <c r="Q2890" s="7"/>
      <c r="R2890" s="158">
        <v>333.38240000000002</v>
      </c>
      <c r="S2890" s="1"/>
      <c r="T2890" s="23">
        <v>3.5293999999999999</v>
      </c>
      <c r="V2890" s="20">
        <v>94.458299999999994</v>
      </c>
      <c r="X2890" s="20">
        <v>0</v>
      </c>
      <c r="AA2890" s="25">
        <v>0</v>
      </c>
      <c r="AB2890" s="9"/>
      <c r="AC2890" s="25">
        <v>11335</v>
      </c>
      <c r="AD2890" s="9"/>
      <c r="AE2890" s="27">
        <v>120</v>
      </c>
      <c r="AF2890" s="9"/>
      <c r="AG2890" s="26">
        <v>34</v>
      </c>
      <c r="AI2890" s="26">
        <v>0</v>
      </c>
      <c r="AK2890" s="26">
        <v>540</v>
      </c>
      <c r="AM2890" s="2" t="str">
        <f t="shared" si="45"/>
        <v>No</v>
      </c>
    </row>
    <row r="2891" spans="1:39">
      <c r="A2891" s="6" t="s">
        <v>3900</v>
      </c>
      <c r="B2891" s="6" t="s">
        <v>3901</v>
      </c>
      <c r="C2891" s="4" t="s">
        <v>48</v>
      </c>
      <c r="D2891" s="213" t="s">
        <v>3902</v>
      </c>
      <c r="E2891" s="210" t="s">
        <v>3903</v>
      </c>
      <c r="F2891" s="17" t="s">
        <v>272</v>
      </c>
      <c r="G2891" s="36" t="s">
        <v>400</v>
      </c>
      <c r="H2891" s="157">
        <v>0</v>
      </c>
      <c r="I2891" s="19">
        <v>7</v>
      </c>
      <c r="J2891" s="150" t="s">
        <v>14</v>
      </c>
      <c r="K2891" s="150" t="s">
        <v>12</v>
      </c>
      <c r="L2891" s="9">
        <v>3</v>
      </c>
      <c r="M2891" s="9"/>
      <c r="N2891" s="21">
        <v>0.70009999999999994</v>
      </c>
      <c r="O2891" s="10"/>
      <c r="P2891" s="39">
        <v>5.4100000000000002E-2</v>
      </c>
      <c r="Q2891" s="7"/>
      <c r="R2891" s="158">
        <v>43.874899999999997</v>
      </c>
      <c r="S2891" s="1"/>
      <c r="T2891" s="23">
        <v>3.3923999999999999</v>
      </c>
      <c r="V2891" s="20">
        <v>12.933400000000001</v>
      </c>
      <c r="X2891" s="20">
        <v>0</v>
      </c>
      <c r="AA2891" s="25">
        <v>21306</v>
      </c>
      <c r="AB2891" s="9"/>
      <c r="AC2891" s="25">
        <v>393602</v>
      </c>
      <c r="AD2891" s="9"/>
      <c r="AE2891" s="27">
        <v>30433</v>
      </c>
      <c r="AF2891" s="9"/>
      <c r="AG2891" s="26">
        <v>8971</v>
      </c>
      <c r="AI2891" s="26">
        <v>0</v>
      </c>
      <c r="AK2891" s="26">
        <v>143990</v>
      </c>
      <c r="AM2891" s="2" t="str">
        <f t="shared" si="45"/>
        <v>No</v>
      </c>
    </row>
    <row r="2892" spans="1:39">
      <c r="A2892" s="6" t="s">
        <v>513</v>
      </c>
      <c r="B2892" s="6" t="s">
        <v>514</v>
      </c>
      <c r="C2892" s="4" t="s">
        <v>86</v>
      </c>
      <c r="D2892" s="213" t="s">
        <v>515</v>
      </c>
      <c r="E2892" s="210" t="s">
        <v>516</v>
      </c>
      <c r="F2892" s="17" t="s">
        <v>272</v>
      </c>
      <c r="G2892" s="36" t="s">
        <v>400</v>
      </c>
      <c r="H2892" s="157">
        <v>0</v>
      </c>
      <c r="I2892" s="19">
        <v>7</v>
      </c>
      <c r="J2892" s="150" t="s">
        <v>13</v>
      </c>
      <c r="K2892" s="150" t="s">
        <v>15</v>
      </c>
      <c r="L2892" s="9">
        <v>3</v>
      </c>
      <c r="M2892" s="9"/>
      <c r="N2892" s="21">
        <v>0.49380000000000002</v>
      </c>
      <c r="O2892" s="10"/>
      <c r="P2892" s="39">
        <v>1.8499999999999999E-2</v>
      </c>
      <c r="Q2892" s="7"/>
      <c r="R2892" s="158">
        <v>73.213999999999999</v>
      </c>
      <c r="S2892" s="1"/>
      <c r="T2892" s="23">
        <v>2.7383999999999999</v>
      </c>
      <c r="V2892" s="20">
        <v>26.735700000000001</v>
      </c>
      <c r="X2892" s="20">
        <v>0</v>
      </c>
      <c r="AA2892" s="25">
        <v>7223</v>
      </c>
      <c r="AB2892" s="9"/>
      <c r="AC2892" s="25">
        <v>391036</v>
      </c>
      <c r="AD2892" s="9"/>
      <c r="AE2892" s="27">
        <v>14626</v>
      </c>
      <c r="AF2892" s="9"/>
      <c r="AG2892" s="26">
        <v>5341</v>
      </c>
      <c r="AI2892" s="26">
        <v>0</v>
      </c>
      <c r="AK2892" s="26">
        <v>85547</v>
      </c>
      <c r="AM2892" s="2" t="str">
        <f t="shared" si="45"/>
        <v>No</v>
      </c>
    </row>
    <row r="2893" spans="1:39">
      <c r="A2893" s="6" t="s">
        <v>6387</v>
      </c>
      <c r="B2893" s="6" t="s">
        <v>3701</v>
      </c>
      <c r="C2893" s="4" t="s">
        <v>44</v>
      </c>
      <c r="D2893" s="213">
        <v>7007</v>
      </c>
      <c r="E2893" s="210">
        <v>70007</v>
      </c>
      <c r="F2893" s="17" t="s">
        <v>272</v>
      </c>
      <c r="G2893" s="36" t="s">
        <v>220</v>
      </c>
      <c r="H2893" s="157">
        <v>280051</v>
      </c>
      <c r="I2893" s="19">
        <v>7</v>
      </c>
      <c r="J2893" s="150" t="s">
        <v>14</v>
      </c>
      <c r="K2893" s="150" t="s">
        <v>12</v>
      </c>
      <c r="L2893" s="9">
        <v>3</v>
      </c>
      <c r="M2893" s="9"/>
      <c r="N2893" s="21">
        <v>0.56010000000000004</v>
      </c>
      <c r="O2893" s="10"/>
      <c r="P2893" s="39">
        <v>4.4999999999999998E-2</v>
      </c>
      <c r="Q2893" s="7"/>
      <c r="R2893" s="158">
        <v>92.118399999999994</v>
      </c>
      <c r="S2893" s="1"/>
      <c r="T2893" s="23">
        <v>7.3975</v>
      </c>
      <c r="V2893" s="20">
        <v>12.4526</v>
      </c>
      <c r="X2893" s="20">
        <v>0</v>
      </c>
      <c r="AA2893" s="25">
        <v>39976</v>
      </c>
      <c r="AB2893" s="9"/>
      <c r="AC2893" s="25">
        <v>888758</v>
      </c>
      <c r="AD2893" s="9"/>
      <c r="AE2893" s="27">
        <v>71371</v>
      </c>
      <c r="AF2893" s="9"/>
      <c r="AG2893" s="26">
        <v>9648</v>
      </c>
      <c r="AI2893" s="26">
        <v>0</v>
      </c>
      <c r="AK2893" s="26">
        <v>189846</v>
      </c>
      <c r="AM2893" s="2" t="str">
        <f t="shared" si="45"/>
        <v>No</v>
      </c>
    </row>
    <row r="2894" spans="1:39">
      <c r="A2894" s="6" t="s">
        <v>6381</v>
      </c>
      <c r="B2894" s="6" t="s">
        <v>670</v>
      </c>
      <c r="C2894" s="4" t="s">
        <v>109</v>
      </c>
      <c r="D2894" s="213"/>
      <c r="E2894" s="210">
        <v>407</v>
      </c>
      <c r="F2894" s="17" t="s">
        <v>132</v>
      </c>
      <c r="G2894" s="36" t="s">
        <v>220</v>
      </c>
      <c r="H2894" s="157">
        <v>3059393</v>
      </c>
      <c r="I2894" s="19">
        <v>7</v>
      </c>
      <c r="J2894" s="150" t="s">
        <v>13</v>
      </c>
      <c r="K2894" s="150" t="s">
        <v>12</v>
      </c>
      <c r="L2894" s="9">
        <v>3</v>
      </c>
      <c r="M2894" s="9"/>
      <c r="N2894" s="21">
        <v>0</v>
      </c>
      <c r="O2894" s="10"/>
      <c r="P2894" s="39">
        <v>0</v>
      </c>
      <c r="Q2894" s="7"/>
      <c r="R2894" s="158">
        <v>103.52070000000001</v>
      </c>
      <c r="S2894" s="1"/>
      <c r="T2894" s="23">
        <v>0.71120000000000005</v>
      </c>
      <c r="V2894" s="20">
        <v>145.56549999999999</v>
      </c>
      <c r="X2894" s="20">
        <v>0</v>
      </c>
      <c r="AA2894" s="25">
        <v>0</v>
      </c>
      <c r="AB2894" s="9"/>
      <c r="AC2894" s="25">
        <v>179919</v>
      </c>
      <c r="AD2894" s="9"/>
      <c r="AE2894" s="27">
        <v>1236</v>
      </c>
      <c r="AF2894" s="9"/>
      <c r="AG2894" s="26">
        <v>1738</v>
      </c>
      <c r="AI2894" s="26">
        <v>0</v>
      </c>
      <c r="AK2894" s="26">
        <v>43454</v>
      </c>
      <c r="AM2894" s="2" t="str">
        <f t="shared" si="45"/>
        <v>No</v>
      </c>
    </row>
    <row r="2895" spans="1:39">
      <c r="A2895" s="6" t="s">
        <v>6384</v>
      </c>
      <c r="B2895" s="6" t="s">
        <v>1071</v>
      </c>
      <c r="C2895" s="4" t="s">
        <v>102</v>
      </c>
      <c r="D2895" s="213">
        <v>4055</v>
      </c>
      <c r="E2895" s="210">
        <v>40055</v>
      </c>
      <c r="F2895" s="17" t="s">
        <v>272</v>
      </c>
      <c r="G2895" s="36" t="s">
        <v>220</v>
      </c>
      <c r="H2895" s="157">
        <v>69501</v>
      </c>
      <c r="I2895" s="19">
        <v>7</v>
      </c>
      <c r="J2895" s="150" t="s">
        <v>14</v>
      </c>
      <c r="K2895" s="150" t="s">
        <v>12</v>
      </c>
      <c r="L2895" s="9">
        <v>3</v>
      </c>
      <c r="M2895" s="9"/>
      <c r="N2895" s="21">
        <v>0.34089999999999998</v>
      </c>
      <c r="O2895" s="10"/>
      <c r="P2895" s="39">
        <v>0.04</v>
      </c>
      <c r="Q2895" s="7"/>
      <c r="R2895" s="158">
        <v>55.513800000000003</v>
      </c>
      <c r="S2895" s="1"/>
      <c r="T2895" s="23">
        <v>6.5084</v>
      </c>
      <c r="V2895" s="20">
        <v>8.5296000000000003</v>
      </c>
      <c r="X2895" s="20">
        <v>0</v>
      </c>
      <c r="AA2895" s="25">
        <v>15901</v>
      </c>
      <c r="AB2895" s="9"/>
      <c r="AC2895" s="25">
        <v>397812</v>
      </c>
      <c r="AD2895" s="9"/>
      <c r="AE2895" s="27">
        <v>46639</v>
      </c>
      <c r="AF2895" s="9"/>
      <c r="AG2895" s="26">
        <v>7166</v>
      </c>
      <c r="AI2895" s="26">
        <v>0</v>
      </c>
      <c r="AK2895" s="26">
        <v>92055</v>
      </c>
      <c r="AM2895" s="2" t="str">
        <f t="shared" si="45"/>
        <v>No</v>
      </c>
    </row>
    <row r="2896" spans="1:39">
      <c r="A2896" s="6" t="s">
        <v>1371</v>
      </c>
      <c r="B2896" s="6" t="s">
        <v>1372</v>
      </c>
      <c r="C2896" s="4" t="s">
        <v>90</v>
      </c>
      <c r="D2896" s="213">
        <v>4126</v>
      </c>
      <c r="E2896" s="210">
        <v>40126</v>
      </c>
      <c r="F2896" s="17" t="s">
        <v>272</v>
      </c>
      <c r="G2896" s="36" t="s">
        <v>220</v>
      </c>
      <c r="H2896" s="157">
        <v>2148346</v>
      </c>
      <c r="I2896" s="19">
        <v>7</v>
      </c>
      <c r="J2896" s="150" t="s">
        <v>14</v>
      </c>
      <c r="K2896" s="150" t="s">
        <v>12</v>
      </c>
      <c r="L2896" s="9">
        <v>3</v>
      </c>
      <c r="M2896" s="9"/>
      <c r="N2896" s="21">
        <v>0</v>
      </c>
      <c r="O2896" s="10"/>
      <c r="P2896" s="39">
        <v>0</v>
      </c>
      <c r="Q2896" s="7"/>
      <c r="R2896" s="158">
        <v>64.227699999999999</v>
      </c>
      <c r="S2896" s="1"/>
      <c r="T2896" s="23">
        <v>17.922499999999999</v>
      </c>
      <c r="V2896" s="20">
        <v>3.5836000000000001</v>
      </c>
      <c r="X2896" s="20">
        <v>0</v>
      </c>
      <c r="AA2896" s="25">
        <v>0</v>
      </c>
      <c r="AB2896" s="9"/>
      <c r="AC2896" s="25">
        <v>82083</v>
      </c>
      <c r="AD2896" s="9"/>
      <c r="AE2896" s="27">
        <v>22905</v>
      </c>
      <c r="AF2896" s="9"/>
      <c r="AG2896" s="26">
        <v>1278</v>
      </c>
      <c r="AI2896" s="26">
        <v>0</v>
      </c>
      <c r="AK2896" s="26">
        <v>5448</v>
      </c>
      <c r="AM2896" s="2" t="str">
        <f t="shared" si="45"/>
        <v>No</v>
      </c>
    </row>
    <row r="2897" spans="1:39">
      <c r="A2897" s="6" t="s">
        <v>597</v>
      </c>
      <c r="B2897" s="6" t="s">
        <v>300</v>
      </c>
      <c r="C2897" s="4" t="s">
        <v>109</v>
      </c>
      <c r="D2897" s="213" t="s">
        <v>598</v>
      </c>
      <c r="E2897" s="210" t="s">
        <v>599</v>
      </c>
      <c r="F2897" s="17" t="s">
        <v>405</v>
      </c>
      <c r="G2897" s="36" t="s">
        <v>400</v>
      </c>
      <c r="H2897" s="157">
        <v>0</v>
      </c>
      <c r="I2897" s="19">
        <v>7</v>
      </c>
      <c r="J2897" s="150" t="s">
        <v>24</v>
      </c>
      <c r="K2897" s="150" t="s">
        <v>12</v>
      </c>
      <c r="L2897" s="9">
        <v>2</v>
      </c>
      <c r="M2897" s="9"/>
      <c r="N2897" s="21">
        <v>1.9007000000000001</v>
      </c>
      <c r="O2897" s="10"/>
      <c r="P2897" s="39">
        <v>0.12330000000000001</v>
      </c>
      <c r="Q2897" s="7"/>
      <c r="R2897" s="158">
        <v>92.220100000000002</v>
      </c>
      <c r="S2897" s="1"/>
      <c r="T2897" s="23">
        <v>5.9831000000000003</v>
      </c>
      <c r="V2897" s="20">
        <v>15.413500000000001</v>
      </c>
      <c r="X2897" s="20">
        <v>0</v>
      </c>
      <c r="AA2897" s="25">
        <v>40348</v>
      </c>
      <c r="AB2897" s="9"/>
      <c r="AC2897" s="25">
        <v>327197</v>
      </c>
      <c r="AD2897" s="9"/>
      <c r="AE2897" s="27">
        <v>21228</v>
      </c>
      <c r="AF2897" s="9"/>
      <c r="AG2897" s="26">
        <v>3548</v>
      </c>
      <c r="AI2897" s="26">
        <v>0</v>
      </c>
      <c r="AK2897" s="26">
        <v>122369</v>
      </c>
      <c r="AM2897" s="2" t="str">
        <f t="shared" si="45"/>
        <v>No</v>
      </c>
    </row>
    <row r="2898" spans="1:39">
      <c r="A2898" s="6" t="s">
        <v>290</v>
      </c>
      <c r="B2898" s="6" t="s">
        <v>291</v>
      </c>
      <c r="C2898" s="4" t="s">
        <v>86</v>
      </c>
      <c r="D2898" s="213" t="s">
        <v>292</v>
      </c>
      <c r="E2898" s="210">
        <v>10</v>
      </c>
      <c r="F2898" s="17" t="s">
        <v>132</v>
      </c>
      <c r="G2898" s="36" t="s">
        <v>220</v>
      </c>
      <c r="H2898" s="157">
        <v>0</v>
      </c>
      <c r="I2898" s="19">
        <v>7</v>
      </c>
      <c r="J2898" s="150" t="s">
        <v>24</v>
      </c>
      <c r="K2898" s="150" t="s">
        <v>12</v>
      </c>
      <c r="L2898" s="9">
        <v>2</v>
      </c>
      <c r="M2898" s="9"/>
      <c r="N2898" s="21">
        <v>0</v>
      </c>
      <c r="O2898" s="10"/>
      <c r="P2898" s="39">
        <v>0</v>
      </c>
      <c r="Q2898" s="7"/>
      <c r="R2898" s="158">
        <v>74.456900000000005</v>
      </c>
      <c r="S2898" s="1"/>
      <c r="T2898" s="23">
        <v>3.2284000000000002</v>
      </c>
      <c r="V2898" s="20">
        <v>23.062799999999999</v>
      </c>
      <c r="X2898" s="20">
        <v>0</v>
      </c>
      <c r="AA2898" s="25">
        <v>0</v>
      </c>
      <c r="AB2898" s="9"/>
      <c r="AC2898" s="25">
        <v>271172</v>
      </c>
      <c r="AD2898" s="9"/>
      <c r="AE2898" s="27">
        <v>11758</v>
      </c>
      <c r="AF2898" s="9"/>
      <c r="AG2898" s="26">
        <v>3642</v>
      </c>
      <c r="AI2898" s="26">
        <v>0</v>
      </c>
      <c r="AK2898" s="26">
        <v>85129</v>
      </c>
      <c r="AM2898" s="2" t="str">
        <f t="shared" si="45"/>
        <v>No</v>
      </c>
    </row>
    <row r="2899" spans="1:39">
      <c r="A2899" s="6" t="s">
        <v>6375</v>
      </c>
      <c r="B2899" s="6" t="s">
        <v>340</v>
      </c>
      <c r="C2899" s="4" t="s">
        <v>1</v>
      </c>
      <c r="D2899" s="213">
        <v>53</v>
      </c>
      <c r="E2899" s="210">
        <v>53</v>
      </c>
      <c r="F2899" s="17" t="s">
        <v>132</v>
      </c>
      <c r="G2899" s="36" t="s">
        <v>220</v>
      </c>
      <c r="H2899" s="157">
        <v>98378</v>
      </c>
      <c r="I2899" s="19">
        <v>7</v>
      </c>
      <c r="J2899" s="150" t="s">
        <v>13</v>
      </c>
      <c r="K2899" s="150" t="s">
        <v>12</v>
      </c>
      <c r="L2899" s="9">
        <v>2</v>
      </c>
      <c r="M2899" s="9"/>
      <c r="N2899" s="21">
        <v>0</v>
      </c>
      <c r="O2899" s="10"/>
      <c r="P2899" s="39">
        <v>0</v>
      </c>
      <c r="Q2899" s="7"/>
      <c r="R2899" s="158">
        <v>79.298400000000001</v>
      </c>
      <c r="S2899" s="1"/>
      <c r="T2899" s="23">
        <v>3.8302</v>
      </c>
      <c r="V2899" s="20">
        <v>20.703199999999999</v>
      </c>
      <c r="X2899" s="20">
        <v>0</v>
      </c>
      <c r="AA2899" s="25">
        <v>0</v>
      </c>
      <c r="AB2899" s="9"/>
      <c r="AC2899" s="25">
        <v>154156</v>
      </c>
      <c r="AD2899" s="9"/>
      <c r="AE2899" s="27">
        <v>7446</v>
      </c>
      <c r="AF2899" s="9"/>
      <c r="AG2899" s="26">
        <v>1944</v>
      </c>
      <c r="AI2899" s="26">
        <v>0</v>
      </c>
      <c r="AK2899" s="26">
        <v>62858</v>
      </c>
      <c r="AM2899" s="2" t="str">
        <f t="shared" si="45"/>
        <v>No</v>
      </c>
    </row>
    <row r="2900" spans="1:39">
      <c r="A2900" s="6" t="s">
        <v>6379</v>
      </c>
      <c r="B2900" s="6" t="s">
        <v>5387</v>
      </c>
      <c r="C2900" s="4" t="s">
        <v>39</v>
      </c>
      <c r="D2900" s="213"/>
      <c r="E2900" s="210">
        <v>40239</v>
      </c>
      <c r="F2900" s="17" t="s">
        <v>272</v>
      </c>
      <c r="G2900" s="36" t="s">
        <v>220</v>
      </c>
      <c r="H2900" s="157">
        <v>5502379</v>
      </c>
      <c r="I2900" s="19">
        <v>7</v>
      </c>
      <c r="J2900" s="150" t="s">
        <v>14</v>
      </c>
      <c r="K2900" s="150" t="s">
        <v>12</v>
      </c>
      <c r="L2900" s="9">
        <v>2</v>
      </c>
      <c r="M2900" s="9"/>
      <c r="N2900" s="21">
        <v>0</v>
      </c>
      <c r="O2900" s="10"/>
      <c r="P2900" s="39">
        <v>0</v>
      </c>
      <c r="Q2900" s="7"/>
      <c r="R2900" s="158">
        <v>59.618699999999997</v>
      </c>
      <c r="S2900" s="1"/>
      <c r="T2900" s="23">
        <v>12.631500000000001</v>
      </c>
      <c r="V2900" s="20">
        <v>4.7198000000000002</v>
      </c>
      <c r="X2900" s="20">
        <v>0</v>
      </c>
      <c r="AA2900" s="25">
        <v>0</v>
      </c>
      <c r="AB2900" s="9"/>
      <c r="AC2900" s="25">
        <v>237521</v>
      </c>
      <c r="AD2900" s="9"/>
      <c r="AE2900" s="27">
        <v>50324</v>
      </c>
      <c r="AF2900" s="9"/>
      <c r="AG2900" s="26">
        <v>3984</v>
      </c>
      <c r="AI2900" s="26">
        <v>0</v>
      </c>
      <c r="AK2900" s="26">
        <v>52690</v>
      </c>
      <c r="AM2900" s="2" t="str">
        <f t="shared" si="45"/>
        <v>No</v>
      </c>
    </row>
    <row r="2901" spans="1:39">
      <c r="A2901" s="6" t="s">
        <v>6380</v>
      </c>
      <c r="B2901" s="6" t="s">
        <v>3150</v>
      </c>
      <c r="C2901" s="4" t="s">
        <v>113</v>
      </c>
      <c r="D2901" s="213" t="s">
        <v>3151</v>
      </c>
      <c r="E2901" s="210" t="s">
        <v>3152</v>
      </c>
      <c r="F2901" s="17" t="s">
        <v>275</v>
      </c>
      <c r="G2901" s="36" t="s">
        <v>400</v>
      </c>
      <c r="H2901" s="157">
        <v>0</v>
      </c>
      <c r="I2901" s="19">
        <v>7</v>
      </c>
      <c r="J2901" s="150" t="s">
        <v>14</v>
      </c>
      <c r="K2901" s="150" t="s">
        <v>12</v>
      </c>
      <c r="L2901" s="9">
        <v>2</v>
      </c>
      <c r="M2901" s="9"/>
      <c r="N2901" s="21">
        <v>1.5418000000000001</v>
      </c>
      <c r="O2901" s="10"/>
      <c r="P2901" s="39">
        <v>8.6300000000000002E-2</v>
      </c>
      <c r="Q2901" s="7"/>
      <c r="R2901" s="158">
        <v>72.101900000000001</v>
      </c>
      <c r="S2901" s="1"/>
      <c r="T2901" s="23">
        <v>4.0366</v>
      </c>
      <c r="V2901" s="20">
        <v>17.861899999999999</v>
      </c>
      <c r="X2901" s="20">
        <v>0</v>
      </c>
      <c r="AA2901" s="25">
        <v>35177</v>
      </c>
      <c r="AB2901" s="9"/>
      <c r="AC2901" s="25">
        <v>407520</v>
      </c>
      <c r="AD2901" s="9"/>
      <c r="AE2901" s="27">
        <v>22815</v>
      </c>
      <c r="AF2901" s="9"/>
      <c r="AG2901" s="26">
        <v>5652</v>
      </c>
      <c r="AI2901" s="26">
        <v>0</v>
      </c>
      <c r="AK2901" s="26">
        <v>77751</v>
      </c>
      <c r="AM2901" s="2" t="str">
        <f t="shared" si="45"/>
        <v>No</v>
      </c>
    </row>
    <row r="2902" spans="1:39">
      <c r="A2902" s="6" t="s">
        <v>5294</v>
      </c>
      <c r="B2902" s="6" t="s">
        <v>5295</v>
      </c>
      <c r="C2902" s="4" t="s">
        <v>108</v>
      </c>
      <c r="D2902" s="213" t="s">
        <v>5296</v>
      </c>
      <c r="E2902" s="210" t="s">
        <v>5298</v>
      </c>
      <c r="F2902" s="17" t="s">
        <v>405</v>
      </c>
      <c r="G2902" s="36" t="s">
        <v>400</v>
      </c>
      <c r="H2902" s="157">
        <v>0</v>
      </c>
      <c r="I2902" s="19">
        <v>7</v>
      </c>
      <c r="J2902" s="150" t="s">
        <v>13</v>
      </c>
      <c r="K2902" s="150" t="s">
        <v>12</v>
      </c>
      <c r="L2902" s="9">
        <v>2</v>
      </c>
      <c r="M2902" s="9"/>
      <c r="N2902" s="21">
        <v>0</v>
      </c>
      <c r="O2902" s="10"/>
      <c r="P2902" s="39">
        <v>0</v>
      </c>
      <c r="Q2902" s="7"/>
      <c r="R2902" s="158">
        <v>63.803699999999999</v>
      </c>
      <c r="S2902" s="1"/>
      <c r="T2902" s="23">
        <v>1.7105999999999999</v>
      </c>
      <c r="V2902" s="20">
        <v>37.298999999999999</v>
      </c>
      <c r="X2902" s="20">
        <v>0</v>
      </c>
      <c r="AA2902" s="25">
        <v>0</v>
      </c>
      <c r="AB2902" s="9"/>
      <c r="AC2902" s="25">
        <v>69227</v>
      </c>
      <c r="AD2902" s="9"/>
      <c r="AE2902" s="27">
        <v>1856</v>
      </c>
      <c r="AF2902" s="9"/>
      <c r="AG2902" s="26">
        <v>1085</v>
      </c>
      <c r="AI2902" s="26">
        <v>0</v>
      </c>
      <c r="AK2902" s="26">
        <v>12679</v>
      </c>
      <c r="AM2902" s="2" t="str">
        <f t="shared" si="45"/>
        <v>No</v>
      </c>
    </row>
    <row r="2903" spans="1:39">
      <c r="A2903" s="6" t="s">
        <v>6376</v>
      </c>
      <c r="B2903" s="6" t="s">
        <v>332</v>
      </c>
      <c r="C2903" s="4" t="s">
        <v>64</v>
      </c>
      <c r="D2903" s="213"/>
      <c r="E2903" s="210">
        <v>40252</v>
      </c>
      <c r="F2903" s="17" t="s">
        <v>272</v>
      </c>
      <c r="G2903" s="36" t="s">
        <v>220</v>
      </c>
      <c r="H2903" s="157">
        <v>119911</v>
      </c>
      <c r="I2903" s="19">
        <v>7</v>
      </c>
      <c r="J2903" s="150" t="s">
        <v>13</v>
      </c>
      <c r="K2903" s="150" t="s">
        <v>15</v>
      </c>
      <c r="L2903" s="9">
        <v>2</v>
      </c>
      <c r="M2903" s="9"/>
      <c r="N2903" s="21">
        <v>2.0707</v>
      </c>
      <c r="O2903" s="10"/>
      <c r="P2903" s="39">
        <v>4.1700000000000001E-2</v>
      </c>
      <c r="Q2903" s="7"/>
      <c r="R2903" s="158">
        <v>66.218999999999994</v>
      </c>
      <c r="S2903" s="1"/>
      <c r="T2903" s="23">
        <v>1.3331999999999999</v>
      </c>
      <c r="V2903" s="20">
        <v>49.667900000000003</v>
      </c>
      <c r="X2903" s="20">
        <v>0</v>
      </c>
      <c r="AA2903" s="25">
        <v>9378</v>
      </c>
      <c r="AB2903" s="9"/>
      <c r="AC2903" s="25">
        <v>224946</v>
      </c>
      <c r="AD2903" s="9"/>
      <c r="AE2903" s="27">
        <v>4529</v>
      </c>
      <c r="AF2903" s="9"/>
      <c r="AG2903" s="26">
        <v>3397</v>
      </c>
      <c r="AI2903" s="26">
        <v>0</v>
      </c>
      <c r="AK2903" s="26">
        <v>39848</v>
      </c>
      <c r="AM2903" s="2" t="str">
        <f t="shared" si="45"/>
        <v>No</v>
      </c>
    </row>
    <row r="2904" spans="1:39">
      <c r="A2904" s="6" t="s">
        <v>6377</v>
      </c>
      <c r="B2904" s="6" t="s">
        <v>3296</v>
      </c>
      <c r="C2904" s="4" t="s">
        <v>52</v>
      </c>
      <c r="D2904" s="213">
        <v>6023</v>
      </c>
      <c r="E2904" s="210">
        <v>60023</v>
      </c>
      <c r="F2904" s="17" t="s">
        <v>272</v>
      </c>
      <c r="G2904" s="36" t="s">
        <v>220</v>
      </c>
      <c r="H2904" s="157">
        <v>143440</v>
      </c>
      <c r="I2904" s="19">
        <v>7</v>
      </c>
      <c r="J2904" s="150" t="s">
        <v>13</v>
      </c>
      <c r="K2904" s="150" t="s">
        <v>12</v>
      </c>
      <c r="L2904" s="9">
        <v>2</v>
      </c>
      <c r="M2904" s="9"/>
      <c r="N2904" s="21">
        <v>1</v>
      </c>
      <c r="O2904" s="10"/>
      <c r="P2904" s="39">
        <v>6.4999999999999997E-3</v>
      </c>
      <c r="Q2904" s="7"/>
      <c r="R2904" s="158">
        <v>191.28229999999999</v>
      </c>
      <c r="S2904" s="1"/>
      <c r="T2904" s="23">
        <v>1.2448999999999999</v>
      </c>
      <c r="V2904" s="20">
        <v>153.6499</v>
      </c>
      <c r="X2904" s="20">
        <v>0</v>
      </c>
      <c r="AA2904" s="25">
        <v>5027</v>
      </c>
      <c r="AB2904" s="9"/>
      <c r="AC2904" s="25">
        <v>772398</v>
      </c>
      <c r="AD2904" s="9"/>
      <c r="AE2904" s="27">
        <v>5027</v>
      </c>
      <c r="AF2904" s="9"/>
      <c r="AG2904" s="26">
        <v>4038</v>
      </c>
      <c r="AI2904" s="26">
        <v>0</v>
      </c>
      <c r="AK2904" s="26">
        <v>50012</v>
      </c>
      <c r="AM2904" s="2" t="str">
        <f t="shared" si="45"/>
        <v>No</v>
      </c>
    </row>
    <row r="2905" spans="1:39">
      <c r="A2905" s="6" t="s">
        <v>6378</v>
      </c>
      <c r="B2905" s="6" t="s">
        <v>5617</v>
      </c>
      <c r="C2905" s="4" t="s">
        <v>22</v>
      </c>
      <c r="D2905" s="213"/>
      <c r="E2905" s="210">
        <v>90260</v>
      </c>
      <c r="F2905" s="17" t="s">
        <v>272</v>
      </c>
      <c r="G2905" s="36" t="s">
        <v>220</v>
      </c>
      <c r="H2905" s="157">
        <v>12150996</v>
      </c>
      <c r="I2905" s="19">
        <v>7</v>
      </c>
      <c r="J2905" s="150" t="s">
        <v>13</v>
      </c>
      <c r="K2905" s="150" t="s">
        <v>12</v>
      </c>
      <c r="L2905" s="9">
        <v>2</v>
      </c>
      <c r="M2905" s="9"/>
      <c r="N2905" s="21">
        <v>0.33239999999999997</v>
      </c>
      <c r="O2905" s="10"/>
      <c r="P2905" s="39">
        <v>1.7500000000000002E-2</v>
      </c>
      <c r="Q2905" s="7"/>
      <c r="R2905" s="158">
        <v>84.422300000000007</v>
      </c>
      <c r="S2905" s="1"/>
      <c r="T2905" s="23">
        <v>4.4401000000000002</v>
      </c>
      <c r="V2905" s="20">
        <v>19.013400000000001</v>
      </c>
      <c r="X2905" s="20">
        <v>0</v>
      </c>
      <c r="AA2905" s="25">
        <v>1985</v>
      </c>
      <c r="AB2905" s="9"/>
      <c r="AC2905" s="25">
        <v>113548</v>
      </c>
      <c r="AD2905" s="9"/>
      <c r="AE2905" s="27">
        <v>5972</v>
      </c>
      <c r="AF2905" s="9"/>
      <c r="AG2905" s="26">
        <v>1345</v>
      </c>
      <c r="AI2905" s="26">
        <v>0</v>
      </c>
      <c r="AK2905" s="26">
        <v>21230</v>
      </c>
      <c r="AM2905" s="2" t="str">
        <f t="shared" si="45"/>
        <v>No</v>
      </c>
    </row>
    <row r="2906" spans="1:39">
      <c r="A2906" s="6" t="s">
        <v>4963</v>
      </c>
      <c r="B2906" s="6" t="s">
        <v>2886</v>
      </c>
      <c r="C2906" s="4" t="s">
        <v>20</v>
      </c>
      <c r="D2906" s="213" t="s">
        <v>4964</v>
      </c>
      <c r="E2906" s="210" t="s">
        <v>4965</v>
      </c>
      <c r="F2906" s="17" t="s">
        <v>272</v>
      </c>
      <c r="G2906" s="36" t="s">
        <v>400</v>
      </c>
      <c r="H2906" s="157">
        <v>0</v>
      </c>
      <c r="I2906" s="19">
        <v>7</v>
      </c>
      <c r="J2906" s="150" t="s">
        <v>13</v>
      </c>
      <c r="K2906" s="150" t="s">
        <v>12</v>
      </c>
      <c r="L2906" s="9">
        <v>2</v>
      </c>
      <c r="M2906" s="9"/>
      <c r="N2906" s="21">
        <v>0</v>
      </c>
      <c r="O2906" s="10"/>
      <c r="P2906" s="39">
        <v>0</v>
      </c>
      <c r="Q2906" s="7"/>
      <c r="R2906" s="158">
        <v>23.7164</v>
      </c>
      <c r="S2906" s="1"/>
      <c r="T2906" s="23">
        <v>3.9342000000000001</v>
      </c>
      <c r="V2906" s="20">
        <v>6.0282999999999998</v>
      </c>
      <c r="X2906" s="20">
        <v>0</v>
      </c>
      <c r="AA2906" s="25">
        <v>0</v>
      </c>
      <c r="AB2906" s="9"/>
      <c r="AC2906" s="25">
        <v>50089</v>
      </c>
      <c r="AD2906" s="9"/>
      <c r="AE2906" s="27">
        <v>8309</v>
      </c>
      <c r="AF2906" s="9"/>
      <c r="AG2906" s="26">
        <v>2112</v>
      </c>
      <c r="AI2906" s="26">
        <v>0</v>
      </c>
      <c r="AK2906" s="26">
        <v>18714</v>
      </c>
      <c r="AM2906" s="2" t="str">
        <f t="shared" si="45"/>
        <v>No</v>
      </c>
    </row>
    <row r="2907" spans="1:39">
      <c r="A2907" s="6" t="s">
        <v>6373</v>
      </c>
      <c r="B2907" s="6" t="s">
        <v>781</v>
      </c>
      <c r="C2907" s="4" t="s">
        <v>67</v>
      </c>
      <c r="D2907" s="213"/>
      <c r="E2907" s="210" t="s">
        <v>6374</v>
      </c>
      <c r="F2907" s="17" t="s">
        <v>405</v>
      </c>
      <c r="G2907" s="36" t="s">
        <v>400</v>
      </c>
      <c r="H2907" s="157">
        <v>0</v>
      </c>
      <c r="I2907" s="19">
        <v>7</v>
      </c>
      <c r="J2907" s="150" t="s">
        <v>13</v>
      </c>
      <c r="K2907" s="150" t="s">
        <v>12</v>
      </c>
      <c r="L2907" s="9">
        <v>2</v>
      </c>
      <c r="M2907" s="9"/>
      <c r="N2907" s="21">
        <v>0.99170000000000003</v>
      </c>
      <c r="O2907" s="10"/>
      <c r="P2907" s="39">
        <v>6.4199999999999993E-2</v>
      </c>
      <c r="Q2907" s="7"/>
      <c r="R2907" s="158">
        <v>99.918400000000005</v>
      </c>
      <c r="S2907" s="1"/>
      <c r="T2907" s="23">
        <v>6.4732000000000003</v>
      </c>
      <c r="V2907" s="20">
        <v>15.435700000000001</v>
      </c>
      <c r="X2907" s="20">
        <v>0</v>
      </c>
      <c r="AA2907" s="25">
        <v>2754</v>
      </c>
      <c r="AB2907" s="9"/>
      <c r="AC2907" s="25">
        <v>42865</v>
      </c>
      <c r="AD2907" s="9"/>
      <c r="AE2907" s="27">
        <v>2777</v>
      </c>
      <c r="AF2907" s="9"/>
      <c r="AG2907" s="26">
        <v>429</v>
      </c>
      <c r="AI2907" s="26">
        <v>0</v>
      </c>
      <c r="AK2907" s="26">
        <v>8337</v>
      </c>
      <c r="AM2907" s="2" t="str">
        <f t="shared" si="45"/>
        <v>No</v>
      </c>
    </row>
    <row r="2908" spans="1:39">
      <c r="A2908" s="6" t="s">
        <v>3173</v>
      </c>
      <c r="B2908" s="6" t="s">
        <v>3174</v>
      </c>
      <c r="C2908" s="4" t="s">
        <v>113</v>
      </c>
      <c r="D2908" s="213" t="s">
        <v>3175</v>
      </c>
      <c r="E2908" s="210" t="s">
        <v>3176</v>
      </c>
      <c r="F2908" s="17" t="s">
        <v>272</v>
      </c>
      <c r="G2908" s="36" t="s">
        <v>400</v>
      </c>
      <c r="H2908" s="157">
        <v>0</v>
      </c>
      <c r="I2908" s="19">
        <v>7</v>
      </c>
      <c r="J2908" s="150" t="s">
        <v>13</v>
      </c>
      <c r="K2908" s="150" t="s">
        <v>12</v>
      </c>
      <c r="L2908" s="9">
        <v>2</v>
      </c>
      <c r="M2908" s="9"/>
      <c r="N2908" s="21">
        <v>7.9752999999999998</v>
      </c>
      <c r="O2908" s="10"/>
      <c r="P2908" s="39">
        <v>0.1913</v>
      </c>
      <c r="Q2908" s="7"/>
      <c r="R2908" s="158">
        <v>81.004300000000001</v>
      </c>
      <c r="S2908" s="1"/>
      <c r="T2908" s="23">
        <v>1.9424999999999999</v>
      </c>
      <c r="V2908" s="20">
        <v>41.700099999999999</v>
      </c>
      <c r="X2908" s="20">
        <v>0</v>
      </c>
      <c r="AA2908" s="25">
        <v>90057</v>
      </c>
      <c r="AB2908" s="9"/>
      <c r="AC2908" s="25">
        <v>470878</v>
      </c>
      <c r="AD2908" s="9"/>
      <c r="AE2908" s="27">
        <v>11292</v>
      </c>
      <c r="AF2908" s="9"/>
      <c r="AG2908" s="26">
        <v>5813</v>
      </c>
      <c r="AI2908" s="26">
        <v>0</v>
      </c>
      <c r="AK2908" s="26">
        <v>71900</v>
      </c>
      <c r="AM2908" s="2" t="str">
        <f t="shared" si="45"/>
        <v>No</v>
      </c>
    </row>
    <row r="2909" spans="1:39">
      <c r="A2909" s="6" t="s">
        <v>1401</v>
      </c>
      <c r="B2909" s="6" t="s">
        <v>1402</v>
      </c>
      <c r="C2909" s="4" t="s">
        <v>90</v>
      </c>
      <c r="D2909" s="213">
        <v>4165</v>
      </c>
      <c r="E2909" s="210">
        <v>40165</v>
      </c>
      <c r="F2909" s="17" t="s">
        <v>272</v>
      </c>
      <c r="G2909" s="36" t="s">
        <v>220</v>
      </c>
      <c r="H2909" s="157">
        <v>2148346</v>
      </c>
      <c r="I2909" s="19">
        <v>7</v>
      </c>
      <c r="J2909" s="150" t="s">
        <v>13</v>
      </c>
      <c r="K2909" s="150" t="s">
        <v>12</v>
      </c>
      <c r="L2909" s="9">
        <v>2</v>
      </c>
      <c r="M2909" s="9"/>
      <c r="N2909" s="21">
        <v>0</v>
      </c>
      <c r="O2909" s="10"/>
      <c r="P2909" s="39">
        <v>0</v>
      </c>
      <c r="Q2909" s="7"/>
      <c r="R2909" s="158">
        <v>145.70849999999999</v>
      </c>
      <c r="S2909" s="1"/>
      <c r="T2909" s="23">
        <v>2.0611000000000002</v>
      </c>
      <c r="V2909" s="20">
        <v>70.6935</v>
      </c>
      <c r="X2909" s="20">
        <v>0</v>
      </c>
      <c r="AA2909" s="25">
        <v>0</v>
      </c>
      <c r="AB2909" s="9"/>
      <c r="AC2909" s="25">
        <v>92962</v>
      </c>
      <c r="AD2909" s="9"/>
      <c r="AE2909" s="27">
        <v>1315</v>
      </c>
      <c r="AF2909" s="9"/>
      <c r="AG2909" s="26">
        <v>638</v>
      </c>
      <c r="AI2909" s="26">
        <v>0</v>
      </c>
      <c r="AK2909" s="26">
        <v>5595</v>
      </c>
      <c r="AM2909" s="2" t="str">
        <f t="shared" si="45"/>
        <v>No</v>
      </c>
    </row>
    <row r="2910" spans="1:39">
      <c r="A2910" s="6" t="s">
        <v>4034</v>
      </c>
      <c r="B2910" s="6" t="s">
        <v>4035</v>
      </c>
      <c r="C2910" s="4" t="s">
        <v>48</v>
      </c>
      <c r="D2910" s="213" t="s">
        <v>4036</v>
      </c>
      <c r="E2910" s="210" t="s">
        <v>4037</v>
      </c>
      <c r="F2910" s="17" t="s">
        <v>272</v>
      </c>
      <c r="G2910" s="36" t="s">
        <v>400</v>
      </c>
      <c r="H2910" s="157">
        <v>0</v>
      </c>
      <c r="I2910" s="19">
        <v>7</v>
      </c>
      <c r="J2910" s="150" t="s">
        <v>14</v>
      </c>
      <c r="K2910" s="150" t="s">
        <v>12</v>
      </c>
      <c r="L2910" s="9">
        <v>2</v>
      </c>
      <c r="M2910" s="9"/>
      <c r="N2910" s="21">
        <v>0.4667</v>
      </c>
      <c r="O2910" s="10"/>
      <c r="P2910" s="39">
        <v>5.0599999999999999E-2</v>
      </c>
      <c r="Q2910" s="7"/>
      <c r="R2910" s="158">
        <v>37.741399999999999</v>
      </c>
      <c r="S2910" s="1"/>
      <c r="T2910" s="23">
        <v>4.0883000000000003</v>
      </c>
      <c r="V2910" s="20">
        <v>9.2316000000000003</v>
      </c>
      <c r="X2910" s="20">
        <v>0</v>
      </c>
      <c r="AA2910" s="25">
        <v>9143</v>
      </c>
      <c r="AB2910" s="9"/>
      <c r="AC2910" s="25">
        <v>180857</v>
      </c>
      <c r="AD2910" s="9"/>
      <c r="AE2910" s="27">
        <v>19591</v>
      </c>
      <c r="AF2910" s="9"/>
      <c r="AG2910" s="26">
        <v>4792</v>
      </c>
      <c r="AI2910" s="26">
        <v>0</v>
      </c>
      <c r="AK2910" s="26">
        <v>60451</v>
      </c>
      <c r="AM2910" s="2" t="str">
        <f t="shared" si="45"/>
        <v>No</v>
      </c>
    </row>
    <row r="2911" spans="1:39">
      <c r="A2911" s="6" t="s">
        <v>6371</v>
      </c>
      <c r="B2911" s="6" t="s">
        <v>5376</v>
      </c>
      <c r="C2911" s="4" t="s">
        <v>105</v>
      </c>
      <c r="D2911" s="213"/>
      <c r="E2911" s="210">
        <v>30198</v>
      </c>
      <c r="F2911" s="17" t="s">
        <v>272</v>
      </c>
      <c r="G2911" s="36" t="s">
        <v>220</v>
      </c>
      <c r="H2911" s="157">
        <v>1439666</v>
      </c>
      <c r="I2911" s="19">
        <v>7</v>
      </c>
      <c r="J2911" s="150" t="s">
        <v>13</v>
      </c>
      <c r="K2911" s="150" t="s">
        <v>15</v>
      </c>
      <c r="L2911" s="9">
        <v>1</v>
      </c>
      <c r="M2911" s="9"/>
      <c r="N2911" s="21">
        <v>2.9782999999999999</v>
      </c>
      <c r="O2911" s="10"/>
      <c r="P2911" s="39">
        <v>6.2100000000000002E-2</v>
      </c>
      <c r="Q2911" s="7"/>
      <c r="R2911" s="158">
        <v>58.157600000000002</v>
      </c>
      <c r="S2911" s="1"/>
      <c r="T2911" s="23">
        <v>1.2130000000000001</v>
      </c>
      <c r="V2911" s="20">
        <v>47.943899999999999</v>
      </c>
      <c r="X2911" s="20">
        <v>0</v>
      </c>
      <c r="AA2911" s="25">
        <v>3714</v>
      </c>
      <c r="AB2911" s="9"/>
      <c r="AC2911" s="25">
        <v>59786</v>
      </c>
      <c r="AD2911" s="9"/>
      <c r="AE2911" s="27">
        <v>1247</v>
      </c>
      <c r="AF2911" s="9"/>
      <c r="AG2911" s="26">
        <v>1028</v>
      </c>
      <c r="AI2911" s="26">
        <v>0</v>
      </c>
      <c r="AK2911" s="26">
        <v>6986</v>
      </c>
      <c r="AM2911" s="2" t="str">
        <f t="shared" si="45"/>
        <v>No</v>
      </c>
    </row>
    <row r="2912" spans="1:39">
      <c r="A2912" s="6" t="s">
        <v>992</v>
      </c>
      <c r="B2912" s="6" t="s">
        <v>6372</v>
      </c>
      <c r="C2912" s="4" t="s">
        <v>75</v>
      </c>
      <c r="D2912" s="213" t="s">
        <v>993</v>
      </c>
      <c r="E2912" s="210" t="s">
        <v>994</v>
      </c>
      <c r="F2912" s="17" t="s">
        <v>272</v>
      </c>
      <c r="G2912" s="36" t="s">
        <v>400</v>
      </c>
      <c r="H2912" s="157">
        <v>0</v>
      </c>
      <c r="I2912" s="19">
        <v>7</v>
      </c>
      <c r="J2912" s="150" t="s">
        <v>24</v>
      </c>
      <c r="K2912" s="150" t="s">
        <v>12</v>
      </c>
      <c r="L2912" s="9">
        <v>1</v>
      </c>
      <c r="M2912" s="9"/>
      <c r="N2912" s="21">
        <v>1.6801999999999999</v>
      </c>
      <c r="O2912" s="10"/>
      <c r="P2912" s="39">
        <v>7.3899999999999993E-2</v>
      </c>
      <c r="Q2912" s="7"/>
      <c r="R2912" s="158">
        <v>60.062899999999999</v>
      </c>
      <c r="S2912" s="1"/>
      <c r="T2912" s="23">
        <v>2.6419000000000001</v>
      </c>
      <c r="V2912" s="20">
        <v>22.734500000000001</v>
      </c>
      <c r="X2912" s="20">
        <v>0</v>
      </c>
      <c r="AA2912" s="25">
        <v>7835</v>
      </c>
      <c r="AB2912" s="9"/>
      <c r="AC2912" s="25">
        <v>106011</v>
      </c>
      <c r="AD2912" s="9"/>
      <c r="AE2912" s="27">
        <v>4663</v>
      </c>
      <c r="AF2912" s="9"/>
      <c r="AG2912" s="26">
        <v>1765</v>
      </c>
      <c r="AI2912" s="26">
        <v>0</v>
      </c>
      <c r="AK2912" s="26">
        <v>35331</v>
      </c>
      <c r="AM2912" s="2" t="str">
        <f t="shared" si="45"/>
        <v>No</v>
      </c>
    </row>
    <row r="2913" spans="1:39">
      <c r="A2913" s="6" t="s">
        <v>5600</v>
      </c>
      <c r="B2913" s="6" t="s">
        <v>5601</v>
      </c>
      <c r="C2913" s="4" t="s">
        <v>22</v>
      </c>
      <c r="D2913" s="213"/>
      <c r="E2913" s="210">
        <v>90252</v>
      </c>
      <c r="F2913" s="17" t="s">
        <v>272</v>
      </c>
      <c r="G2913" s="36" t="s">
        <v>220</v>
      </c>
      <c r="H2913" s="157">
        <v>12150996</v>
      </c>
      <c r="I2913" s="19">
        <v>7</v>
      </c>
      <c r="J2913" s="150" t="s">
        <v>13</v>
      </c>
      <c r="K2913" s="150" t="s">
        <v>15</v>
      </c>
      <c r="L2913" s="9">
        <v>1</v>
      </c>
      <c r="M2913" s="9"/>
      <c r="N2913" s="21">
        <v>0</v>
      </c>
      <c r="O2913" s="10"/>
      <c r="P2913" s="39">
        <v>0</v>
      </c>
      <c r="Q2913" s="7"/>
      <c r="R2913" s="158">
        <v>43.765099999999997</v>
      </c>
      <c r="S2913" s="1"/>
      <c r="T2913" s="23">
        <v>1.6423000000000001</v>
      </c>
      <c r="V2913" s="20">
        <v>26.648700000000002</v>
      </c>
      <c r="X2913" s="20">
        <v>0</v>
      </c>
      <c r="AA2913" s="25">
        <v>0</v>
      </c>
      <c r="AB2913" s="9"/>
      <c r="AC2913" s="25">
        <v>78427</v>
      </c>
      <c r="AD2913" s="9"/>
      <c r="AE2913" s="27">
        <v>2943</v>
      </c>
      <c r="AF2913" s="9"/>
      <c r="AG2913" s="26">
        <v>1792</v>
      </c>
      <c r="AI2913" s="26">
        <v>0</v>
      </c>
      <c r="AK2913" s="26">
        <v>10366</v>
      </c>
      <c r="AM2913" s="2" t="str">
        <f t="shared" si="45"/>
        <v>No</v>
      </c>
    </row>
    <row r="2914" spans="1:39">
      <c r="A2914" s="6" t="s">
        <v>2914</v>
      </c>
      <c r="B2914" s="6" t="s">
        <v>5835</v>
      </c>
      <c r="C2914" s="4" t="s">
        <v>58</v>
      </c>
      <c r="D2914" s="213" t="s">
        <v>2915</v>
      </c>
      <c r="E2914" s="210" t="s">
        <v>2916</v>
      </c>
      <c r="F2914" s="17" t="s">
        <v>275</v>
      </c>
      <c r="G2914" s="36" t="s">
        <v>400</v>
      </c>
      <c r="H2914" s="157">
        <v>0</v>
      </c>
      <c r="I2914" s="19">
        <v>7</v>
      </c>
      <c r="J2914" s="150" t="s">
        <v>13</v>
      </c>
      <c r="K2914" s="150" t="s">
        <v>12</v>
      </c>
      <c r="L2914" s="9">
        <v>1</v>
      </c>
      <c r="M2914" s="9"/>
      <c r="N2914" s="21">
        <v>0.8619</v>
      </c>
      <c r="O2914" s="10"/>
      <c r="P2914" s="39">
        <v>5.9799999999999999E-2</v>
      </c>
      <c r="Q2914" s="7"/>
      <c r="R2914" s="158">
        <v>112.8494</v>
      </c>
      <c r="S2914" s="1"/>
      <c r="T2914" s="23">
        <v>7.8300999999999998</v>
      </c>
      <c r="V2914" s="20">
        <v>14.4122</v>
      </c>
      <c r="X2914" s="20">
        <v>0</v>
      </c>
      <c r="AA2914" s="25">
        <v>1748</v>
      </c>
      <c r="AB2914" s="9"/>
      <c r="AC2914" s="25">
        <v>29228</v>
      </c>
      <c r="AD2914" s="9"/>
      <c r="AE2914" s="27">
        <v>2028</v>
      </c>
      <c r="AF2914" s="9"/>
      <c r="AG2914" s="26">
        <v>259</v>
      </c>
      <c r="AI2914" s="26">
        <v>0</v>
      </c>
      <c r="AK2914" s="26">
        <v>1561</v>
      </c>
      <c r="AM2914" s="2" t="str">
        <f t="shared" si="45"/>
        <v>No</v>
      </c>
    </row>
    <row r="2915" spans="1:39">
      <c r="A2915" s="6" t="s">
        <v>6387</v>
      </c>
      <c r="B2915" s="6" t="s">
        <v>3701</v>
      </c>
      <c r="C2915" s="4" t="s">
        <v>44</v>
      </c>
      <c r="D2915" s="213">
        <v>7007</v>
      </c>
      <c r="E2915" s="210">
        <v>70007</v>
      </c>
      <c r="F2915" s="17" t="s">
        <v>272</v>
      </c>
      <c r="G2915" s="36" t="s">
        <v>220</v>
      </c>
      <c r="H2915" s="157">
        <v>280051</v>
      </c>
      <c r="I2915" s="19">
        <v>7</v>
      </c>
      <c r="J2915" s="150" t="s">
        <v>13</v>
      </c>
      <c r="K2915" s="150" t="s">
        <v>15</v>
      </c>
      <c r="L2915" s="9">
        <v>1</v>
      </c>
      <c r="M2915" s="9"/>
      <c r="N2915" s="21">
        <v>1.5296000000000001</v>
      </c>
      <c r="O2915" s="10"/>
      <c r="P2915" s="39">
        <v>8.77E-2</v>
      </c>
      <c r="Q2915" s="7"/>
      <c r="R2915" s="158">
        <v>43.871899999999997</v>
      </c>
      <c r="S2915" s="1"/>
      <c r="T2915" s="23">
        <v>2.5156999999999998</v>
      </c>
      <c r="V2915" s="20">
        <v>17.439499999999999</v>
      </c>
      <c r="X2915" s="20">
        <v>0</v>
      </c>
      <c r="AA2915" s="25">
        <v>12044</v>
      </c>
      <c r="AB2915" s="9"/>
      <c r="AC2915" s="25">
        <v>137319</v>
      </c>
      <c r="AD2915" s="9"/>
      <c r="AE2915" s="27">
        <v>7874</v>
      </c>
      <c r="AF2915" s="9"/>
      <c r="AG2915" s="26">
        <v>3130</v>
      </c>
      <c r="AI2915" s="26">
        <v>0</v>
      </c>
      <c r="AK2915" s="26">
        <v>42173</v>
      </c>
      <c r="AM2915" s="2" t="str">
        <f t="shared" si="45"/>
        <v>No</v>
      </c>
    </row>
    <row r="2916" spans="1:39">
      <c r="A2916" s="6" t="s">
        <v>6369</v>
      </c>
      <c r="B2916" s="6" t="s">
        <v>6370</v>
      </c>
      <c r="C2916" s="4" t="s">
        <v>57</v>
      </c>
      <c r="D2916" s="213"/>
      <c r="E2916" s="210">
        <v>50523</v>
      </c>
      <c r="F2916" s="17" t="s">
        <v>132</v>
      </c>
      <c r="G2916" s="36" t="s">
        <v>220</v>
      </c>
      <c r="H2916" s="157">
        <v>0</v>
      </c>
      <c r="I2916" s="19">
        <v>7</v>
      </c>
      <c r="J2916" s="150" t="s">
        <v>14</v>
      </c>
      <c r="K2916" s="150" t="s">
        <v>12</v>
      </c>
      <c r="L2916" s="9">
        <v>1</v>
      </c>
      <c r="M2916" s="9"/>
      <c r="N2916" s="21">
        <v>0</v>
      </c>
      <c r="O2916" s="10"/>
      <c r="P2916" s="39">
        <v>0</v>
      </c>
      <c r="Q2916" s="7"/>
      <c r="R2916" s="158">
        <v>59.4983</v>
      </c>
      <c r="S2916" s="1"/>
      <c r="T2916" s="23">
        <v>3.9870999999999999</v>
      </c>
      <c r="V2916" s="20">
        <v>14.922599999999999</v>
      </c>
      <c r="X2916" s="20">
        <v>0</v>
      </c>
      <c r="AA2916" s="25">
        <v>0</v>
      </c>
      <c r="AB2916" s="9"/>
      <c r="AC2916" s="25">
        <v>207887</v>
      </c>
      <c r="AD2916" s="9"/>
      <c r="AE2916" s="27">
        <v>13931</v>
      </c>
      <c r="AF2916" s="9"/>
      <c r="AG2916" s="26">
        <v>3494</v>
      </c>
      <c r="AI2916" s="26">
        <v>0</v>
      </c>
      <c r="AK2916" s="26">
        <v>50112</v>
      </c>
      <c r="AL2916" s="2" t="s">
        <v>128</v>
      </c>
      <c r="AM2916" s="2" t="str">
        <f t="shared" si="45"/>
        <v>Yes</v>
      </c>
    </row>
    <row r="2917" spans="1:39">
      <c r="A2917" s="6" t="s">
        <v>5418</v>
      </c>
      <c r="B2917" s="6" t="s">
        <v>5419</v>
      </c>
      <c r="C2917" s="4" t="s">
        <v>58</v>
      </c>
      <c r="D2917" s="213">
        <v>5220</v>
      </c>
      <c r="E2917" s="210">
        <v>50517</v>
      </c>
      <c r="F2917" s="17" t="s">
        <v>272</v>
      </c>
      <c r="G2917" s="36" t="s">
        <v>218</v>
      </c>
      <c r="H2917" s="157">
        <v>2650890</v>
      </c>
      <c r="I2917" s="19">
        <v>7</v>
      </c>
      <c r="J2917" s="150" t="s">
        <v>14</v>
      </c>
      <c r="K2917" s="150" t="s">
        <v>15</v>
      </c>
      <c r="L2917" s="9">
        <v>1</v>
      </c>
      <c r="M2917" s="9"/>
      <c r="N2917" s="21">
        <v>0</v>
      </c>
      <c r="O2917" s="10"/>
      <c r="P2917" s="39">
        <v>0</v>
      </c>
      <c r="Q2917" s="7"/>
      <c r="R2917" s="158">
        <v>819.75139999999999</v>
      </c>
      <c r="S2917" s="1"/>
      <c r="T2917" s="23">
        <v>12.588900000000001</v>
      </c>
      <c r="V2917" s="20">
        <v>65.117099999999994</v>
      </c>
      <c r="X2917" s="20">
        <v>18.604900000000001</v>
      </c>
      <c r="AA2917" s="25">
        <v>0</v>
      </c>
      <c r="AB2917" s="9"/>
      <c r="AC2917" s="25">
        <v>139013</v>
      </c>
      <c r="AD2917" s="9"/>
      <c r="AE2917" s="27">
        <v>9064</v>
      </c>
      <c r="AF2917" s="9"/>
      <c r="AG2917" s="26">
        <v>720</v>
      </c>
      <c r="AI2917" s="26">
        <v>31724</v>
      </c>
      <c r="AK2917" s="26">
        <v>13817</v>
      </c>
      <c r="AM2917" s="2" t="str">
        <f t="shared" si="45"/>
        <v>No</v>
      </c>
    </row>
    <row r="2918" spans="1:39">
      <c r="A2918" s="6" t="s">
        <v>2841</v>
      </c>
      <c r="B2918" s="6" t="s">
        <v>2830</v>
      </c>
      <c r="C2918" s="4" t="s">
        <v>57</v>
      </c>
      <c r="D2918" s="213" t="s">
        <v>2842</v>
      </c>
      <c r="E2918" s="210" t="s">
        <v>2843</v>
      </c>
      <c r="F2918" s="17" t="s">
        <v>272</v>
      </c>
      <c r="G2918" s="36" t="s">
        <v>400</v>
      </c>
      <c r="H2918" s="157">
        <v>0</v>
      </c>
      <c r="I2918" s="19">
        <v>7</v>
      </c>
      <c r="J2918" s="150" t="s">
        <v>14</v>
      </c>
      <c r="K2918" s="150" t="s">
        <v>12</v>
      </c>
      <c r="L2918" s="9">
        <v>1</v>
      </c>
      <c r="M2918" s="9"/>
      <c r="N2918" s="21">
        <v>0</v>
      </c>
      <c r="O2918" s="10"/>
      <c r="P2918" s="39">
        <v>0</v>
      </c>
      <c r="Q2918" s="7"/>
      <c r="R2918" s="158">
        <v>57.7928</v>
      </c>
      <c r="S2918" s="1"/>
      <c r="T2918" s="23">
        <v>32.6616</v>
      </c>
      <c r="V2918" s="20">
        <v>1.7694000000000001</v>
      </c>
      <c r="X2918" s="20">
        <v>0</v>
      </c>
      <c r="AA2918" s="25">
        <v>0</v>
      </c>
      <c r="AB2918" s="9"/>
      <c r="AC2918" s="25">
        <v>111020</v>
      </c>
      <c r="AD2918" s="9"/>
      <c r="AE2918" s="27">
        <v>62743</v>
      </c>
      <c r="AF2918" s="9"/>
      <c r="AG2918" s="26">
        <v>1921</v>
      </c>
      <c r="AI2918" s="26">
        <v>0</v>
      </c>
      <c r="AK2918" s="26">
        <v>25982</v>
      </c>
      <c r="AM2918" s="2" t="str">
        <f t="shared" si="45"/>
        <v>No</v>
      </c>
    </row>
    <row r="2919" spans="1:39">
      <c r="A2919" s="6" t="s">
        <v>6386</v>
      </c>
      <c r="B2919" s="6" t="s">
        <v>4341</v>
      </c>
      <c r="C2919" s="4" t="s">
        <v>33</v>
      </c>
      <c r="D2919" s="213" t="s">
        <v>4428</v>
      </c>
      <c r="E2919" s="210" t="s">
        <v>4429</v>
      </c>
      <c r="F2919" s="17" t="s">
        <v>405</v>
      </c>
      <c r="G2919" s="36" t="s">
        <v>400</v>
      </c>
      <c r="H2919" s="157">
        <v>0</v>
      </c>
      <c r="I2919" s="19">
        <v>7</v>
      </c>
      <c r="J2919" s="150" t="s">
        <v>24</v>
      </c>
      <c r="K2919" s="150" t="s">
        <v>12</v>
      </c>
      <c r="L2919" s="9">
        <v>1</v>
      </c>
      <c r="M2919" s="9"/>
      <c r="N2919" s="21">
        <v>21.787199999999999</v>
      </c>
      <c r="O2919" s="10"/>
      <c r="P2919" s="39">
        <v>0.28649999999999998</v>
      </c>
      <c r="Q2919" s="7"/>
      <c r="R2919" s="158">
        <v>117.72969999999999</v>
      </c>
      <c r="S2919" s="1"/>
      <c r="T2919" s="23">
        <v>1.5479000000000001</v>
      </c>
      <c r="V2919" s="20">
        <v>76.055599999999998</v>
      </c>
      <c r="X2919" s="20">
        <v>0</v>
      </c>
      <c r="AA2919" s="25">
        <v>124514</v>
      </c>
      <c r="AB2919" s="9"/>
      <c r="AC2919" s="25">
        <v>434658</v>
      </c>
      <c r="AD2919" s="9"/>
      <c r="AE2919" s="27">
        <v>5715</v>
      </c>
      <c r="AF2919" s="9"/>
      <c r="AG2919" s="26">
        <v>3692</v>
      </c>
      <c r="AI2919" s="26">
        <v>0</v>
      </c>
      <c r="AK2919" s="26">
        <v>137648</v>
      </c>
      <c r="AM2919" s="2" t="str">
        <f t="shared" si="45"/>
        <v>No</v>
      </c>
    </row>
    <row r="2920" spans="1:39">
      <c r="A2920" s="6" t="s">
        <v>5600</v>
      </c>
      <c r="B2920" s="6" t="s">
        <v>5601</v>
      </c>
      <c r="C2920" s="4" t="s">
        <v>22</v>
      </c>
      <c r="D2920" s="213"/>
      <c r="E2920" s="210">
        <v>90252</v>
      </c>
      <c r="F2920" s="17" t="s">
        <v>272</v>
      </c>
      <c r="G2920" s="36" t="s">
        <v>220</v>
      </c>
      <c r="H2920" s="157">
        <v>12150996</v>
      </c>
      <c r="I2920" s="19">
        <v>7</v>
      </c>
      <c r="J2920" s="150" t="s">
        <v>14</v>
      </c>
      <c r="K2920" s="150" t="s">
        <v>15</v>
      </c>
      <c r="L2920" s="9">
        <v>1</v>
      </c>
      <c r="M2920" s="9"/>
      <c r="N2920" s="21">
        <v>0.49909999999999999</v>
      </c>
      <c r="O2920" s="10"/>
      <c r="P2920" s="39">
        <v>0.1128</v>
      </c>
      <c r="Q2920" s="7"/>
      <c r="R2920" s="158">
        <v>57.604799999999997</v>
      </c>
      <c r="S2920" s="1"/>
      <c r="T2920" s="23">
        <v>13.0251</v>
      </c>
      <c r="V2920" s="20">
        <v>4.4226000000000001</v>
      </c>
      <c r="X2920" s="20">
        <v>0</v>
      </c>
      <c r="AA2920" s="25">
        <v>21516</v>
      </c>
      <c r="AB2920" s="9"/>
      <c r="AC2920" s="25">
        <v>190672</v>
      </c>
      <c r="AD2920" s="9"/>
      <c r="AE2920" s="27">
        <v>43113</v>
      </c>
      <c r="AF2920" s="9"/>
      <c r="AG2920" s="26">
        <v>3310</v>
      </c>
      <c r="AI2920" s="26">
        <v>0</v>
      </c>
      <c r="AK2920" s="26">
        <v>33467</v>
      </c>
      <c r="AM2920" s="2" t="str">
        <f t="shared" si="45"/>
        <v>No</v>
      </c>
    </row>
    <row r="2921" spans="1:39">
      <c r="A2921" s="6" t="s">
        <v>513</v>
      </c>
      <c r="B2921" s="6" t="s">
        <v>514</v>
      </c>
      <c r="C2921" s="4" t="s">
        <v>86</v>
      </c>
      <c r="D2921" s="213" t="s">
        <v>515</v>
      </c>
      <c r="E2921" s="210" t="s">
        <v>516</v>
      </c>
      <c r="F2921" s="17" t="s">
        <v>272</v>
      </c>
      <c r="G2921" s="36" t="s">
        <v>400</v>
      </c>
      <c r="H2921" s="157">
        <v>0</v>
      </c>
      <c r="I2921" s="19">
        <v>7</v>
      </c>
      <c r="J2921" s="150" t="s">
        <v>14</v>
      </c>
      <c r="K2921" s="150" t="s">
        <v>15</v>
      </c>
      <c r="L2921" s="9">
        <v>1</v>
      </c>
      <c r="M2921" s="9"/>
      <c r="N2921" s="21">
        <v>0</v>
      </c>
      <c r="O2921" s="10"/>
      <c r="P2921" s="39">
        <v>0</v>
      </c>
      <c r="Q2921" s="7"/>
      <c r="R2921" s="158">
        <v>71.021199999999993</v>
      </c>
      <c r="S2921" s="1"/>
      <c r="T2921" s="23">
        <v>5.7142999999999997</v>
      </c>
      <c r="V2921" s="20">
        <v>12.428699999999999</v>
      </c>
      <c r="X2921" s="20">
        <v>0</v>
      </c>
      <c r="AA2921" s="25">
        <v>0</v>
      </c>
      <c r="AB2921" s="9"/>
      <c r="AC2921" s="25">
        <v>53692</v>
      </c>
      <c r="AD2921" s="9"/>
      <c r="AE2921" s="27">
        <v>4320</v>
      </c>
      <c r="AF2921" s="9"/>
      <c r="AG2921" s="26">
        <v>756</v>
      </c>
      <c r="AI2921" s="26">
        <v>0</v>
      </c>
      <c r="AK2921" s="26">
        <v>11222</v>
      </c>
      <c r="AM2921" s="2" t="str">
        <f t="shared" si="45"/>
        <v>No</v>
      </c>
    </row>
    <row r="2922" spans="1:39">
      <c r="A2922" s="6" t="s">
        <v>3440</v>
      </c>
      <c r="B2922" s="6" t="s">
        <v>3441</v>
      </c>
      <c r="C2922" s="4" t="s">
        <v>52</v>
      </c>
      <c r="D2922" s="213" t="s">
        <v>3442</v>
      </c>
      <c r="E2922" s="210" t="s">
        <v>3443</v>
      </c>
      <c r="F2922" s="17" t="s">
        <v>1012</v>
      </c>
      <c r="G2922" s="36" t="s">
        <v>400</v>
      </c>
      <c r="H2922" s="157">
        <v>0</v>
      </c>
      <c r="I2922" s="19">
        <v>6</v>
      </c>
      <c r="J2922" s="150" t="s">
        <v>13</v>
      </c>
      <c r="K2922" s="150" t="s">
        <v>12</v>
      </c>
      <c r="L2922" s="9">
        <v>6</v>
      </c>
      <c r="M2922" s="9"/>
      <c r="N2922" s="21">
        <v>0.5847</v>
      </c>
      <c r="O2922" s="10"/>
      <c r="P2922" s="39">
        <v>2.4299999999999999E-2</v>
      </c>
      <c r="Q2922" s="7"/>
      <c r="R2922" s="158">
        <v>53.918300000000002</v>
      </c>
      <c r="S2922" s="1"/>
      <c r="T2922" s="23">
        <v>2.2364999999999999</v>
      </c>
      <c r="V2922" s="20">
        <v>24.1083</v>
      </c>
      <c r="X2922" s="20">
        <v>0</v>
      </c>
      <c r="AA2922" s="25">
        <v>5983</v>
      </c>
      <c r="AB2922" s="9"/>
      <c r="AC2922" s="25">
        <v>246676</v>
      </c>
      <c r="AD2922" s="9"/>
      <c r="AE2922" s="27">
        <v>10232</v>
      </c>
      <c r="AF2922" s="9"/>
      <c r="AG2922" s="26">
        <v>4575</v>
      </c>
      <c r="AI2922" s="26">
        <v>0</v>
      </c>
      <c r="AK2922" s="26">
        <v>98280</v>
      </c>
      <c r="AM2922" s="2" t="str">
        <f t="shared" si="45"/>
        <v>No</v>
      </c>
    </row>
    <row r="2923" spans="1:39">
      <c r="A2923" s="6" t="s">
        <v>5306</v>
      </c>
      <c r="B2923" s="6" t="s">
        <v>5307</v>
      </c>
      <c r="C2923" s="4" t="s">
        <v>52</v>
      </c>
      <c r="D2923" s="213"/>
      <c r="E2923" s="210" t="s">
        <v>5308</v>
      </c>
      <c r="F2923" s="17" t="s">
        <v>272</v>
      </c>
      <c r="G2923" s="36" t="s">
        <v>400</v>
      </c>
      <c r="H2923" s="157">
        <v>0</v>
      </c>
      <c r="I2923" s="19">
        <v>6</v>
      </c>
      <c r="J2923" s="150" t="s">
        <v>13</v>
      </c>
      <c r="K2923" s="150" t="s">
        <v>12</v>
      </c>
      <c r="L2923" s="9">
        <v>6</v>
      </c>
      <c r="M2923" s="9"/>
      <c r="N2923" s="21">
        <v>0</v>
      </c>
      <c r="O2923" s="10"/>
      <c r="P2923" s="39">
        <v>0</v>
      </c>
      <c r="Q2923" s="7"/>
      <c r="R2923" s="158">
        <v>36.642099999999999</v>
      </c>
      <c r="S2923" s="1"/>
      <c r="T2923" s="23">
        <v>0.70179999999999998</v>
      </c>
      <c r="V2923" s="20">
        <v>52.209699999999998</v>
      </c>
      <c r="X2923" s="20">
        <v>0</v>
      </c>
      <c r="AA2923" s="25">
        <v>0</v>
      </c>
      <c r="AB2923" s="9"/>
      <c r="AC2923" s="25">
        <v>487743</v>
      </c>
      <c r="AD2923" s="9"/>
      <c r="AE2923" s="27">
        <v>9342</v>
      </c>
      <c r="AF2923" s="9"/>
      <c r="AG2923" s="26">
        <v>13311</v>
      </c>
      <c r="AI2923" s="26">
        <v>0</v>
      </c>
      <c r="AK2923" s="26">
        <v>174653</v>
      </c>
      <c r="AM2923" s="2" t="str">
        <f t="shared" si="45"/>
        <v>No</v>
      </c>
    </row>
    <row r="2924" spans="1:39">
      <c r="A2924" s="6" t="s">
        <v>5484</v>
      </c>
      <c r="B2924" s="6" t="s">
        <v>5485</v>
      </c>
      <c r="C2924" s="4" t="s">
        <v>117</v>
      </c>
      <c r="D2924" s="213" t="s">
        <v>5486</v>
      </c>
      <c r="E2924" s="210" t="s">
        <v>5487</v>
      </c>
      <c r="F2924" s="17" t="s">
        <v>405</v>
      </c>
      <c r="G2924" s="36" t="s">
        <v>400</v>
      </c>
      <c r="H2924" s="157">
        <v>0</v>
      </c>
      <c r="I2924" s="19">
        <v>6</v>
      </c>
      <c r="J2924" s="150" t="s">
        <v>13</v>
      </c>
      <c r="K2924" s="150" t="s">
        <v>12</v>
      </c>
      <c r="L2924" s="9">
        <v>6</v>
      </c>
      <c r="M2924" s="9"/>
      <c r="N2924" s="21">
        <v>0.184</v>
      </c>
      <c r="O2924" s="10"/>
      <c r="P2924" s="39">
        <v>1.95E-2</v>
      </c>
      <c r="Q2924" s="7"/>
      <c r="R2924" s="158">
        <v>10.2013</v>
      </c>
      <c r="S2924" s="1"/>
      <c r="T2924" s="23">
        <v>1.0832999999999999</v>
      </c>
      <c r="V2924" s="20">
        <v>9.4169</v>
      </c>
      <c r="X2924" s="20">
        <v>0</v>
      </c>
      <c r="AA2924" s="25">
        <v>2434</v>
      </c>
      <c r="AB2924" s="9"/>
      <c r="AC2924" s="25">
        <v>124538</v>
      </c>
      <c r="AD2924" s="9"/>
      <c r="AE2924" s="27">
        <v>13225</v>
      </c>
      <c r="AF2924" s="9"/>
      <c r="AG2924" s="26">
        <v>12208</v>
      </c>
      <c r="AI2924" s="26">
        <v>0</v>
      </c>
      <c r="AK2924" s="26">
        <v>68712</v>
      </c>
      <c r="AM2924" s="2" t="str">
        <f t="shared" si="45"/>
        <v>No</v>
      </c>
    </row>
    <row r="2925" spans="1:39">
      <c r="A2925" s="6" t="s">
        <v>4533</v>
      </c>
      <c r="B2925" s="6" t="s">
        <v>4534</v>
      </c>
      <c r="C2925" s="4" t="s">
        <v>63</v>
      </c>
      <c r="D2925" s="213" t="s">
        <v>4535</v>
      </c>
      <c r="E2925" s="210" t="s">
        <v>4536</v>
      </c>
      <c r="F2925" s="17" t="s">
        <v>405</v>
      </c>
      <c r="G2925" s="36" t="s">
        <v>400</v>
      </c>
      <c r="H2925" s="157">
        <v>0</v>
      </c>
      <c r="I2925" s="19">
        <v>6</v>
      </c>
      <c r="J2925" s="150" t="s">
        <v>13</v>
      </c>
      <c r="K2925" s="150" t="s">
        <v>12</v>
      </c>
      <c r="L2925" s="9">
        <v>6</v>
      </c>
      <c r="M2925" s="9"/>
      <c r="N2925" s="21">
        <v>1.7050000000000001</v>
      </c>
      <c r="O2925" s="10"/>
      <c r="P2925" s="39">
        <v>8.8200000000000001E-2</v>
      </c>
      <c r="Q2925" s="7"/>
      <c r="R2925" s="158">
        <v>40.988399999999999</v>
      </c>
      <c r="S2925" s="1"/>
      <c r="T2925" s="23">
        <v>2.1213000000000002</v>
      </c>
      <c r="V2925" s="20">
        <v>19.322700000000001</v>
      </c>
      <c r="X2925" s="20">
        <v>0</v>
      </c>
      <c r="AA2925" s="25">
        <v>9664</v>
      </c>
      <c r="AB2925" s="9"/>
      <c r="AC2925" s="25">
        <v>109521</v>
      </c>
      <c r="AD2925" s="9"/>
      <c r="AE2925" s="27">
        <v>5668</v>
      </c>
      <c r="AF2925" s="9"/>
      <c r="AG2925" s="26">
        <v>2672</v>
      </c>
      <c r="AI2925" s="26">
        <v>0</v>
      </c>
      <c r="AK2925" s="26">
        <v>77610</v>
      </c>
      <c r="AM2925" s="2" t="str">
        <f t="shared" si="45"/>
        <v>No</v>
      </c>
    </row>
    <row r="2926" spans="1:39">
      <c r="A2926" s="6" t="s">
        <v>3413</v>
      </c>
      <c r="B2926" s="6" t="s">
        <v>3414</v>
      </c>
      <c r="C2926" s="4" t="s">
        <v>52</v>
      </c>
      <c r="D2926" s="213" t="s">
        <v>3415</v>
      </c>
      <c r="E2926" s="210" t="s">
        <v>3416</v>
      </c>
      <c r="F2926" s="17" t="s">
        <v>1012</v>
      </c>
      <c r="G2926" s="36" t="s">
        <v>400</v>
      </c>
      <c r="H2926" s="157">
        <v>0</v>
      </c>
      <c r="I2926" s="19">
        <v>6</v>
      </c>
      <c r="J2926" s="150" t="s">
        <v>13</v>
      </c>
      <c r="K2926" s="150" t="s">
        <v>12</v>
      </c>
      <c r="L2926" s="9">
        <v>6</v>
      </c>
      <c r="M2926" s="9"/>
      <c r="N2926" s="21">
        <v>0.79790000000000005</v>
      </c>
      <c r="O2926" s="10"/>
      <c r="P2926" s="39">
        <v>3.8699999999999998E-2</v>
      </c>
      <c r="Q2926" s="7"/>
      <c r="R2926" s="158">
        <v>55.1952</v>
      </c>
      <c r="S2926" s="1"/>
      <c r="T2926" s="23">
        <v>2.6749999999999998</v>
      </c>
      <c r="V2926" s="20">
        <v>20.634</v>
      </c>
      <c r="X2926" s="20">
        <v>0</v>
      </c>
      <c r="AA2926" s="25">
        <v>8234</v>
      </c>
      <c r="AB2926" s="9"/>
      <c r="AC2926" s="25">
        <v>212943</v>
      </c>
      <c r="AD2926" s="9"/>
      <c r="AE2926" s="27">
        <v>10320</v>
      </c>
      <c r="AF2926" s="9"/>
      <c r="AG2926" s="26">
        <v>3858</v>
      </c>
      <c r="AI2926" s="26">
        <v>0</v>
      </c>
      <c r="AK2926" s="26">
        <v>86090</v>
      </c>
      <c r="AM2926" s="2" t="str">
        <f t="shared" si="45"/>
        <v>No</v>
      </c>
    </row>
    <row r="2927" spans="1:39">
      <c r="A2927" s="6" t="s">
        <v>3487</v>
      </c>
      <c r="B2927" s="6" t="s">
        <v>1679</v>
      </c>
      <c r="C2927" s="4" t="s">
        <v>52</v>
      </c>
      <c r="D2927" s="213" t="s">
        <v>3488</v>
      </c>
      <c r="E2927" s="210" t="s">
        <v>3489</v>
      </c>
      <c r="F2927" s="17" t="s">
        <v>272</v>
      </c>
      <c r="G2927" s="36" t="s">
        <v>400</v>
      </c>
      <c r="H2927" s="157">
        <v>0</v>
      </c>
      <c r="I2927" s="19">
        <v>6</v>
      </c>
      <c r="J2927" s="150" t="s">
        <v>13</v>
      </c>
      <c r="K2927" s="150" t="s">
        <v>12</v>
      </c>
      <c r="L2927" s="9">
        <v>6</v>
      </c>
      <c r="M2927" s="9"/>
      <c r="N2927" s="21">
        <v>1.6285000000000001</v>
      </c>
      <c r="O2927" s="10"/>
      <c r="P2927" s="39">
        <v>3.4200000000000001E-2</v>
      </c>
      <c r="Q2927" s="7"/>
      <c r="R2927" s="158">
        <v>46.296599999999998</v>
      </c>
      <c r="S2927" s="1"/>
      <c r="T2927" s="23">
        <v>0.97099999999999997</v>
      </c>
      <c r="V2927" s="20">
        <v>47.679299999999998</v>
      </c>
      <c r="X2927" s="20">
        <v>0</v>
      </c>
      <c r="AA2927" s="25">
        <v>8343</v>
      </c>
      <c r="AB2927" s="9"/>
      <c r="AC2927" s="25">
        <v>244261</v>
      </c>
      <c r="AD2927" s="9"/>
      <c r="AE2927" s="27">
        <v>5123</v>
      </c>
      <c r="AF2927" s="9"/>
      <c r="AG2927" s="26">
        <v>5276</v>
      </c>
      <c r="AI2927" s="26">
        <v>0</v>
      </c>
      <c r="AK2927" s="26">
        <v>102009</v>
      </c>
      <c r="AM2927" s="2" t="str">
        <f t="shared" si="45"/>
        <v>No</v>
      </c>
    </row>
    <row r="2928" spans="1:39">
      <c r="A2928" s="6" t="s">
        <v>2481</v>
      </c>
      <c r="B2928" s="6" t="s">
        <v>2482</v>
      </c>
      <c r="C2928" s="4" t="s">
        <v>45</v>
      </c>
      <c r="D2928" s="213" t="s">
        <v>2483</v>
      </c>
      <c r="E2928" s="210" t="s">
        <v>2484</v>
      </c>
      <c r="F2928" s="17" t="s">
        <v>272</v>
      </c>
      <c r="G2928" s="36" t="s">
        <v>400</v>
      </c>
      <c r="H2928" s="157">
        <v>0</v>
      </c>
      <c r="I2928" s="19">
        <v>6</v>
      </c>
      <c r="J2928" s="150" t="s">
        <v>13</v>
      </c>
      <c r="K2928" s="150" t="s">
        <v>12</v>
      </c>
      <c r="L2928" s="9">
        <v>6</v>
      </c>
      <c r="M2928" s="9"/>
      <c r="N2928" s="21">
        <v>2.9567000000000001</v>
      </c>
      <c r="O2928" s="10"/>
      <c r="P2928" s="39">
        <v>9.1200000000000003E-2</v>
      </c>
      <c r="Q2928" s="7"/>
      <c r="R2928" s="158">
        <v>58.328800000000001</v>
      </c>
      <c r="S2928" s="1"/>
      <c r="T2928" s="23">
        <v>1.7984</v>
      </c>
      <c r="V2928" s="20">
        <v>32.433900000000001</v>
      </c>
      <c r="X2928" s="20">
        <v>0</v>
      </c>
      <c r="AA2928" s="25">
        <v>49557</v>
      </c>
      <c r="AB2928" s="9"/>
      <c r="AC2928" s="25">
        <v>543624</v>
      </c>
      <c r="AD2928" s="9"/>
      <c r="AE2928" s="27">
        <v>16761</v>
      </c>
      <c r="AF2928" s="9"/>
      <c r="AG2928" s="26">
        <v>9320</v>
      </c>
      <c r="AI2928" s="26">
        <v>0</v>
      </c>
      <c r="AK2928" s="26">
        <v>194604</v>
      </c>
      <c r="AM2928" s="2" t="str">
        <f t="shared" si="45"/>
        <v>No</v>
      </c>
    </row>
    <row r="2929" spans="1:39">
      <c r="A2929" s="6" t="s">
        <v>6388</v>
      </c>
      <c r="B2929" s="6" t="s">
        <v>2782</v>
      </c>
      <c r="C2929" s="4" t="s">
        <v>66</v>
      </c>
      <c r="D2929" s="213" t="s">
        <v>4144</v>
      </c>
      <c r="E2929" s="210" t="s">
        <v>4145</v>
      </c>
      <c r="F2929" s="17" t="s">
        <v>1012</v>
      </c>
      <c r="G2929" s="36" t="s">
        <v>400</v>
      </c>
      <c r="H2929" s="157">
        <v>0</v>
      </c>
      <c r="I2929" s="19">
        <v>6</v>
      </c>
      <c r="J2929" s="150" t="s">
        <v>13</v>
      </c>
      <c r="K2929" s="150" t="s">
        <v>12</v>
      </c>
      <c r="L2929" s="9">
        <v>6</v>
      </c>
      <c r="M2929" s="9"/>
      <c r="N2929" s="21">
        <v>1.4621999999999999</v>
      </c>
      <c r="O2929" s="10"/>
      <c r="P2929" s="39">
        <v>6.5000000000000002E-2</v>
      </c>
      <c r="Q2929" s="7"/>
      <c r="R2929" s="158">
        <v>69.274600000000007</v>
      </c>
      <c r="S2929" s="1"/>
      <c r="T2929" s="23">
        <v>3.0781999999999998</v>
      </c>
      <c r="V2929" s="20">
        <v>22.504799999999999</v>
      </c>
      <c r="X2929" s="20">
        <v>0</v>
      </c>
      <c r="AA2929" s="25">
        <v>12603</v>
      </c>
      <c r="AB2929" s="9"/>
      <c r="AC2929" s="25">
        <v>193969</v>
      </c>
      <c r="AD2929" s="9"/>
      <c r="AE2929" s="27">
        <v>8619</v>
      </c>
      <c r="AF2929" s="9"/>
      <c r="AG2929" s="26">
        <v>2800</v>
      </c>
      <c r="AI2929" s="26">
        <v>0</v>
      </c>
      <c r="AK2929" s="26">
        <v>76529</v>
      </c>
      <c r="AM2929" s="2" t="str">
        <f t="shared" si="45"/>
        <v>No</v>
      </c>
    </row>
    <row r="2930" spans="1:39">
      <c r="A2930" s="6" t="s">
        <v>1795</v>
      </c>
      <c r="B2930" s="6" t="s">
        <v>5846</v>
      </c>
      <c r="C2930" s="4" t="s">
        <v>42</v>
      </c>
      <c r="D2930" s="213" t="s">
        <v>1796</v>
      </c>
      <c r="E2930" s="210" t="s">
        <v>1797</v>
      </c>
      <c r="F2930" s="17" t="s">
        <v>272</v>
      </c>
      <c r="G2930" s="36" t="s">
        <v>400</v>
      </c>
      <c r="H2930" s="157">
        <v>0</v>
      </c>
      <c r="I2930" s="19">
        <v>6</v>
      </c>
      <c r="J2930" s="150" t="s">
        <v>13</v>
      </c>
      <c r="K2930" s="150" t="s">
        <v>12</v>
      </c>
      <c r="L2930" s="9">
        <v>6</v>
      </c>
      <c r="M2930" s="9"/>
      <c r="N2930" s="21">
        <v>0.66639999999999999</v>
      </c>
      <c r="O2930" s="10"/>
      <c r="P2930" s="39">
        <v>5.6599999999999998E-2</v>
      </c>
      <c r="Q2930" s="7"/>
      <c r="R2930" s="158">
        <v>27.436499999999999</v>
      </c>
      <c r="S2930" s="1"/>
      <c r="T2930" s="23">
        <v>2.3290999999999999</v>
      </c>
      <c r="V2930" s="20">
        <v>11.78</v>
      </c>
      <c r="X2930" s="20">
        <v>0</v>
      </c>
      <c r="AA2930" s="25">
        <v>22735</v>
      </c>
      <c r="AB2930" s="9"/>
      <c r="AC2930" s="25">
        <v>401863</v>
      </c>
      <c r="AD2930" s="9"/>
      <c r="AE2930" s="27">
        <v>34114</v>
      </c>
      <c r="AF2930" s="9"/>
      <c r="AG2930" s="26">
        <v>14647</v>
      </c>
      <c r="AI2930" s="26">
        <v>0</v>
      </c>
      <c r="AK2930" s="26">
        <v>232833</v>
      </c>
      <c r="AM2930" s="2" t="str">
        <f t="shared" si="45"/>
        <v>No</v>
      </c>
    </row>
    <row r="2931" spans="1:39">
      <c r="A2931" s="6" t="s">
        <v>4286</v>
      </c>
      <c r="B2931" s="6" t="s">
        <v>4287</v>
      </c>
      <c r="C2931" s="4" t="s">
        <v>66</v>
      </c>
      <c r="D2931" s="213" t="s">
        <v>4288</v>
      </c>
      <c r="E2931" s="210" t="s">
        <v>4289</v>
      </c>
      <c r="F2931" s="17" t="s">
        <v>405</v>
      </c>
      <c r="G2931" s="36" t="s">
        <v>400</v>
      </c>
      <c r="H2931" s="157">
        <v>0</v>
      </c>
      <c r="I2931" s="19">
        <v>6</v>
      </c>
      <c r="J2931" s="150" t="s">
        <v>13</v>
      </c>
      <c r="K2931" s="150" t="s">
        <v>12</v>
      </c>
      <c r="L2931" s="9">
        <v>6</v>
      </c>
      <c r="M2931" s="9"/>
      <c r="N2931" s="21">
        <v>1.8928</v>
      </c>
      <c r="O2931" s="10"/>
      <c r="P2931" s="39">
        <v>0.14380000000000001</v>
      </c>
      <c r="Q2931" s="7"/>
      <c r="R2931" s="158">
        <v>51.367400000000004</v>
      </c>
      <c r="S2931" s="1"/>
      <c r="T2931" s="23">
        <v>3.9022999999999999</v>
      </c>
      <c r="V2931" s="20">
        <v>13.163500000000001</v>
      </c>
      <c r="X2931" s="20">
        <v>0</v>
      </c>
      <c r="AA2931" s="25">
        <v>26900</v>
      </c>
      <c r="AB2931" s="9"/>
      <c r="AC2931" s="25">
        <v>187080</v>
      </c>
      <c r="AD2931" s="9"/>
      <c r="AE2931" s="27">
        <v>14212</v>
      </c>
      <c r="AF2931" s="9"/>
      <c r="AG2931" s="26">
        <v>3642</v>
      </c>
      <c r="AI2931" s="26">
        <v>0</v>
      </c>
      <c r="AK2931" s="26">
        <v>58981</v>
      </c>
      <c r="AM2931" s="2" t="str">
        <f t="shared" si="45"/>
        <v>No</v>
      </c>
    </row>
    <row r="2932" spans="1:39">
      <c r="A2932" s="6" t="s">
        <v>2048</v>
      </c>
      <c r="B2932" s="6" t="s">
        <v>2049</v>
      </c>
      <c r="C2932" s="4" t="s">
        <v>64</v>
      </c>
      <c r="D2932" s="213" t="s">
        <v>2050</v>
      </c>
      <c r="E2932" s="210" t="s">
        <v>2051</v>
      </c>
      <c r="F2932" s="17" t="s">
        <v>272</v>
      </c>
      <c r="G2932" s="36" t="s">
        <v>400</v>
      </c>
      <c r="H2932" s="157">
        <v>0</v>
      </c>
      <c r="I2932" s="19">
        <v>6</v>
      </c>
      <c r="J2932" s="150" t="s">
        <v>13</v>
      </c>
      <c r="K2932" s="150" t="s">
        <v>12</v>
      </c>
      <c r="L2932" s="9">
        <v>6</v>
      </c>
      <c r="M2932" s="9"/>
      <c r="N2932" s="21">
        <v>0.4546</v>
      </c>
      <c r="O2932" s="10"/>
      <c r="P2932" s="39">
        <v>2.4299999999999999E-2</v>
      </c>
      <c r="Q2932" s="7"/>
      <c r="R2932" s="158">
        <v>36.626199999999997</v>
      </c>
      <c r="S2932" s="1"/>
      <c r="T2932" s="23">
        <v>1.9589000000000001</v>
      </c>
      <c r="V2932" s="20">
        <v>18.696899999999999</v>
      </c>
      <c r="X2932" s="20">
        <v>0</v>
      </c>
      <c r="AA2932" s="25">
        <v>10022</v>
      </c>
      <c r="AB2932" s="9"/>
      <c r="AC2932" s="25">
        <v>412191</v>
      </c>
      <c r="AD2932" s="9"/>
      <c r="AE2932" s="27">
        <v>22046</v>
      </c>
      <c r="AF2932" s="9"/>
      <c r="AG2932" s="26">
        <v>11254</v>
      </c>
      <c r="AI2932" s="26">
        <v>0</v>
      </c>
      <c r="AK2932" s="26">
        <v>340449</v>
      </c>
      <c r="AM2932" s="2" t="str">
        <f t="shared" si="45"/>
        <v>No</v>
      </c>
    </row>
    <row r="2933" spans="1:39">
      <c r="A2933" s="6" t="s">
        <v>2698</v>
      </c>
      <c r="B2933" s="6" t="s">
        <v>2699</v>
      </c>
      <c r="C2933" s="4" t="s">
        <v>57</v>
      </c>
      <c r="D2933" s="213" t="s">
        <v>2700</v>
      </c>
      <c r="E2933" s="210" t="s">
        <v>2701</v>
      </c>
      <c r="F2933" s="17" t="s">
        <v>272</v>
      </c>
      <c r="G2933" s="36" t="s">
        <v>400</v>
      </c>
      <c r="H2933" s="157">
        <v>0</v>
      </c>
      <c r="I2933" s="19">
        <v>6</v>
      </c>
      <c r="J2933" s="150" t="s">
        <v>13</v>
      </c>
      <c r="K2933" s="150" t="s">
        <v>12</v>
      </c>
      <c r="L2933" s="9">
        <v>6</v>
      </c>
      <c r="M2933" s="9"/>
      <c r="N2933" s="21">
        <v>2.6105</v>
      </c>
      <c r="O2933" s="10"/>
      <c r="P2933" s="39">
        <v>0.1787</v>
      </c>
      <c r="Q2933" s="7"/>
      <c r="R2933" s="158">
        <v>53.796100000000003</v>
      </c>
      <c r="S2933" s="1"/>
      <c r="T2933" s="23">
        <v>3.6823999999999999</v>
      </c>
      <c r="V2933" s="20">
        <v>14.6088</v>
      </c>
      <c r="X2933" s="20">
        <v>0</v>
      </c>
      <c r="AA2933" s="25">
        <v>90787</v>
      </c>
      <c r="AB2933" s="9"/>
      <c r="AC2933" s="25">
        <v>508050</v>
      </c>
      <c r="AD2933" s="9"/>
      <c r="AE2933" s="27">
        <v>34777</v>
      </c>
      <c r="AF2933" s="9"/>
      <c r="AG2933" s="26">
        <v>9444</v>
      </c>
      <c r="AI2933" s="26">
        <v>0</v>
      </c>
      <c r="AK2933" s="26">
        <v>199786</v>
      </c>
      <c r="AM2933" s="2" t="str">
        <f t="shared" si="45"/>
        <v>No</v>
      </c>
    </row>
    <row r="2934" spans="1:39">
      <c r="A2934" s="6" t="s">
        <v>3366</v>
      </c>
      <c r="B2934" s="6" t="s">
        <v>3367</v>
      </c>
      <c r="C2934" s="4" t="s">
        <v>73</v>
      </c>
      <c r="D2934" s="213" t="s">
        <v>3368</v>
      </c>
      <c r="E2934" s="210">
        <v>66152</v>
      </c>
      <c r="F2934" s="17" t="s">
        <v>132</v>
      </c>
      <c r="G2934" s="36" t="s">
        <v>220</v>
      </c>
      <c r="H2934" s="157">
        <v>0</v>
      </c>
      <c r="I2934" s="19">
        <v>6</v>
      </c>
      <c r="J2934" s="150" t="s">
        <v>14</v>
      </c>
      <c r="K2934" s="150" t="s">
        <v>12</v>
      </c>
      <c r="L2934" s="9">
        <v>6</v>
      </c>
      <c r="M2934" s="9"/>
      <c r="N2934" s="21">
        <v>0</v>
      </c>
      <c r="O2934" s="10"/>
      <c r="P2934" s="39">
        <v>0</v>
      </c>
      <c r="Q2934" s="7"/>
      <c r="R2934" s="158">
        <v>45.202500000000001</v>
      </c>
      <c r="S2934" s="1"/>
      <c r="T2934" s="23">
        <v>8.6382999999999992</v>
      </c>
      <c r="V2934" s="20">
        <v>5.2328000000000001</v>
      </c>
      <c r="X2934" s="20">
        <v>0</v>
      </c>
      <c r="AA2934" s="25">
        <v>0</v>
      </c>
      <c r="AB2934" s="9"/>
      <c r="AC2934" s="25">
        <v>300687</v>
      </c>
      <c r="AD2934" s="9"/>
      <c r="AE2934" s="27">
        <v>57462</v>
      </c>
      <c r="AF2934" s="9"/>
      <c r="AG2934" s="26">
        <v>6652</v>
      </c>
      <c r="AI2934" s="26">
        <v>0</v>
      </c>
      <c r="AK2934" s="26">
        <v>79929</v>
      </c>
      <c r="AM2934" s="2" t="str">
        <f t="shared" si="45"/>
        <v>No</v>
      </c>
    </row>
    <row r="2935" spans="1:39">
      <c r="A2935" s="6" t="s">
        <v>6389</v>
      </c>
      <c r="B2935" s="6" t="s">
        <v>4583</v>
      </c>
      <c r="C2935" s="4" t="s">
        <v>65</v>
      </c>
      <c r="D2935" s="213" t="s">
        <v>4584</v>
      </c>
      <c r="E2935" s="210" t="s">
        <v>4585</v>
      </c>
      <c r="F2935" s="17" t="s">
        <v>405</v>
      </c>
      <c r="G2935" s="36" t="s">
        <v>400</v>
      </c>
      <c r="H2935" s="157">
        <v>0</v>
      </c>
      <c r="I2935" s="19">
        <v>6</v>
      </c>
      <c r="J2935" s="150" t="s">
        <v>13</v>
      </c>
      <c r="K2935" s="150" t="s">
        <v>12</v>
      </c>
      <c r="L2935" s="9">
        <v>6</v>
      </c>
      <c r="M2935" s="9"/>
      <c r="N2935" s="21">
        <v>1.5802</v>
      </c>
      <c r="O2935" s="10"/>
      <c r="P2935" s="39">
        <v>0.14649999999999999</v>
      </c>
      <c r="Q2935" s="7"/>
      <c r="R2935" s="158">
        <v>39.857399999999998</v>
      </c>
      <c r="S2935" s="1"/>
      <c r="T2935" s="23">
        <v>3.6962999999999999</v>
      </c>
      <c r="V2935" s="20">
        <v>10.783099999999999</v>
      </c>
      <c r="X2935" s="20">
        <v>0</v>
      </c>
      <c r="AA2935" s="25">
        <v>45172</v>
      </c>
      <c r="AB2935" s="9"/>
      <c r="AC2935" s="25">
        <v>308257</v>
      </c>
      <c r="AD2935" s="9"/>
      <c r="AE2935" s="27">
        <v>28587</v>
      </c>
      <c r="AF2935" s="9"/>
      <c r="AG2935" s="26">
        <v>7734</v>
      </c>
      <c r="AI2935" s="26">
        <v>0</v>
      </c>
      <c r="AK2935" s="26">
        <v>51138</v>
      </c>
      <c r="AM2935" s="2" t="str">
        <f t="shared" si="45"/>
        <v>No</v>
      </c>
    </row>
    <row r="2936" spans="1:39">
      <c r="A2936" s="6" t="s">
        <v>2885</v>
      </c>
      <c r="B2936" s="6" t="s">
        <v>2886</v>
      </c>
      <c r="C2936" s="4" t="s">
        <v>57</v>
      </c>
      <c r="D2936" s="213" t="s">
        <v>2887</v>
      </c>
      <c r="E2936" s="210" t="s">
        <v>2888</v>
      </c>
      <c r="F2936" s="17" t="s">
        <v>275</v>
      </c>
      <c r="G2936" s="36" t="s">
        <v>400</v>
      </c>
      <c r="H2936" s="157">
        <v>0</v>
      </c>
      <c r="I2936" s="19">
        <v>6</v>
      </c>
      <c r="J2936" s="150" t="s">
        <v>13</v>
      </c>
      <c r="K2936" s="150" t="s">
        <v>12</v>
      </c>
      <c r="L2936" s="9">
        <v>6</v>
      </c>
      <c r="M2936" s="9"/>
      <c r="N2936" s="21">
        <v>0.8861</v>
      </c>
      <c r="O2936" s="10"/>
      <c r="P2936" s="39">
        <v>7.2300000000000003E-2</v>
      </c>
      <c r="Q2936" s="7"/>
      <c r="R2936" s="158">
        <v>66.385099999999994</v>
      </c>
      <c r="S2936" s="1"/>
      <c r="T2936" s="23">
        <v>5.4165000000000001</v>
      </c>
      <c r="V2936" s="20">
        <v>12.2561</v>
      </c>
      <c r="X2936" s="20">
        <v>0</v>
      </c>
      <c r="AA2936" s="25">
        <v>58110</v>
      </c>
      <c r="AB2936" s="9"/>
      <c r="AC2936" s="25">
        <v>803791</v>
      </c>
      <c r="AD2936" s="9"/>
      <c r="AE2936" s="27">
        <v>65583</v>
      </c>
      <c r="AF2936" s="9"/>
      <c r="AG2936" s="26">
        <v>12108</v>
      </c>
      <c r="AI2936" s="26">
        <v>0</v>
      </c>
      <c r="AK2936" s="26">
        <v>156006</v>
      </c>
      <c r="AM2936" s="2" t="str">
        <f t="shared" si="45"/>
        <v>No</v>
      </c>
    </row>
    <row r="2937" spans="1:39">
      <c r="A2937" s="6" t="s">
        <v>5635</v>
      </c>
      <c r="B2937" s="6" t="s">
        <v>853</v>
      </c>
      <c r="C2937" s="4" t="s">
        <v>75</v>
      </c>
      <c r="D2937" s="213">
        <v>2179</v>
      </c>
      <c r="E2937" s="210">
        <v>20179</v>
      </c>
      <c r="F2937" s="17" t="s">
        <v>338</v>
      </c>
      <c r="G2937" s="36" t="s">
        <v>220</v>
      </c>
      <c r="H2937" s="157">
        <v>423566</v>
      </c>
      <c r="I2937" s="19">
        <v>6</v>
      </c>
      <c r="J2937" s="150" t="s">
        <v>24</v>
      </c>
      <c r="K2937" s="150" t="s">
        <v>12</v>
      </c>
      <c r="L2937" s="9">
        <v>6</v>
      </c>
      <c r="M2937" s="9"/>
      <c r="N2937" s="21">
        <v>5.0136000000000003</v>
      </c>
      <c r="O2937" s="10"/>
      <c r="P2937" s="39">
        <v>0.1003</v>
      </c>
      <c r="Q2937" s="7"/>
      <c r="R2937" s="158">
        <v>103.12009999999999</v>
      </c>
      <c r="S2937" s="1"/>
      <c r="T2937" s="23">
        <v>2.0632999999999999</v>
      </c>
      <c r="V2937" s="20">
        <v>49.9786</v>
      </c>
      <c r="X2937" s="20">
        <v>0</v>
      </c>
      <c r="AA2937" s="25">
        <v>154309</v>
      </c>
      <c r="AB2937" s="9"/>
      <c r="AC2937" s="25">
        <v>1538242</v>
      </c>
      <c r="AD2937" s="9"/>
      <c r="AE2937" s="27">
        <v>30778</v>
      </c>
      <c r="AF2937" s="9"/>
      <c r="AG2937" s="26">
        <v>14917</v>
      </c>
      <c r="AI2937" s="26">
        <v>0</v>
      </c>
      <c r="AK2937" s="26">
        <v>367540</v>
      </c>
      <c r="AM2937" s="2" t="str">
        <f t="shared" si="45"/>
        <v>No</v>
      </c>
    </row>
    <row r="2938" spans="1:39">
      <c r="A2938" s="6" t="s">
        <v>4502</v>
      </c>
      <c r="B2938" s="6" t="s">
        <v>6390</v>
      </c>
      <c r="C2938" s="4" t="s">
        <v>63</v>
      </c>
      <c r="D2938" s="213" t="s">
        <v>4503</v>
      </c>
      <c r="E2938" s="210" t="s">
        <v>4504</v>
      </c>
      <c r="F2938" s="17" t="s">
        <v>272</v>
      </c>
      <c r="G2938" s="36" t="s">
        <v>400</v>
      </c>
      <c r="H2938" s="157">
        <v>0</v>
      </c>
      <c r="I2938" s="19">
        <v>6</v>
      </c>
      <c r="J2938" s="150" t="s">
        <v>13</v>
      </c>
      <c r="K2938" s="150" t="s">
        <v>12</v>
      </c>
      <c r="L2938" s="9">
        <v>6</v>
      </c>
      <c r="M2938" s="9"/>
      <c r="N2938" s="21">
        <v>0</v>
      </c>
      <c r="O2938" s="10"/>
      <c r="P2938" s="39">
        <v>0</v>
      </c>
      <c r="Q2938" s="7"/>
      <c r="R2938" s="158">
        <v>77.326499999999996</v>
      </c>
      <c r="S2938" s="1"/>
      <c r="T2938" s="23">
        <v>19.8187</v>
      </c>
      <c r="V2938" s="20">
        <v>3.9016999999999999</v>
      </c>
      <c r="X2938" s="20">
        <v>0</v>
      </c>
      <c r="AA2938" s="25">
        <v>0</v>
      </c>
      <c r="AB2938" s="9"/>
      <c r="AC2938" s="25">
        <v>128362</v>
      </c>
      <c r="AD2938" s="9"/>
      <c r="AE2938" s="27">
        <v>32899</v>
      </c>
      <c r="AF2938" s="9"/>
      <c r="AG2938" s="26">
        <v>1660</v>
      </c>
      <c r="AI2938" s="26">
        <v>0</v>
      </c>
      <c r="AK2938" s="26">
        <v>41005</v>
      </c>
      <c r="AM2938" s="2" t="str">
        <f t="shared" si="45"/>
        <v>No</v>
      </c>
    </row>
    <row r="2939" spans="1:39">
      <c r="A2939" s="6" t="s">
        <v>3165</v>
      </c>
      <c r="B2939" s="6" t="s">
        <v>3166</v>
      </c>
      <c r="C2939" s="4" t="s">
        <v>113</v>
      </c>
      <c r="D2939" s="213" t="s">
        <v>3167</v>
      </c>
      <c r="E2939" s="210" t="s">
        <v>3168</v>
      </c>
      <c r="F2939" s="17" t="s">
        <v>272</v>
      </c>
      <c r="G2939" s="36" t="s">
        <v>400</v>
      </c>
      <c r="H2939" s="157">
        <v>0</v>
      </c>
      <c r="I2939" s="19">
        <v>6</v>
      </c>
      <c r="J2939" s="150" t="s">
        <v>13</v>
      </c>
      <c r="K2939" s="150" t="s">
        <v>15</v>
      </c>
      <c r="L2939" s="9">
        <v>6</v>
      </c>
      <c r="M2939" s="9"/>
      <c r="N2939" s="21">
        <v>3.3822000000000001</v>
      </c>
      <c r="O2939" s="10"/>
      <c r="P2939" s="39">
        <v>0.3921</v>
      </c>
      <c r="Q2939" s="7"/>
      <c r="R2939" s="158">
        <v>27.6219</v>
      </c>
      <c r="S2939" s="1"/>
      <c r="T2939" s="23">
        <v>3.2023000000000001</v>
      </c>
      <c r="V2939" s="20">
        <v>8.6256000000000004</v>
      </c>
      <c r="X2939" s="20">
        <v>0</v>
      </c>
      <c r="AA2939" s="25">
        <v>182078</v>
      </c>
      <c r="AB2939" s="9"/>
      <c r="AC2939" s="25">
        <v>464351</v>
      </c>
      <c r="AD2939" s="9"/>
      <c r="AE2939" s="27">
        <v>53834</v>
      </c>
      <c r="AF2939" s="9"/>
      <c r="AG2939" s="26">
        <v>16811</v>
      </c>
      <c r="AI2939" s="26">
        <v>0</v>
      </c>
      <c r="AK2939" s="26">
        <v>180953</v>
      </c>
      <c r="AM2939" s="2" t="str">
        <f t="shared" si="45"/>
        <v>No</v>
      </c>
    </row>
    <row r="2940" spans="1:39">
      <c r="A2940" s="6" t="s">
        <v>5654</v>
      </c>
      <c r="B2940" s="6" t="s">
        <v>5655</v>
      </c>
      <c r="C2940" s="4" t="s">
        <v>42</v>
      </c>
      <c r="D2940" s="213"/>
      <c r="E2940" s="210" t="s">
        <v>5656</v>
      </c>
      <c r="F2940" s="17" t="s">
        <v>272</v>
      </c>
      <c r="G2940" s="36" t="s">
        <v>400</v>
      </c>
      <c r="H2940" s="157">
        <v>0</v>
      </c>
      <c r="I2940" s="19">
        <v>6</v>
      </c>
      <c r="J2940" s="150" t="s">
        <v>13</v>
      </c>
      <c r="K2940" s="150" t="s">
        <v>12</v>
      </c>
      <c r="L2940" s="9">
        <v>6</v>
      </c>
      <c r="M2940" s="9"/>
      <c r="N2940" s="21">
        <v>1.1229</v>
      </c>
      <c r="O2940" s="10"/>
      <c r="P2940" s="39">
        <v>4.1099999999999998E-2</v>
      </c>
      <c r="Q2940" s="7"/>
      <c r="R2940" s="158">
        <v>32.828699999999998</v>
      </c>
      <c r="S2940" s="1"/>
      <c r="T2940" s="23">
        <v>1.2027000000000001</v>
      </c>
      <c r="V2940" s="20">
        <v>27.2957</v>
      </c>
      <c r="X2940" s="20">
        <v>0</v>
      </c>
      <c r="AA2940" s="25">
        <v>19468</v>
      </c>
      <c r="AB2940" s="9"/>
      <c r="AC2940" s="25">
        <v>473225</v>
      </c>
      <c r="AD2940" s="9"/>
      <c r="AE2940" s="27">
        <v>17337</v>
      </c>
      <c r="AF2940" s="9"/>
      <c r="AG2940" s="26">
        <v>14415</v>
      </c>
      <c r="AI2940" s="26">
        <v>0</v>
      </c>
      <c r="AK2940" s="26">
        <v>286922</v>
      </c>
      <c r="AM2940" s="2" t="str">
        <f t="shared" si="45"/>
        <v>No</v>
      </c>
    </row>
    <row r="2941" spans="1:39">
      <c r="A2941" s="6" t="s">
        <v>2503</v>
      </c>
      <c r="B2941" s="6" t="s">
        <v>2504</v>
      </c>
      <c r="C2941" s="4" t="s">
        <v>45</v>
      </c>
      <c r="D2941" s="213" t="s">
        <v>2505</v>
      </c>
      <c r="E2941" s="210" t="s">
        <v>2506</v>
      </c>
      <c r="F2941" s="17" t="s">
        <v>272</v>
      </c>
      <c r="G2941" s="36" t="s">
        <v>400</v>
      </c>
      <c r="H2941" s="157">
        <v>0</v>
      </c>
      <c r="I2941" s="19">
        <v>6</v>
      </c>
      <c r="J2941" s="150" t="s">
        <v>13</v>
      </c>
      <c r="K2941" s="150" t="s">
        <v>12</v>
      </c>
      <c r="L2941" s="9">
        <v>6</v>
      </c>
      <c r="M2941" s="9"/>
      <c r="N2941" s="21">
        <v>0.4244</v>
      </c>
      <c r="O2941" s="10"/>
      <c r="P2941" s="39">
        <v>2.8400000000000002E-2</v>
      </c>
      <c r="Q2941" s="7"/>
      <c r="R2941" s="158">
        <v>103.261</v>
      </c>
      <c r="S2941" s="1"/>
      <c r="T2941" s="23">
        <v>6.9179000000000004</v>
      </c>
      <c r="V2941" s="20">
        <v>14.926500000000001</v>
      </c>
      <c r="X2941" s="20">
        <v>0</v>
      </c>
      <c r="AA2941" s="25">
        <v>10877</v>
      </c>
      <c r="AB2941" s="9"/>
      <c r="AC2941" s="25">
        <v>382582</v>
      </c>
      <c r="AD2941" s="9"/>
      <c r="AE2941" s="27">
        <v>25631</v>
      </c>
      <c r="AF2941" s="9"/>
      <c r="AG2941" s="26">
        <v>3705</v>
      </c>
      <c r="AI2941" s="26">
        <v>0</v>
      </c>
      <c r="AK2941" s="26">
        <v>74555</v>
      </c>
      <c r="AM2941" s="2" t="str">
        <f t="shared" si="45"/>
        <v>No</v>
      </c>
    </row>
    <row r="2942" spans="1:39">
      <c r="A2942" s="6" t="s">
        <v>1629</v>
      </c>
      <c r="B2942" s="6" t="s">
        <v>5404</v>
      </c>
      <c r="C2942" s="4" t="s">
        <v>42</v>
      </c>
      <c r="D2942" s="213" t="s">
        <v>1631</v>
      </c>
      <c r="E2942" s="210" t="s">
        <v>1632</v>
      </c>
      <c r="F2942" s="17" t="s">
        <v>272</v>
      </c>
      <c r="G2942" s="36" t="s">
        <v>400</v>
      </c>
      <c r="H2942" s="157">
        <v>0</v>
      </c>
      <c r="I2942" s="19">
        <v>6</v>
      </c>
      <c r="J2942" s="150" t="s">
        <v>13</v>
      </c>
      <c r="K2942" s="150" t="s">
        <v>12</v>
      </c>
      <c r="L2942" s="9">
        <v>6</v>
      </c>
      <c r="M2942" s="9"/>
      <c r="N2942" s="21">
        <v>0.38300000000000001</v>
      </c>
      <c r="O2942" s="10"/>
      <c r="P2942" s="39">
        <v>1.6500000000000001E-2</v>
      </c>
      <c r="Q2942" s="7"/>
      <c r="R2942" s="158">
        <v>37.485700000000001</v>
      </c>
      <c r="S2942" s="1"/>
      <c r="T2942" s="23">
        <v>1.6099000000000001</v>
      </c>
      <c r="V2942" s="20">
        <v>23.2852</v>
      </c>
      <c r="X2942" s="20">
        <v>0</v>
      </c>
      <c r="AA2942" s="25">
        <v>7800</v>
      </c>
      <c r="AB2942" s="9"/>
      <c r="AC2942" s="25">
        <v>474156</v>
      </c>
      <c r="AD2942" s="9"/>
      <c r="AE2942" s="27">
        <v>20363</v>
      </c>
      <c r="AF2942" s="9"/>
      <c r="AG2942" s="26">
        <v>12649</v>
      </c>
      <c r="AI2942" s="26">
        <v>0</v>
      </c>
      <c r="AK2942" s="26">
        <v>215343</v>
      </c>
      <c r="AM2942" s="2" t="str">
        <f t="shared" si="45"/>
        <v>No</v>
      </c>
    </row>
    <row r="2943" spans="1:39">
      <c r="A2943" s="6" t="s">
        <v>2757</v>
      </c>
      <c r="B2943" s="6" t="s">
        <v>2758</v>
      </c>
      <c r="C2943" s="4" t="s">
        <v>57</v>
      </c>
      <c r="D2943" s="213" t="s">
        <v>2759</v>
      </c>
      <c r="E2943" s="210" t="s">
        <v>2760</v>
      </c>
      <c r="F2943" s="17" t="s">
        <v>272</v>
      </c>
      <c r="G2943" s="36" t="s">
        <v>400</v>
      </c>
      <c r="H2943" s="157">
        <v>0</v>
      </c>
      <c r="I2943" s="19">
        <v>6</v>
      </c>
      <c r="J2943" s="150" t="s">
        <v>13</v>
      </c>
      <c r="K2943" s="150" t="s">
        <v>15</v>
      </c>
      <c r="L2943" s="9">
        <v>6</v>
      </c>
      <c r="M2943" s="9"/>
      <c r="N2943" s="21">
        <v>1.2762</v>
      </c>
      <c r="O2943" s="10"/>
      <c r="P2943" s="39">
        <v>0.2011</v>
      </c>
      <c r="Q2943" s="7"/>
      <c r="R2943" s="158">
        <v>34.2958</v>
      </c>
      <c r="S2943" s="1"/>
      <c r="T2943" s="23">
        <v>5.4046000000000003</v>
      </c>
      <c r="V2943" s="20">
        <v>6.3456000000000001</v>
      </c>
      <c r="X2943" s="20">
        <v>0</v>
      </c>
      <c r="AA2943" s="25">
        <v>77100</v>
      </c>
      <c r="AB2943" s="9"/>
      <c r="AC2943" s="25">
        <v>383358</v>
      </c>
      <c r="AD2943" s="9"/>
      <c r="AE2943" s="27">
        <v>60413</v>
      </c>
      <c r="AF2943" s="9"/>
      <c r="AG2943" s="26">
        <v>11178</v>
      </c>
      <c r="AI2943" s="26">
        <v>0</v>
      </c>
      <c r="AK2943" s="26">
        <v>107145</v>
      </c>
      <c r="AM2943" s="2" t="str">
        <f t="shared" si="45"/>
        <v>No</v>
      </c>
    </row>
    <row r="2944" spans="1:39">
      <c r="A2944" s="6" t="s">
        <v>3464</v>
      </c>
      <c r="B2944" s="6" t="s">
        <v>3465</v>
      </c>
      <c r="C2944" s="4" t="s">
        <v>52</v>
      </c>
      <c r="D2944" s="213" t="s">
        <v>3466</v>
      </c>
      <c r="E2944" s="210" t="s">
        <v>3467</v>
      </c>
      <c r="F2944" s="17" t="s">
        <v>1012</v>
      </c>
      <c r="G2944" s="36" t="s">
        <v>400</v>
      </c>
      <c r="H2944" s="157">
        <v>0</v>
      </c>
      <c r="I2944" s="19">
        <v>6</v>
      </c>
      <c r="J2944" s="150" t="s">
        <v>13</v>
      </c>
      <c r="K2944" s="150" t="s">
        <v>12</v>
      </c>
      <c r="L2944" s="9">
        <v>6</v>
      </c>
      <c r="M2944" s="9"/>
      <c r="N2944" s="21">
        <v>1.3293999999999999</v>
      </c>
      <c r="O2944" s="10"/>
      <c r="P2944" s="39">
        <v>5.5399999999999998E-2</v>
      </c>
      <c r="Q2944" s="7"/>
      <c r="R2944" s="158">
        <v>33.453600000000002</v>
      </c>
      <c r="S2944" s="1"/>
      <c r="T2944" s="23">
        <v>1.3945000000000001</v>
      </c>
      <c r="V2944" s="20">
        <v>23.990400000000001</v>
      </c>
      <c r="X2944" s="20">
        <v>0</v>
      </c>
      <c r="AA2944" s="25">
        <v>9432</v>
      </c>
      <c r="AB2944" s="9"/>
      <c r="AC2944" s="25">
        <v>170212</v>
      </c>
      <c r="AD2944" s="9"/>
      <c r="AE2944" s="27">
        <v>7095</v>
      </c>
      <c r="AF2944" s="9"/>
      <c r="AG2944" s="26">
        <v>5088</v>
      </c>
      <c r="AI2944" s="26">
        <v>0</v>
      </c>
      <c r="AK2944" s="26">
        <v>72007</v>
      </c>
      <c r="AM2944" s="2" t="str">
        <f t="shared" si="45"/>
        <v>No</v>
      </c>
    </row>
    <row r="2945" spans="1:39">
      <c r="A2945" s="6" t="s">
        <v>6391</v>
      </c>
      <c r="B2945" s="6" t="s">
        <v>6392</v>
      </c>
      <c r="C2945" s="4" t="s">
        <v>75</v>
      </c>
      <c r="D2945" s="213"/>
      <c r="E2945" s="210" t="s">
        <v>6393</v>
      </c>
      <c r="F2945" s="17" t="s">
        <v>272</v>
      </c>
      <c r="G2945" s="36" t="s">
        <v>400</v>
      </c>
      <c r="H2945" s="157">
        <v>0</v>
      </c>
      <c r="I2945" s="19">
        <v>6</v>
      </c>
      <c r="J2945" s="150" t="s">
        <v>14</v>
      </c>
      <c r="K2945" s="150" t="s">
        <v>12</v>
      </c>
      <c r="L2945" s="9">
        <v>6</v>
      </c>
      <c r="M2945" s="9"/>
      <c r="N2945" s="21">
        <v>5.9400000000000001E-2</v>
      </c>
      <c r="O2945" s="10"/>
      <c r="P2945" s="39">
        <v>3.7000000000000002E-3</v>
      </c>
      <c r="Q2945" s="7"/>
      <c r="R2945" s="158">
        <v>97.5488</v>
      </c>
      <c r="S2945" s="1"/>
      <c r="T2945" s="23">
        <v>5.9960000000000004</v>
      </c>
      <c r="V2945" s="20">
        <v>16.268999999999998</v>
      </c>
      <c r="X2945" s="20">
        <v>0</v>
      </c>
      <c r="AA2945" s="25">
        <v>2393</v>
      </c>
      <c r="AB2945" s="9"/>
      <c r="AC2945" s="25">
        <v>655235</v>
      </c>
      <c r="AD2945" s="9"/>
      <c r="AE2945" s="27">
        <v>40275</v>
      </c>
      <c r="AF2945" s="9"/>
      <c r="AG2945" s="26">
        <v>6717</v>
      </c>
      <c r="AI2945" s="26">
        <v>0</v>
      </c>
      <c r="AK2945" s="26">
        <v>168321</v>
      </c>
      <c r="AM2945" s="2" t="str">
        <f t="shared" si="45"/>
        <v>No</v>
      </c>
    </row>
    <row r="2946" spans="1:39">
      <c r="A2946" s="6" t="s">
        <v>4485</v>
      </c>
      <c r="B2946" s="6" t="s">
        <v>2235</v>
      </c>
      <c r="C2946" s="4" t="s">
        <v>63</v>
      </c>
      <c r="D2946" s="213" t="s">
        <v>4486</v>
      </c>
      <c r="E2946" s="210" t="s">
        <v>4487</v>
      </c>
      <c r="F2946" s="17" t="s">
        <v>272</v>
      </c>
      <c r="G2946" s="36" t="s">
        <v>400</v>
      </c>
      <c r="H2946" s="157">
        <v>0</v>
      </c>
      <c r="I2946" s="19">
        <v>6</v>
      </c>
      <c r="J2946" s="150" t="s">
        <v>13</v>
      </c>
      <c r="K2946" s="150" t="s">
        <v>12</v>
      </c>
      <c r="L2946" s="9">
        <v>6</v>
      </c>
      <c r="M2946" s="9"/>
      <c r="N2946" s="21">
        <v>0</v>
      </c>
      <c r="O2946" s="10"/>
      <c r="P2946" s="39">
        <v>0</v>
      </c>
      <c r="Q2946" s="7"/>
      <c r="R2946" s="158">
        <v>48.1496</v>
      </c>
      <c r="S2946" s="1"/>
      <c r="T2946" s="23">
        <v>3.7894000000000001</v>
      </c>
      <c r="V2946" s="20">
        <v>12.7065</v>
      </c>
      <c r="X2946" s="20">
        <v>0</v>
      </c>
      <c r="AA2946" s="25">
        <v>0</v>
      </c>
      <c r="AB2946" s="9"/>
      <c r="AC2946" s="25">
        <v>146760</v>
      </c>
      <c r="AD2946" s="9"/>
      <c r="AE2946" s="27">
        <v>11550</v>
      </c>
      <c r="AF2946" s="9"/>
      <c r="AG2946" s="26">
        <v>3048</v>
      </c>
      <c r="AI2946" s="26">
        <v>0</v>
      </c>
      <c r="AK2946" s="26">
        <v>32977</v>
      </c>
      <c r="AM2946" s="2" t="str">
        <f t="shared" ref="AM2946:AM3009" si="46">IF(AL2946&amp;AJ2946&amp;AH2946&amp;AF2946&amp;AD2946&amp;AB2946&amp;Y2946&amp;W2946&amp;U2946&amp;S2946&amp;S2946&amp;Q2946&amp;O2946&lt;&gt;"","Yes","No")</f>
        <v>No</v>
      </c>
    </row>
    <row r="2947" spans="1:39">
      <c r="A2947" s="6" t="s">
        <v>5374</v>
      </c>
      <c r="B2947" s="6" t="s">
        <v>1019</v>
      </c>
      <c r="C2947" s="4" t="s">
        <v>75</v>
      </c>
      <c r="D2947" s="213" t="s">
        <v>1020</v>
      </c>
      <c r="E2947" s="210" t="s">
        <v>1021</v>
      </c>
      <c r="F2947" s="17" t="s">
        <v>272</v>
      </c>
      <c r="G2947" s="36" t="s">
        <v>400</v>
      </c>
      <c r="H2947" s="157">
        <v>0</v>
      </c>
      <c r="I2947" s="19">
        <v>6</v>
      </c>
      <c r="J2947" s="150" t="s">
        <v>14</v>
      </c>
      <c r="K2947" s="150" t="s">
        <v>15</v>
      </c>
      <c r="L2947" s="9">
        <v>6</v>
      </c>
      <c r="M2947" s="9"/>
      <c r="N2947" s="21">
        <v>1.395</v>
      </c>
      <c r="O2947" s="10"/>
      <c r="P2947" s="39">
        <v>6.9699999999999998E-2</v>
      </c>
      <c r="Q2947" s="7"/>
      <c r="R2947" s="158">
        <v>54.431800000000003</v>
      </c>
      <c r="S2947" s="1"/>
      <c r="T2947" s="23">
        <v>2.7214</v>
      </c>
      <c r="V2947" s="20">
        <v>20.0017</v>
      </c>
      <c r="X2947" s="20">
        <v>0</v>
      </c>
      <c r="AA2947" s="25">
        <v>71035</v>
      </c>
      <c r="AB2947" s="9"/>
      <c r="AC2947" s="25">
        <v>1018528</v>
      </c>
      <c r="AD2947" s="9"/>
      <c r="AE2947" s="27">
        <v>50922</v>
      </c>
      <c r="AF2947" s="9"/>
      <c r="AG2947" s="26">
        <v>18712</v>
      </c>
      <c r="AI2947" s="26">
        <v>0</v>
      </c>
      <c r="AK2947" s="26">
        <v>583192</v>
      </c>
      <c r="AM2947" s="2" t="str">
        <f t="shared" si="46"/>
        <v>No</v>
      </c>
    </row>
    <row r="2948" spans="1:39">
      <c r="A2948" s="6" t="s">
        <v>1669</v>
      </c>
      <c r="B2948" s="6" t="s">
        <v>5841</v>
      </c>
      <c r="C2948" s="4" t="s">
        <v>42</v>
      </c>
      <c r="D2948" s="213" t="s">
        <v>1670</v>
      </c>
      <c r="E2948" s="210" t="s">
        <v>1671</v>
      </c>
      <c r="F2948" s="17" t="s">
        <v>272</v>
      </c>
      <c r="G2948" s="36" t="s">
        <v>400</v>
      </c>
      <c r="H2948" s="157">
        <v>0</v>
      </c>
      <c r="I2948" s="19">
        <v>6</v>
      </c>
      <c r="J2948" s="150" t="s">
        <v>13</v>
      </c>
      <c r="K2948" s="150" t="s">
        <v>12</v>
      </c>
      <c r="L2948" s="9">
        <v>6</v>
      </c>
      <c r="M2948" s="9"/>
      <c r="N2948" s="21">
        <v>0.38969999999999999</v>
      </c>
      <c r="O2948" s="10"/>
      <c r="P2948" s="39">
        <v>2.41E-2</v>
      </c>
      <c r="Q2948" s="7"/>
      <c r="R2948" s="158">
        <v>26.838000000000001</v>
      </c>
      <c r="S2948" s="1"/>
      <c r="T2948" s="23">
        <v>1.6624000000000001</v>
      </c>
      <c r="V2948" s="20">
        <v>16.144100000000002</v>
      </c>
      <c r="X2948" s="20">
        <v>0</v>
      </c>
      <c r="AA2948" s="25">
        <v>9325</v>
      </c>
      <c r="AB2948" s="9"/>
      <c r="AC2948" s="25">
        <v>386280</v>
      </c>
      <c r="AD2948" s="9"/>
      <c r="AE2948" s="27">
        <v>23927</v>
      </c>
      <c r="AF2948" s="9"/>
      <c r="AG2948" s="26">
        <v>14393</v>
      </c>
      <c r="AI2948" s="26">
        <v>0</v>
      </c>
      <c r="AK2948" s="26">
        <v>290349</v>
      </c>
      <c r="AM2948" s="2" t="str">
        <f t="shared" si="46"/>
        <v>No</v>
      </c>
    </row>
    <row r="2949" spans="1:39">
      <c r="A2949" s="6" t="s">
        <v>2851</v>
      </c>
      <c r="B2949" s="6" t="s">
        <v>2852</v>
      </c>
      <c r="C2949" s="4" t="s">
        <v>57</v>
      </c>
      <c r="D2949" s="213" t="s">
        <v>2853</v>
      </c>
      <c r="E2949" s="210" t="s">
        <v>2854</v>
      </c>
      <c r="F2949" s="17" t="s">
        <v>275</v>
      </c>
      <c r="G2949" s="36" t="s">
        <v>400</v>
      </c>
      <c r="H2949" s="157">
        <v>0</v>
      </c>
      <c r="I2949" s="19">
        <v>6</v>
      </c>
      <c r="J2949" s="150" t="s">
        <v>13</v>
      </c>
      <c r="K2949" s="150" t="s">
        <v>12</v>
      </c>
      <c r="L2949" s="9">
        <v>6</v>
      </c>
      <c r="M2949" s="9"/>
      <c r="N2949" s="21">
        <v>2.0194999999999999</v>
      </c>
      <c r="O2949" s="10"/>
      <c r="P2949" s="39">
        <v>8.5199999999999998E-2</v>
      </c>
      <c r="Q2949" s="7"/>
      <c r="R2949" s="158">
        <v>66.640100000000004</v>
      </c>
      <c r="S2949" s="1"/>
      <c r="T2949" s="23">
        <v>2.8115999999999999</v>
      </c>
      <c r="V2949" s="20">
        <v>23.701499999999999</v>
      </c>
      <c r="X2949" s="20">
        <v>0</v>
      </c>
      <c r="AA2949" s="25">
        <v>47718</v>
      </c>
      <c r="AB2949" s="9"/>
      <c r="AC2949" s="25">
        <v>560043</v>
      </c>
      <c r="AD2949" s="9"/>
      <c r="AE2949" s="27">
        <v>23629</v>
      </c>
      <c r="AF2949" s="9"/>
      <c r="AG2949" s="26">
        <v>8404</v>
      </c>
      <c r="AI2949" s="26">
        <v>0</v>
      </c>
      <c r="AK2949" s="26">
        <v>93743</v>
      </c>
      <c r="AM2949" s="2" t="str">
        <f t="shared" si="46"/>
        <v>No</v>
      </c>
    </row>
    <row r="2950" spans="1:39">
      <c r="A2950" s="6" t="s">
        <v>3556</v>
      </c>
      <c r="B2950" s="6" t="s">
        <v>5839</v>
      </c>
      <c r="C2950" s="4" t="s">
        <v>73</v>
      </c>
      <c r="D2950" s="213" t="s">
        <v>3557</v>
      </c>
      <c r="E2950" s="210" t="s">
        <v>3558</v>
      </c>
      <c r="F2950" s="17" t="s">
        <v>405</v>
      </c>
      <c r="G2950" s="36" t="s">
        <v>400</v>
      </c>
      <c r="H2950" s="157">
        <v>0</v>
      </c>
      <c r="I2950" s="19">
        <v>6</v>
      </c>
      <c r="J2950" s="150" t="s">
        <v>13</v>
      </c>
      <c r="K2950" s="150" t="s">
        <v>12</v>
      </c>
      <c r="L2950" s="9">
        <v>6</v>
      </c>
      <c r="M2950" s="9"/>
      <c r="N2950" s="21">
        <v>1.5815999999999999</v>
      </c>
      <c r="O2950" s="10"/>
      <c r="P2950" s="39">
        <v>6.0900000000000003E-2</v>
      </c>
      <c r="Q2950" s="7"/>
      <c r="R2950" s="158">
        <v>31.933900000000001</v>
      </c>
      <c r="S2950" s="1"/>
      <c r="T2950" s="23">
        <v>1.2286999999999999</v>
      </c>
      <c r="V2950" s="20">
        <v>25.989799999999999</v>
      </c>
      <c r="X2950" s="20">
        <v>0</v>
      </c>
      <c r="AA2950" s="25">
        <v>14513</v>
      </c>
      <c r="AB2950" s="9"/>
      <c r="AC2950" s="25">
        <v>238482</v>
      </c>
      <c r="AD2950" s="9"/>
      <c r="AE2950" s="27">
        <v>9176</v>
      </c>
      <c r="AF2950" s="9"/>
      <c r="AG2950" s="26">
        <v>7468</v>
      </c>
      <c r="AI2950" s="26">
        <v>0</v>
      </c>
      <c r="AK2950" s="26">
        <v>83633</v>
      </c>
      <c r="AM2950" s="2" t="str">
        <f t="shared" si="46"/>
        <v>No</v>
      </c>
    </row>
    <row r="2951" spans="1:39">
      <c r="A2951" s="6" t="s">
        <v>6394</v>
      </c>
      <c r="B2951" s="6" t="s">
        <v>4838</v>
      </c>
      <c r="C2951" s="4" t="s">
        <v>20</v>
      </c>
      <c r="D2951" s="213" t="s">
        <v>4943</v>
      </c>
      <c r="E2951" s="210">
        <v>99376</v>
      </c>
      <c r="F2951" s="17" t="s">
        <v>132</v>
      </c>
      <c r="G2951" s="36" t="s">
        <v>220</v>
      </c>
      <c r="H2951" s="157">
        <v>0</v>
      </c>
      <c r="I2951" s="19">
        <v>6</v>
      </c>
      <c r="J2951" s="150" t="s">
        <v>13</v>
      </c>
      <c r="K2951" s="150" t="s">
        <v>12</v>
      </c>
      <c r="L2951" s="9">
        <v>6</v>
      </c>
      <c r="M2951" s="9"/>
      <c r="N2951" s="21">
        <v>0.68559999999999999</v>
      </c>
      <c r="O2951" s="10"/>
      <c r="P2951" s="39">
        <v>2.24E-2</v>
      </c>
      <c r="Q2951" s="7"/>
      <c r="R2951" s="158">
        <v>61.121499999999997</v>
      </c>
      <c r="S2951" s="1"/>
      <c r="T2951" s="23">
        <v>1.9943</v>
      </c>
      <c r="V2951" s="20">
        <v>30.648</v>
      </c>
      <c r="X2951" s="20">
        <v>0</v>
      </c>
      <c r="AA2951" s="25">
        <v>16809</v>
      </c>
      <c r="AB2951" s="9"/>
      <c r="AC2951" s="25">
        <v>751366</v>
      </c>
      <c r="AD2951" s="9"/>
      <c r="AE2951" s="27">
        <v>24516</v>
      </c>
      <c r="AF2951" s="9"/>
      <c r="AG2951" s="26">
        <v>12293</v>
      </c>
      <c r="AI2951" s="26">
        <v>0</v>
      </c>
      <c r="AK2951" s="26">
        <v>178408</v>
      </c>
      <c r="AM2951" s="2" t="str">
        <f t="shared" si="46"/>
        <v>No</v>
      </c>
    </row>
    <row r="2952" spans="1:39">
      <c r="A2952" s="6" t="s">
        <v>139</v>
      </c>
      <c r="B2952" s="6" t="s">
        <v>3725</v>
      </c>
      <c r="C2952" s="4" t="s">
        <v>61</v>
      </c>
      <c r="D2952" s="213">
        <v>7050</v>
      </c>
      <c r="E2952" s="210">
        <v>70050</v>
      </c>
      <c r="F2952" s="17" t="s">
        <v>120</v>
      </c>
      <c r="G2952" s="36" t="s">
        <v>220</v>
      </c>
      <c r="H2952" s="157">
        <v>52900</v>
      </c>
      <c r="I2952" s="19">
        <v>6</v>
      </c>
      <c r="J2952" s="150" t="s">
        <v>14</v>
      </c>
      <c r="K2952" s="150" t="s">
        <v>12</v>
      </c>
      <c r="L2952" s="9">
        <v>6</v>
      </c>
      <c r="M2952" s="9"/>
      <c r="N2952" s="21">
        <v>0</v>
      </c>
      <c r="O2952" s="10"/>
      <c r="P2952" s="39">
        <v>0</v>
      </c>
      <c r="Q2952" s="7"/>
      <c r="R2952" s="158">
        <v>29.4864</v>
      </c>
      <c r="S2952" s="1"/>
      <c r="T2952" s="23">
        <v>34.246299999999998</v>
      </c>
      <c r="V2952" s="20">
        <v>0.86099999999999999</v>
      </c>
      <c r="X2952" s="20">
        <v>0</v>
      </c>
      <c r="AA2952" s="25">
        <v>0</v>
      </c>
      <c r="AB2952" s="9"/>
      <c r="AC2952" s="25">
        <v>289586</v>
      </c>
      <c r="AD2952" s="9"/>
      <c r="AE2952" s="27">
        <v>336333</v>
      </c>
      <c r="AF2952" s="9"/>
      <c r="AG2952" s="26">
        <v>9821</v>
      </c>
      <c r="AI2952" s="26">
        <v>0</v>
      </c>
      <c r="AK2952" s="26">
        <v>92518</v>
      </c>
      <c r="AM2952" s="2" t="str">
        <f t="shared" si="46"/>
        <v>No</v>
      </c>
    </row>
    <row r="2953" spans="1:39">
      <c r="A2953" s="6" t="s">
        <v>5628</v>
      </c>
      <c r="B2953" s="6" t="s">
        <v>5629</v>
      </c>
      <c r="C2953" s="4" t="s">
        <v>22</v>
      </c>
      <c r="D2953" s="213"/>
      <c r="E2953" s="210">
        <v>90250</v>
      </c>
      <c r="F2953" s="17" t="s">
        <v>272</v>
      </c>
      <c r="G2953" s="36" t="s">
        <v>220</v>
      </c>
      <c r="H2953" s="157">
        <v>12150996</v>
      </c>
      <c r="I2953" s="19">
        <v>6</v>
      </c>
      <c r="J2953" s="150" t="s">
        <v>13</v>
      </c>
      <c r="K2953" s="150" t="s">
        <v>12</v>
      </c>
      <c r="L2953" s="9">
        <v>6</v>
      </c>
      <c r="M2953" s="9"/>
      <c r="N2953" s="21">
        <v>0.42109999999999997</v>
      </c>
      <c r="O2953" s="10"/>
      <c r="P2953" s="39">
        <v>1.3899999999999999E-2</v>
      </c>
      <c r="Q2953" s="7"/>
      <c r="R2953" s="158">
        <v>105.9272</v>
      </c>
      <c r="S2953" s="1"/>
      <c r="T2953" s="23">
        <v>3.4977999999999998</v>
      </c>
      <c r="V2953" s="20">
        <v>30.283799999999999</v>
      </c>
      <c r="X2953" s="20">
        <v>0</v>
      </c>
      <c r="AA2953" s="25">
        <v>14875</v>
      </c>
      <c r="AB2953" s="9"/>
      <c r="AC2953" s="25">
        <v>1069653</v>
      </c>
      <c r="AD2953" s="9"/>
      <c r="AE2953" s="27">
        <v>35321</v>
      </c>
      <c r="AF2953" s="9"/>
      <c r="AG2953" s="26">
        <v>10098</v>
      </c>
      <c r="AI2953" s="26">
        <v>0</v>
      </c>
      <c r="AK2953" s="26">
        <v>95307</v>
      </c>
      <c r="AM2953" s="2" t="str">
        <f t="shared" si="46"/>
        <v>No</v>
      </c>
    </row>
    <row r="2954" spans="1:39">
      <c r="A2954" s="6" t="s">
        <v>5446</v>
      </c>
      <c r="B2954" s="6" t="s">
        <v>1068</v>
      </c>
      <c r="C2954" s="4" t="s">
        <v>52</v>
      </c>
      <c r="D2954" s="213"/>
      <c r="E2954" s="210" t="s">
        <v>5447</v>
      </c>
      <c r="F2954" s="17" t="s">
        <v>1012</v>
      </c>
      <c r="G2954" s="36" t="s">
        <v>400</v>
      </c>
      <c r="H2954" s="157">
        <v>0</v>
      </c>
      <c r="I2954" s="19">
        <v>6</v>
      </c>
      <c r="J2954" s="150" t="s">
        <v>13</v>
      </c>
      <c r="K2954" s="150" t="s">
        <v>12</v>
      </c>
      <c r="L2954" s="9">
        <v>6</v>
      </c>
      <c r="M2954" s="9"/>
      <c r="N2954" s="21">
        <v>0.73229999999999995</v>
      </c>
      <c r="O2954" s="10"/>
      <c r="P2954" s="39">
        <v>4.1300000000000003E-2</v>
      </c>
      <c r="Q2954" s="7"/>
      <c r="R2954" s="158">
        <v>28.504300000000001</v>
      </c>
      <c r="S2954" s="1"/>
      <c r="T2954" s="23">
        <v>1.6085</v>
      </c>
      <c r="V2954" s="20">
        <v>17.721499999999999</v>
      </c>
      <c r="X2954" s="20">
        <v>0</v>
      </c>
      <c r="AA2954" s="25">
        <v>7602</v>
      </c>
      <c r="AB2954" s="9"/>
      <c r="AC2954" s="25">
        <v>183967</v>
      </c>
      <c r="AD2954" s="9"/>
      <c r="AE2954" s="27">
        <v>10381</v>
      </c>
      <c r="AF2954" s="9"/>
      <c r="AG2954" s="26">
        <v>6454</v>
      </c>
      <c r="AI2954" s="26">
        <v>0</v>
      </c>
      <c r="AK2954" s="26">
        <v>117518</v>
      </c>
      <c r="AM2954" s="2" t="str">
        <f t="shared" si="46"/>
        <v>No</v>
      </c>
    </row>
    <row r="2955" spans="1:39">
      <c r="A2955" s="6" t="s">
        <v>1477</v>
      </c>
      <c r="B2955" s="6" t="s">
        <v>1478</v>
      </c>
      <c r="C2955" s="4" t="s">
        <v>17</v>
      </c>
      <c r="D2955" s="213" t="s">
        <v>1479</v>
      </c>
      <c r="E2955" s="210" t="s">
        <v>1480</v>
      </c>
      <c r="F2955" s="17" t="s">
        <v>272</v>
      </c>
      <c r="G2955" s="36" t="s">
        <v>400</v>
      </c>
      <c r="H2955" s="157">
        <v>0</v>
      </c>
      <c r="I2955" s="19">
        <v>6</v>
      </c>
      <c r="J2955" s="150" t="s">
        <v>13</v>
      </c>
      <c r="K2955" s="150" t="s">
        <v>12</v>
      </c>
      <c r="L2955" s="9">
        <v>6</v>
      </c>
      <c r="M2955" s="9"/>
      <c r="N2955" s="21">
        <v>1.3526</v>
      </c>
      <c r="O2955" s="10"/>
      <c r="P2955" s="39">
        <v>0.13489999999999999</v>
      </c>
      <c r="Q2955" s="7"/>
      <c r="R2955" s="158">
        <v>44.1541</v>
      </c>
      <c r="S2955" s="1"/>
      <c r="T2955" s="23">
        <v>4.4043999999999999</v>
      </c>
      <c r="V2955" s="20">
        <v>10.025</v>
      </c>
      <c r="X2955" s="20">
        <v>0</v>
      </c>
      <c r="AA2955" s="25">
        <v>37727</v>
      </c>
      <c r="AB2955" s="9"/>
      <c r="AC2955" s="25">
        <v>279628</v>
      </c>
      <c r="AD2955" s="9"/>
      <c r="AE2955" s="27">
        <v>27893</v>
      </c>
      <c r="AF2955" s="9"/>
      <c r="AG2955" s="26">
        <v>6333</v>
      </c>
      <c r="AI2955" s="26">
        <v>0</v>
      </c>
      <c r="AK2955" s="26">
        <v>62552</v>
      </c>
      <c r="AM2955" s="2" t="str">
        <f t="shared" si="46"/>
        <v>No</v>
      </c>
    </row>
    <row r="2956" spans="1:39">
      <c r="A2956" s="6" t="s">
        <v>4095</v>
      </c>
      <c r="B2956" s="6" t="s">
        <v>4096</v>
      </c>
      <c r="C2956" s="4" t="s">
        <v>61</v>
      </c>
      <c r="D2956" s="213" t="s">
        <v>4097</v>
      </c>
      <c r="E2956" s="210" t="s">
        <v>4098</v>
      </c>
      <c r="F2956" s="17" t="s">
        <v>405</v>
      </c>
      <c r="G2956" s="36" t="s">
        <v>400</v>
      </c>
      <c r="H2956" s="157">
        <v>0</v>
      </c>
      <c r="I2956" s="19">
        <v>6</v>
      </c>
      <c r="J2956" s="150" t="s">
        <v>13</v>
      </c>
      <c r="K2956" s="150" t="s">
        <v>12</v>
      </c>
      <c r="L2956" s="9">
        <v>6</v>
      </c>
      <c r="M2956" s="9"/>
      <c r="N2956" s="21">
        <v>0.9516</v>
      </c>
      <c r="O2956" s="10"/>
      <c r="P2956" s="39">
        <v>5.8700000000000002E-2</v>
      </c>
      <c r="Q2956" s="7"/>
      <c r="R2956" s="158">
        <v>34.7239</v>
      </c>
      <c r="S2956" s="1"/>
      <c r="T2956" s="23">
        <v>2.1406000000000001</v>
      </c>
      <c r="V2956" s="20">
        <v>16.221599999999999</v>
      </c>
      <c r="X2956" s="20">
        <v>0</v>
      </c>
      <c r="AA2956" s="25">
        <v>18878</v>
      </c>
      <c r="AB2956" s="9"/>
      <c r="AC2956" s="25">
        <v>321821</v>
      </c>
      <c r="AD2956" s="9"/>
      <c r="AE2956" s="27">
        <v>19839</v>
      </c>
      <c r="AF2956" s="9"/>
      <c r="AG2956" s="26">
        <v>9268</v>
      </c>
      <c r="AI2956" s="26">
        <v>0</v>
      </c>
      <c r="AK2956" s="26">
        <v>199698</v>
      </c>
      <c r="AM2956" s="2" t="str">
        <f t="shared" si="46"/>
        <v>No</v>
      </c>
    </row>
    <row r="2957" spans="1:39">
      <c r="A2957" s="6" t="s">
        <v>6395</v>
      </c>
      <c r="B2957" s="6" t="s">
        <v>341</v>
      </c>
      <c r="C2957" s="4" t="s">
        <v>1</v>
      </c>
      <c r="D2957" s="213">
        <v>55</v>
      </c>
      <c r="E2957" s="210">
        <v>55</v>
      </c>
      <c r="F2957" s="17" t="s">
        <v>272</v>
      </c>
      <c r="G2957" s="36" t="s">
        <v>220</v>
      </c>
      <c r="H2957" s="157">
        <v>98378</v>
      </c>
      <c r="I2957" s="19">
        <v>6</v>
      </c>
      <c r="J2957" s="150" t="s">
        <v>13</v>
      </c>
      <c r="K2957" s="150" t="s">
        <v>15</v>
      </c>
      <c r="L2957" s="9">
        <v>6</v>
      </c>
      <c r="M2957" s="9"/>
      <c r="N2957" s="21">
        <v>0</v>
      </c>
      <c r="O2957" s="10"/>
      <c r="P2957" s="39">
        <v>0</v>
      </c>
      <c r="Q2957" s="7"/>
      <c r="R2957" s="158">
        <v>76.879099999999994</v>
      </c>
      <c r="S2957" s="1"/>
      <c r="T2957" s="23">
        <v>3.4626000000000001</v>
      </c>
      <c r="V2957" s="20">
        <v>22.2028</v>
      </c>
      <c r="X2957" s="20">
        <v>0</v>
      </c>
      <c r="AA2957" s="25">
        <v>0</v>
      </c>
      <c r="AB2957" s="9"/>
      <c r="AC2957" s="25">
        <v>819839</v>
      </c>
      <c r="AD2957" s="9"/>
      <c r="AE2957" s="27">
        <v>36925</v>
      </c>
      <c r="AF2957" s="9"/>
      <c r="AG2957" s="26">
        <v>10664</v>
      </c>
      <c r="AI2957" s="26">
        <v>0</v>
      </c>
      <c r="AK2957" s="26">
        <v>161436</v>
      </c>
      <c r="AM2957" s="2" t="str">
        <f t="shared" si="46"/>
        <v>No</v>
      </c>
    </row>
    <row r="2958" spans="1:39">
      <c r="A2958" s="6" t="s">
        <v>6396</v>
      </c>
      <c r="B2958" s="6" t="s">
        <v>3305</v>
      </c>
      <c r="C2958" s="4" t="s">
        <v>73</v>
      </c>
      <c r="D2958" s="213"/>
      <c r="E2958" s="210">
        <v>66283</v>
      </c>
      <c r="F2958" s="17" t="s">
        <v>275</v>
      </c>
      <c r="G2958" s="36" t="s">
        <v>220</v>
      </c>
      <c r="H2958" s="157">
        <v>128600</v>
      </c>
      <c r="I2958" s="19">
        <v>6</v>
      </c>
      <c r="J2958" s="150" t="s">
        <v>14</v>
      </c>
      <c r="K2958" s="150" t="s">
        <v>12</v>
      </c>
      <c r="L2958" s="9">
        <v>6</v>
      </c>
      <c r="M2958" s="9"/>
      <c r="N2958" s="21">
        <v>0.32490000000000002</v>
      </c>
      <c r="O2958" s="10"/>
      <c r="P2958" s="39">
        <v>1.1599999999999999E-2</v>
      </c>
      <c r="Q2958" s="7"/>
      <c r="R2958" s="158">
        <v>95.239199999999997</v>
      </c>
      <c r="S2958" s="1"/>
      <c r="T2958" s="23">
        <v>3.4085000000000001</v>
      </c>
      <c r="V2958" s="20">
        <v>27.9419</v>
      </c>
      <c r="X2958" s="20">
        <v>0</v>
      </c>
      <c r="AA2958" s="25">
        <v>9854</v>
      </c>
      <c r="AB2958" s="9"/>
      <c r="AC2958" s="25">
        <v>847534</v>
      </c>
      <c r="AD2958" s="9"/>
      <c r="AE2958" s="27">
        <v>30332</v>
      </c>
      <c r="AF2958" s="9"/>
      <c r="AG2958" s="26">
        <v>8899</v>
      </c>
      <c r="AI2958" s="26">
        <v>0</v>
      </c>
      <c r="AK2958" s="26">
        <v>236853</v>
      </c>
      <c r="AM2958" s="2" t="str">
        <f t="shared" si="46"/>
        <v>No</v>
      </c>
    </row>
    <row r="2959" spans="1:39">
      <c r="A2959" s="6" t="s">
        <v>2682</v>
      </c>
      <c r="B2959" s="6" t="s">
        <v>1221</v>
      </c>
      <c r="C2959" s="4" t="s">
        <v>46</v>
      </c>
      <c r="D2959" s="213" t="s">
        <v>2683</v>
      </c>
      <c r="E2959" s="210" t="s">
        <v>2684</v>
      </c>
      <c r="F2959" s="17" t="s">
        <v>272</v>
      </c>
      <c r="G2959" s="36" t="s">
        <v>400</v>
      </c>
      <c r="H2959" s="157">
        <v>0</v>
      </c>
      <c r="I2959" s="19">
        <v>6</v>
      </c>
      <c r="J2959" s="150" t="s">
        <v>14</v>
      </c>
      <c r="K2959" s="150" t="s">
        <v>12</v>
      </c>
      <c r="L2959" s="9">
        <v>6</v>
      </c>
      <c r="M2959" s="9"/>
      <c r="N2959" s="21">
        <v>0</v>
      </c>
      <c r="O2959" s="10"/>
      <c r="P2959" s="39">
        <v>0</v>
      </c>
      <c r="Q2959" s="7"/>
      <c r="R2959" s="158">
        <v>89.571399999999997</v>
      </c>
      <c r="S2959" s="1"/>
      <c r="T2959" s="23">
        <v>18.865400000000001</v>
      </c>
      <c r="V2959" s="20">
        <v>4.7478999999999996</v>
      </c>
      <c r="X2959" s="20">
        <v>0</v>
      </c>
      <c r="AA2959" s="25">
        <v>0</v>
      </c>
      <c r="AB2959" s="9"/>
      <c r="AC2959" s="25">
        <v>1291888</v>
      </c>
      <c r="AD2959" s="9"/>
      <c r="AE2959" s="27">
        <v>272096</v>
      </c>
      <c r="AF2959" s="9"/>
      <c r="AG2959" s="26">
        <v>14423</v>
      </c>
      <c r="AI2959" s="26">
        <v>0</v>
      </c>
      <c r="AK2959" s="26">
        <v>218810</v>
      </c>
      <c r="AM2959" s="2" t="str">
        <f t="shared" si="46"/>
        <v>No</v>
      </c>
    </row>
    <row r="2960" spans="1:39">
      <c r="A2960" s="6" t="s">
        <v>5658</v>
      </c>
      <c r="B2960" s="6" t="s">
        <v>4371</v>
      </c>
      <c r="C2960" s="4" t="s">
        <v>63</v>
      </c>
      <c r="D2960" s="213" t="s">
        <v>4372</v>
      </c>
      <c r="E2960" s="210">
        <v>88152</v>
      </c>
      <c r="F2960" s="17" t="s">
        <v>132</v>
      </c>
      <c r="G2960" s="36" t="s">
        <v>220</v>
      </c>
      <c r="H2960" s="157">
        <v>0</v>
      </c>
      <c r="I2960" s="19">
        <v>6</v>
      </c>
      <c r="J2960" s="150" t="s">
        <v>13</v>
      </c>
      <c r="K2960" s="150" t="s">
        <v>12</v>
      </c>
      <c r="L2960" s="9">
        <v>6</v>
      </c>
      <c r="M2960" s="9"/>
      <c r="N2960" s="21">
        <v>0.22120000000000001</v>
      </c>
      <c r="O2960" s="10"/>
      <c r="P2960" s="39">
        <v>1.09E-2</v>
      </c>
      <c r="Q2960" s="7"/>
      <c r="R2960" s="158">
        <v>179.5273</v>
      </c>
      <c r="S2960" s="1"/>
      <c r="T2960" s="23">
        <v>8.8560999999999996</v>
      </c>
      <c r="V2960" s="20">
        <v>20.2715</v>
      </c>
      <c r="X2960" s="20">
        <v>0</v>
      </c>
      <c r="AA2960" s="25">
        <v>5813</v>
      </c>
      <c r="AB2960" s="9"/>
      <c r="AC2960" s="25">
        <v>532837</v>
      </c>
      <c r="AD2960" s="9"/>
      <c r="AE2960" s="27">
        <v>26285</v>
      </c>
      <c r="AF2960" s="9"/>
      <c r="AG2960" s="26">
        <v>2968</v>
      </c>
      <c r="AI2960" s="26">
        <v>0</v>
      </c>
      <c r="AK2960" s="26">
        <v>40828</v>
      </c>
      <c r="AM2960" s="2" t="str">
        <f t="shared" si="46"/>
        <v>No</v>
      </c>
    </row>
    <row r="2961" spans="1:39">
      <c r="A2961" s="6" t="s">
        <v>4996</v>
      </c>
      <c r="B2961" s="6" t="s">
        <v>4997</v>
      </c>
      <c r="C2961" s="4" t="s">
        <v>22</v>
      </c>
      <c r="D2961" s="213" t="s">
        <v>4998</v>
      </c>
      <c r="E2961" s="210" t="s">
        <v>4999</v>
      </c>
      <c r="F2961" s="17" t="s">
        <v>272</v>
      </c>
      <c r="G2961" s="36" t="s">
        <v>400</v>
      </c>
      <c r="H2961" s="157">
        <v>0</v>
      </c>
      <c r="I2961" s="19">
        <v>6</v>
      </c>
      <c r="J2961" s="150" t="s">
        <v>13</v>
      </c>
      <c r="K2961" s="150" t="s">
        <v>12</v>
      </c>
      <c r="L2961" s="9">
        <v>6</v>
      </c>
      <c r="M2961" s="9"/>
      <c r="N2961" s="21">
        <v>2.7565</v>
      </c>
      <c r="O2961" s="10"/>
      <c r="P2961" s="39">
        <v>0.1148</v>
      </c>
      <c r="Q2961" s="7"/>
      <c r="R2961" s="158">
        <v>156.73509999999999</v>
      </c>
      <c r="S2961" s="1"/>
      <c r="T2961" s="23">
        <v>6.5273000000000003</v>
      </c>
      <c r="V2961" s="20">
        <v>24.0121</v>
      </c>
      <c r="X2961" s="20">
        <v>0</v>
      </c>
      <c r="AA2961" s="25">
        <v>94136</v>
      </c>
      <c r="AB2961" s="9"/>
      <c r="AC2961" s="25">
        <v>820038</v>
      </c>
      <c r="AD2961" s="9"/>
      <c r="AE2961" s="27">
        <v>34151</v>
      </c>
      <c r="AF2961" s="9"/>
      <c r="AG2961" s="26">
        <v>5232</v>
      </c>
      <c r="AI2961" s="26">
        <v>0</v>
      </c>
      <c r="AK2961" s="26">
        <v>55394</v>
      </c>
      <c r="AM2961" s="2" t="str">
        <f t="shared" si="46"/>
        <v>No</v>
      </c>
    </row>
    <row r="2962" spans="1:39">
      <c r="A2962" s="6" t="s">
        <v>3372</v>
      </c>
      <c r="B2962" s="6" t="s">
        <v>3373</v>
      </c>
      <c r="C2962" s="4" t="s">
        <v>85</v>
      </c>
      <c r="D2962" s="213" t="s">
        <v>3374</v>
      </c>
      <c r="E2962" s="210">
        <v>66164</v>
      </c>
      <c r="F2962" s="17" t="s">
        <v>132</v>
      </c>
      <c r="G2962" s="36" t="s">
        <v>220</v>
      </c>
      <c r="H2962" s="157">
        <v>0</v>
      </c>
      <c r="I2962" s="19">
        <v>6</v>
      </c>
      <c r="J2962" s="150" t="s">
        <v>13</v>
      </c>
      <c r="K2962" s="150" t="s">
        <v>12</v>
      </c>
      <c r="L2962" s="9">
        <v>6</v>
      </c>
      <c r="M2962" s="9"/>
      <c r="N2962" s="21">
        <v>0</v>
      </c>
      <c r="O2962" s="10"/>
      <c r="P2962" s="39">
        <v>0</v>
      </c>
      <c r="Q2962" s="7"/>
      <c r="R2962" s="158">
        <v>87.662899999999993</v>
      </c>
      <c r="S2962" s="1"/>
      <c r="T2962" s="23">
        <v>4.0994000000000002</v>
      </c>
      <c r="V2962" s="20">
        <v>21.3843</v>
      </c>
      <c r="X2962" s="20">
        <v>0</v>
      </c>
      <c r="AA2962" s="25">
        <v>0</v>
      </c>
      <c r="AB2962" s="9"/>
      <c r="AC2962" s="25">
        <v>130530</v>
      </c>
      <c r="AD2962" s="9"/>
      <c r="AE2962" s="27">
        <v>6104</v>
      </c>
      <c r="AF2962" s="9"/>
      <c r="AG2962" s="26">
        <v>1489</v>
      </c>
      <c r="AI2962" s="26">
        <v>0</v>
      </c>
      <c r="AK2962" s="26">
        <v>62692</v>
      </c>
      <c r="AM2962" s="2" t="str">
        <f t="shared" si="46"/>
        <v>No</v>
      </c>
    </row>
    <row r="2963" spans="1:39">
      <c r="A2963" s="6" t="s">
        <v>5366</v>
      </c>
      <c r="B2963" s="6" t="s">
        <v>5367</v>
      </c>
      <c r="C2963" s="4" t="s">
        <v>75</v>
      </c>
      <c r="D2963" s="213" t="s">
        <v>960</v>
      </c>
      <c r="E2963" s="210" t="s">
        <v>961</v>
      </c>
      <c r="F2963" s="17" t="s">
        <v>272</v>
      </c>
      <c r="G2963" s="36" t="s">
        <v>400</v>
      </c>
      <c r="H2963" s="157">
        <v>0</v>
      </c>
      <c r="I2963" s="19">
        <v>6</v>
      </c>
      <c r="J2963" s="150" t="s">
        <v>14</v>
      </c>
      <c r="K2963" s="150" t="s">
        <v>15</v>
      </c>
      <c r="L2963" s="9">
        <v>6</v>
      </c>
      <c r="M2963" s="9"/>
      <c r="N2963" s="21">
        <v>0.64349999999999996</v>
      </c>
      <c r="O2963" s="10"/>
      <c r="P2963" s="39">
        <v>3.5400000000000001E-2</v>
      </c>
      <c r="Q2963" s="7"/>
      <c r="R2963" s="158">
        <v>61.3005</v>
      </c>
      <c r="S2963" s="1"/>
      <c r="T2963" s="23">
        <v>3.3712</v>
      </c>
      <c r="V2963" s="20">
        <v>18.183399999999999</v>
      </c>
      <c r="X2963" s="20">
        <v>0</v>
      </c>
      <c r="AA2963" s="25">
        <v>31723</v>
      </c>
      <c r="AB2963" s="9"/>
      <c r="AC2963" s="25">
        <v>896459</v>
      </c>
      <c r="AD2963" s="9"/>
      <c r="AE2963" s="27">
        <v>49301</v>
      </c>
      <c r="AF2963" s="9"/>
      <c r="AG2963" s="26">
        <v>14624</v>
      </c>
      <c r="AI2963" s="26">
        <v>0</v>
      </c>
      <c r="AK2963" s="26">
        <v>421535</v>
      </c>
      <c r="AM2963" s="2" t="str">
        <f t="shared" si="46"/>
        <v>No</v>
      </c>
    </row>
    <row r="2964" spans="1:39">
      <c r="A2964" s="6" t="s">
        <v>1766</v>
      </c>
      <c r="B2964" s="6" t="s">
        <v>1767</v>
      </c>
      <c r="C2964" s="4" t="s">
        <v>42</v>
      </c>
      <c r="D2964" s="213" t="s">
        <v>1768</v>
      </c>
      <c r="E2964" s="210" t="s">
        <v>1769</v>
      </c>
      <c r="F2964" s="17" t="s">
        <v>272</v>
      </c>
      <c r="G2964" s="36" t="s">
        <v>400</v>
      </c>
      <c r="H2964" s="157">
        <v>0</v>
      </c>
      <c r="I2964" s="19">
        <v>6</v>
      </c>
      <c r="J2964" s="150" t="s">
        <v>13</v>
      </c>
      <c r="K2964" s="150" t="s">
        <v>12</v>
      </c>
      <c r="L2964" s="9">
        <v>6</v>
      </c>
      <c r="M2964" s="9"/>
      <c r="N2964" s="21">
        <v>1.5387999999999999</v>
      </c>
      <c r="O2964" s="10"/>
      <c r="P2964" s="39">
        <v>7.2700000000000001E-2</v>
      </c>
      <c r="Q2964" s="7"/>
      <c r="R2964" s="158">
        <v>33.074800000000003</v>
      </c>
      <c r="S2964" s="1"/>
      <c r="T2964" s="23">
        <v>1.5623</v>
      </c>
      <c r="V2964" s="20">
        <v>21.170500000000001</v>
      </c>
      <c r="X2964" s="20">
        <v>0</v>
      </c>
      <c r="AA2964" s="25">
        <v>27568</v>
      </c>
      <c r="AB2964" s="9"/>
      <c r="AC2964" s="25">
        <v>379269</v>
      </c>
      <c r="AD2964" s="9"/>
      <c r="AE2964" s="27">
        <v>17915</v>
      </c>
      <c r="AF2964" s="9"/>
      <c r="AG2964" s="26">
        <v>11467</v>
      </c>
      <c r="AI2964" s="26">
        <v>0</v>
      </c>
      <c r="AK2964" s="26">
        <v>194151</v>
      </c>
      <c r="AM2964" s="2" t="str">
        <f t="shared" si="46"/>
        <v>No</v>
      </c>
    </row>
    <row r="2965" spans="1:39">
      <c r="A2965" s="6" t="s">
        <v>2639</v>
      </c>
      <c r="B2965" s="6" t="s">
        <v>2333</v>
      </c>
      <c r="C2965" s="4" t="s">
        <v>46</v>
      </c>
      <c r="D2965" s="213" t="s">
        <v>2640</v>
      </c>
      <c r="E2965" s="210" t="s">
        <v>2641</v>
      </c>
      <c r="F2965" s="17" t="s">
        <v>272</v>
      </c>
      <c r="G2965" s="36" t="s">
        <v>400</v>
      </c>
      <c r="H2965" s="157">
        <v>0</v>
      </c>
      <c r="I2965" s="19">
        <v>6</v>
      </c>
      <c r="J2965" s="150" t="s">
        <v>13</v>
      </c>
      <c r="K2965" s="150" t="s">
        <v>12</v>
      </c>
      <c r="L2965" s="9">
        <v>6</v>
      </c>
      <c r="M2965" s="9"/>
      <c r="N2965" s="21">
        <v>0.82350000000000001</v>
      </c>
      <c r="O2965" s="10"/>
      <c r="P2965" s="39">
        <v>3.6200000000000003E-2</v>
      </c>
      <c r="Q2965" s="7"/>
      <c r="R2965" s="158">
        <v>78.934700000000007</v>
      </c>
      <c r="S2965" s="1"/>
      <c r="T2965" s="23">
        <v>3.4706999999999999</v>
      </c>
      <c r="V2965" s="20">
        <v>22.742999999999999</v>
      </c>
      <c r="X2965" s="20">
        <v>0</v>
      </c>
      <c r="AA2965" s="25">
        <v>3807</v>
      </c>
      <c r="AB2965" s="9"/>
      <c r="AC2965" s="25">
        <v>105141</v>
      </c>
      <c r="AD2965" s="9"/>
      <c r="AE2965" s="27">
        <v>4623</v>
      </c>
      <c r="AF2965" s="9"/>
      <c r="AG2965" s="26">
        <v>1332</v>
      </c>
      <c r="AI2965" s="26">
        <v>0</v>
      </c>
      <c r="AK2965" s="26">
        <v>15984</v>
      </c>
      <c r="AM2965" s="2" t="str">
        <f t="shared" si="46"/>
        <v>No</v>
      </c>
    </row>
    <row r="2966" spans="1:39">
      <c r="A2966" s="6" t="s">
        <v>6397</v>
      </c>
      <c r="B2966" s="6" t="s">
        <v>6398</v>
      </c>
      <c r="C2966" s="4" t="s">
        <v>75</v>
      </c>
      <c r="D2966" s="213" t="s">
        <v>945</v>
      </c>
      <c r="E2966" s="210" t="s">
        <v>946</v>
      </c>
      <c r="F2966" s="17" t="s">
        <v>272</v>
      </c>
      <c r="G2966" s="36" t="s">
        <v>400</v>
      </c>
      <c r="H2966" s="157">
        <v>0</v>
      </c>
      <c r="I2966" s="19">
        <v>6</v>
      </c>
      <c r="J2966" s="150" t="s">
        <v>14</v>
      </c>
      <c r="K2966" s="150" t="s">
        <v>12</v>
      </c>
      <c r="L2966" s="9">
        <v>6</v>
      </c>
      <c r="M2966" s="9"/>
      <c r="N2966" s="21">
        <v>0.38419999999999999</v>
      </c>
      <c r="O2966" s="10"/>
      <c r="P2966" s="39">
        <v>6.4399999999999999E-2</v>
      </c>
      <c r="Q2966" s="7"/>
      <c r="R2966" s="158">
        <v>78.551699999999997</v>
      </c>
      <c r="S2966" s="1"/>
      <c r="T2966" s="23">
        <v>13.1722</v>
      </c>
      <c r="V2966" s="20">
        <v>5.9634</v>
      </c>
      <c r="X2966" s="20">
        <v>0</v>
      </c>
      <c r="AA2966" s="25">
        <v>57069</v>
      </c>
      <c r="AB2966" s="9"/>
      <c r="AC2966" s="25">
        <v>885828</v>
      </c>
      <c r="AD2966" s="9"/>
      <c r="AE2966" s="27">
        <v>148543</v>
      </c>
      <c r="AF2966" s="9"/>
      <c r="AG2966" s="26">
        <v>11277</v>
      </c>
      <c r="AI2966" s="26">
        <v>0</v>
      </c>
      <c r="AK2966" s="26">
        <v>153599</v>
      </c>
      <c r="AM2966" s="2" t="str">
        <f t="shared" si="46"/>
        <v>No</v>
      </c>
    </row>
    <row r="2967" spans="1:39">
      <c r="A2967" s="6" t="s">
        <v>3508</v>
      </c>
      <c r="B2967" s="6" t="s">
        <v>3422</v>
      </c>
      <c r="C2967" s="4" t="s">
        <v>52</v>
      </c>
      <c r="D2967" s="213" t="s">
        <v>3509</v>
      </c>
      <c r="E2967" s="210" t="s">
        <v>3510</v>
      </c>
      <c r="F2967" s="17" t="s">
        <v>1012</v>
      </c>
      <c r="G2967" s="36" t="s">
        <v>400</v>
      </c>
      <c r="H2967" s="157">
        <v>0</v>
      </c>
      <c r="I2967" s="19">
        <v>6</v>
      </c>
      <c r="J2967" s="150" t="s">
        <v>13</v>
      </c>
      <c r="K2967" s="150" t="s">
        <v>12</v>
      </c>
      <c r="L2967" s="9">
        <v>6</v>
      </c>
      <c r="M2967" s="9"/>
      <c r="N2967" s="21">
        <v>0.77170000000000005</v>
      </c>
      <c r="O2967" s="10"/>
      <c r="P2967" s="39">
        <v>2.1399999999999999E-2</v>
      </c>
      <c r="Q2967" s="7"/>
      <c r="R2967" s="158">
        <v>46.261200000000002</v>
      </c>
      <c r="S2967" s="1"/>
      <c r="T2967" s="23">
        <v>1.2803</v>
      </c>
      <c r="V2967" s="20">
        <v>36.132800000000003</v>
      </c>
      <c r="X2967" s="20">
        <v>0</v>
      </c>
      <c r="AA2967" s="25">
        <v>8149</v>
      </c>
      <c r="AB2967" s="9"/>
      <c r="AC2967" s="25">
        <v>381562</v>
      </c>
      <c r="AD2967" s="9"/>
      <c r="AE2967" s="27">
        <v>10560</v>
      </c>
      <c r="AF2967" s="9"/>
      <c r="AG2967" s="26">
        <v>8248</v>
      </c>
      <c r="AI2967" s="26">
        <v>0</v>
      </c>
      <c r="AK2967" s="26">
        <v>130667</v>
      </c>
      <c r="AM2967" s="2" t="str">
        <f t="shared" si="46"/>
        <v>No</v>
      </c>
    </row>
    <row r="2968" spans="1:39">
      <c r="A2968" s="6" t="s">
        <v>3194</v>
      </c>
      <c r="B2968" s="6" t="s">
        <v>3195</v>
      </c>
      <c r="C2968" s="4" t="s">
        <v>113</v>
      </c>
      <c r="D2968" s="213" t="s">
        <v>3196</v>
      </c>
      <c r="E2968" s="210" t="s">
        <v>3197</v>
      </c>
      <c r="F2968" s="17" t="s">
        <v>272</v>
      </c>
      <c r="G2968" s="36" t="s">
        <v>400</v>
      </c>
      <c r="H2968" s="157">
        <v>0</v>
      </c>
      <c r="I2968" s="19">
        <v>6</v>
      </c>
      <c r="J2968" s="150" t="s">
        <v>13</v>
      </c>
      <c r="K2968" s="150" t="s">
        <v>15</v>
      </c>
      <c r="L2968" s="9">
        <v>6</v>
      </c>
      <c r="M2968" s="9"/>
      <c r="N2968" s="21">
        <v>3.9661</v>
      </c>
      <c r="O2968" s="10"/>
      <c r="P2968" s="39">
        <v>0.47799999999999998</v>
      </c>
      <c r="Q2968" s="7"/>
      <c r="R2968" s="158">
        <v>26.5105</v>
      </c>
      <c r="S2968" s="1"/>
      <c r="T2968" s="23">
        <v>3.1949000000000001</v>
      </c>
      <c r="V2968" s="20">
        <v>8.2975999999999992</v>
      </c>
      <c r="X2968" s="20">
        <v>0</v>
      </c>
      <c r="AA2968" s="25">
        <v>184282</v>
      </c>
      <c r="AB2968" s="9"/>
      <c r="AC2968" s="25">
        <v>385542</v>
      </c>
      <c r="AD2968" s="9"/>
      <c r="AE2968" s="27">
        <v>46464</v>
      </c>
      <c r="AF2968" s="9"/>
      <c r="AG2968" s="26">
        <v>14543</v>
      </c>
      <c r="AI2968" s="26">
        <v>0</v>
      </c>
      <c r="AK2968" s="26">
        <v>113450</v>
      </c>
      <c r="AM2968" s="2" t="str">
        <f t="shared" si="46"/>
        <v>No</v>
      </c>
    </row>
    <row r="2969" spans="1:39">
      <c r="A2969" s="6" t="s">
        <v>6399</v>
      </c>
      <c r="B2969" s="6" t="s">
        <v>871</v>
      </c>
      <c r="C2969" s="4" t="s">
        <v>75</v>
      </c>
      <c r="D2969" s="213">
        <v>2183</v>
      </c>
      <c r="E2969" s="210">
        <v>20183</v>
      </c>
      <c r="F2969" s="17" t="s">
        <v>272</v>
      </c>
      <c r="G2969" s="36" t="s">
        <v>220</v>
      </c>
      <c r="H2969" s="157">
        <v>423566</v>
      </c>
      <c r="I2969" s="19">
        <v>6</v>
      </c>
      <c r="J2969" s="150" t="s">
        <v>13</v>
      </c>
      <c r="K2969" s="150" t="s">
        <v>12</v>
      </c>
      <c r="L2969" s="9">
        <v>6</v>
      </c>
      <c r="M2969" s="9"/>
      <c r="N2969" s="21">
        <v>1.0712999999999999</v>
      </c>
      <c r="O2969" s="10"/>
      <c r="P2969" s="39">
        <v>4.3400000000000001E-2</v>
      </c>
      <c r="Q2969" s="7"/>
      <c r="R2969" s="158">
        <v>76.259500000000003</v>
      </c>
      <c r="S2969" s="1"/>
      <c r="T2969" s="23">
        <v>3.0876999999999999</v>
      </c>
      <c r="V2969" s="20">
        <v>24.6981</v>
      </c>
      <c r="X2969" s="20">
        <v>0</v>
      </c>
      <c r="AA2969" s="25">
        <v>30411</v>
      </c>
      <c r="AB2969" s="9"/>
      <c r="AC2969" s="25">
        <v>701130</v>
      </c>
      <c r="AD2969" s="9"/>
      <c r="AE2969" s="27">
        <v>28388</v>
      </c>
      <c r="AF2969" s="9"/>
      <c r="AG2969" s="26">
        <v>9194</v>
      </c>
      <c r="AI2969" s="26">
        <v>0</v>
      </c>
      <c r="AK2969" s="26">
        <v>88879</v>
      </c>
      <c r="AM2969" s="2" t="str">
        <f t="shared" si="46"/>
        <v>No</v>
      </c>
    </row>
    <row r="2970" spans="1:39">
      <c r="A2970" s="6" t="s">
        <v>2820</v>
      </c>
      <c r="B2970" s="6" t="s">
        <v>1320</v>
      </c>
      <c r="C2970" s="4" t="s">
        <v>57</v>
      </c>
      <c r="D2970" s="213" t="s">
        <v>2821</v>
      </c>
      <c r="E2970" s="210" t="s">
        <v>2822</v>
      </c>
      <c r="F2970" s="17" t="s">
        <v>272</v>
      </c>
      <c r="G2970" s="36" t="s">
        <v>400</v>
      </c>
      <c r="H2970" s="157">
        <v>0</v>
      </c>
      <c r="I2970" s="19">
        <v>6</v>
      </c>
      <c r="J2970" s="150" t="s">
        <v>13</v>
      </c>
      <c r="K2970" s="150" t="s">
        <v>12</v>
      </c>
      <c r="L2970" s="9">
        <v>6</v>
      </c>
      <c r="M2970" s="9"/>
      <c r="N2970" s="21">
        <v>2.2778</v>
      </c>
      <c r="O2970" s="10"/>
      <c r="P2970" s="39">
        <v>0.21290000000000001</v>
      </c>
      <c r="Q2970" s="7"/>
      <c r="R2970" s="158">
        <v>48.407800000000002</v>
      </c>
      <c r="S2970" s="1"/>
      <c r="T2970" s="23">
        <v>4.5237999999999996</v>
      </c>
      <c r="V2970" s="20">
        <v>10.700799999999999</v>
      </c>
      <c r="X2970" s="20">
        <v>0</v>
      </c>
      <c r="AA2970" s="25">
        <v>62031</v>
      </c>
      <c r="AB2970" s="9"/>
      <c r="AC2970" s="25">
        <v>291415</v>
      </c>
      <c r="AD2970" s="9"/>
      <c r="AE2970" s="27">
        <v>27233</v>
      </c>
      <c r="AF2970" s="9"/>
      <c r="AG2970" s="26">
        <v>6020</v>
      </c>
      <c r="AI2970" s="26">
        <v>0</v>
      </c>
      <c r="AK2970" s="26">
        <v>78275</v>
      </c>
      <c r="AM2970" s="2" t="str">
        <f t="shared" si="46"/>
        <v>No</v>
      </c>
    </row>
    <row r="2971" spans="1:39">
      <c r="A2971" s="6" t="s">
        <v>4022</v>
      </c>
      <c r="B2971" s="6" t="s">
        <v>4023</v>
      </c>
      <c r="C2971" s="4" t="s">
        <v>48</v>
      </c>
      <c r="D2971" s="213" t="s">
        <v>4024</v>
      </c>
      <c r="E2971" s="210" t="s">
        <v>4025</v>
      </c>
      <c r="F2971" s="17" t="s">
        <v>272</v>
      </c>
      <c r="G2971" s="36" t="s">
        <v>400</v>
      </c>
      <c r="H2971" s="157">
        <v>0</v>
      </c>
      <c r="I2971" s="19">
        <v>6</v>
      </c>
      <c r="J2971" s="150" t="s">
        <v>13</v>
      </c>
      <c r="K2971" s="150" t="s">
        <v>12</v>
      </c>
      <c r="L2971" s="9">
        <v>6</v>
      </c>
      <c r="M2971" s="9"/>
      <c r="N2971" s="21">
        <v>6.8741000000000003</v>
      </c>
      <c r="O2971" s="10"/>
      <c r="P2971" s="39">
        <v>0.21909999999999999</v>
      </c>
      <c r="Q2971" s="7"/>
      <c r="R2971" s="158">
        <v>64.975899999999996</v>
      </c>
      <c r="S2971" s="1"/>
      <c r="T2971" s="23">
        <v>2.0708000000000002</v>
      </c>
      <c r="V2971" s="20">
        <v>31.3765</v>
      </c>
      <c r="X2971" s="20">
        <v>0</v>
      </c>
      <c r="AA2971" s="25">
        <v>36570</v>
      </c>
      <c r="AB2971" s="9"/>
      <c r="AC2971" s="25">
        <v>166923</v>
      </c>
      <c r="AD2971" s="9"/>
      <c r="AE2971" s="27">
        <v>5320</v>
      </c>
      <c r="AF2971" s="9"/>
      <c r="AG2971" s="26">
        <v>2569</v>
      </c>
      <c r="AI2971" s="26">
        <v>0</v>
      </c>
      <c r="AK2971" s="26">
        <v>74547</v>
      </c>
      <c r="AM2971" s="2" t="str">
        <f t="shared" si="46"/>
        <v>No</v>
      </c>
    </row>
    <row r="2972" spans="1:39">
      <c r="A2972" s="6" t="s">
        <v>4508</v>
      </c>
      <c r="B2972" s="6" t="s">
        <v>4509</v>
      </c>
      <c r="C2972" s="4" t="s">
        <v>63</v>
      </c>
      <c r="D2972" s="213" t="s">
        <v>4510</v>
      </c>
      <c r="E2972" s="210" t="s">
        <v>4511</v>
      </c>
      <c r="F2972" s="17" t="s">
        <v>272</v>
      </c>
      <c r="G2972" s="36" t="s">
        <v>400</v>
      </c>
      <c r="H2972" s="157">
        <v>0</v>
      </c>
      <c r="I2972" s="19">
        <v>6</v>
      </c>
      <c r="J2972" s="150" t="s">
        <v>13</v>
      </c>
      <c r="K2972" s="150" t="s">
        <v>12</v>
      </c>
      <c r="L2972" s="9">
        <v>6</v>
      </c>
      <c r="M2972" s="9"/>
      <c r="N2972" s="21">
        <v>1.1435999999999999</v>
      </c>
      <c r="O2972" s="10"/>
      <c r="P2972" s="39">
        <v>6.6400000000000001E-2</v>
      </c>
      <c r="Q2972" s="7"/>
      <c r="R2972" s="158">
        <v>42.972799999999999</v>
      </c>
      <c r="S2972" s="1"/>
      <c r="T2972" s="23">
        <v>2.4950000000000001</v>
      </c>
      <c r="V2972" s="20">
        <v>17.223500000000001</v>
      </c>
      <c r="X2972" s="20">
        <v>0</v>
      </c>
      <c r="AA2972" s="25">
        <v>19419</v>
      </c>
      <c r="AB2972" s="9"/>
      <c r="AC2972" s="25">
        <v>292473</v>
      </c>
      <c r="AD2972" s="9"/>
      <c r="AE2972" s="27">
        <v>16981</v>
      </c>
      <c r="AF2972" s="9"/>
      <c r="AG2972" s="26">
        <v>6806</v>
      </c>
      <c r="AI2972" s="26">
        <v>0</v>
      </c>
      <c r="AK2972" s="26">
        <v>63666</v>
      </c>
      <c r="AM2972" s="2" t="str">
        <f t="shared" si="46"/>
        <v>No</v>
      </c>
    </row>
    <row r="2973" spans="1:39">
      <c r="A2973" s="6" t="s">
        <v>1529</v>
      </c>
      <c r="B2973" s="6" t="s">
        <v>989</v>
      </c>
      <c r="C2973" s="4" t="s">
        <v>17</v>
      </c>
      <c r="D2973" s="213" t="s">
        <v>1530</v>
      </c>
      <c r="E2973" s="210" t="s">
        <v>1531</v>
      </c>
      <c r="F2973" s="17" t="s">
        <v>272</v>
      </c>
      <c r="G2973" s="36" t="s">
        <v>400</v>
      </c>
      <c r="H2973" s="157">
        <v>0</v>
      </c>
      <c r="I2973" s="19">
        <v>6</v>
      </c>
      <c r="J2973" s="150" t="s">
        <v>13</v>
      </c>
      <c r="K2973" s="150" t="s">
        <v>12</v>
      </c>
      <c r="L2973" s="9">
        <v>6</v>
      </c>
      <c r="M2973" s="9"/>
      <c r="N2973" s="21">
        <v>1.196</v>
      </c>
      <c r="O2973" s="10"/>
      <c r="P2973" s="39">
        <v>5.3999999999999999E-2</v>
      </c>
      <c r="Q2973" s="7"/>
      <c r="R2973" s="158">
        <v>64.575900000000004</v>
      </c>
      <c r="S2973" s="1"/>
      <c r="T2973" s="23">
        <v>2.9131</v>
      </c>
      <c r="V2973" s="20">
        <v>22.1675</v>
      </c>
      <c r="X2973" s="20">
        <v>0</v>
      </c>
      <c r="AA2973" s="25">
        <v>30625</v>
      </c>
      <c r="AB2973" s="9"/>
      <c r="AC2973" s="25">
        <v>567622</v>
      </c>
      <c r="AD2973" s="9"/>
      <c r="AE2973" s="27">
        <v>25606</v>
      </c>
      <c r="AF2973" s="9"/>
      <c r="AG2973" s="26">
        <v>8790</v>
      </c>
      <c r="AI2973" s="26">
        <v>0</v>
      </c>
      <c r="AK2973" s="26">
        <v>209529</v>
      </c>
      <c r="AM2973" s="2" t="str">
        <f t="shared" si="46"/>
        <v>No</v>
      </c>
    </row>
    <row r="2974" spans="1:39">
      <c r="A2974" s="6" t="s">
        <v>6400</v>
      </c>
      <c r="B2974" s="6" t="s">
        <v>3364</v>
      </c>
      <c r="C2974" s="4" t="s">
        <v>85</v>
      </c>
      <c r="D2974" s="213" t="s">
        <v>3365</v>
      </c>
      <c r="E2974" s="210">
        <v>66146</v>
      </c>
      <c r="F2974" s="17" t="s">
        <v>132</v>
      </c>
      <c r="G2974" s="36" t="s">
        <v>220</v>
      </c>
      <c r="H2974" s="157">
        <v>0</v>
      </c>
      <c r="I2974" s="19">
        <v>6</v>
      </c>
      <c r="J2974" s="150" t="s">
        <v>13</v>
      </c>
      <c r="K2974" s="150" t="s">
        <v>12</v>
      </c>
      <c r="L2974" s="9">
        <v>6</v>
      </c>
      <c r="M2974" s="9"/>
      <c r="N2974" s="21">
        <v>0.56769999999999998</v>
      </c>
      <c r="O2974" s="10"/>
      <c r="P2974" s="39">
        <v>3.09E-2</v>
      </c>
      <c r="Q2974" s="7"/>
      <c r="R2974" s="158">
        <v>84.651899999999998</v>
      </c>
      <c r="S2974" s="1"/>
      <c r="T2974" s="23">
        <v>4.6097999999999999</v>
      </c>
      <c r="V2974" s="20">
        <v>18.363499999999998</v>
      </c>
      <c r="X2974" s="20">
        <v>0</v>
      </c>
      <c r="AA2974" s="25">
        <v>8819</v>
      </c>
      <c r="AB2974" s="9"/>
      <c r="AC2974" s="25">
        <v>285277</v>
      </c>
      <c r="AD2974" s="9"/>
      <c r="AE2974" s="27">
        <v>15535</v>
      </c>
      <c r="AF2974" s="9"/>
      <c r="AG2974" s="26">
        <v>3370</v>
      </c>
      <c r="AI2974" s="26">
        <v>0</v>
      </c>
      <c r="AK2974" s="26">
        <v>108689</v>
      </c>
      <c r="AM2974" s="2" t="str">
        <f t="shared" si="46"/>
        <v>No</v>
      </c>
    </row>
    <row r="2975" spans="1:39">
      <c r="A2975" s="6" t="s">
        <v>1755</v>
      </c>
      <c r="B2975" s="6" t="s">
        <v>1756</v>
      </c>
      <c r="C2975" s="4" t="s">
        <v>42</v>
      </c>
      <c r="D2975" s="213" t="s">
        <v>1757</v>
      </c>
      <c r="E2975" s="210" t="s">
        <v>1758</v>
      </c>
      <c r="F2975" s="17" t="s">
        <v>272</v>
      </c>
      <c r="G2975" s="36" t="s">
        <v>400</v>
      </c>
      <c r="H2975" s="157">
        <v>0</v>
      </c>
      <c r="I2975" s="19">
        <v>6</v>
      </c>
      <c r="J2975" s="150" t="s">
        <v>13</v>
      </c>
      <c r="K2975" s="150" t="s">
        <v>12</v>
      </c>
      <c r="L2975" s="9">
        <v>6</v>
      </c>
      <c r="M2975" s="9"/>
      <c r="N2975" s="21">
        <v>0.83130000000000004</v>
      </c>
      <c r="O2975" s="10"/>
      <c r="P2975" s="39">
        <v>5.9900000000000002E-2</v>
      </c>
      <c r="Q2975" s="7"/>
      <c r="R2975" s="158">
        <v>32.779899999999998</v>
      </c>
      <c r="S2975" s="1"/>
      <c r="T2975" s="23">
        <v>2.3633000000000002</v>
      </c>
      <c r="V2975" s="20">
        <v>13.8704</v>
      </c>
      <c r="X2975" s="20">
        <v>0</v>
      </c>
      <c r="AA2975" s="25">
        <v>19321</v>
      </c>
      <c r="AB2975" s="9"/>
      <c r="AC2975" s="25">
        <v>322390</v>
      </c>
      <c r="AD2975" s="9"/>
      <c r="AE2975" s="27">
        <v>23243</v>
      </c>
      <c r="AF2975" s="9"/>
      <c r="AG2975" s="26">
        <v>9835</v>
      </c>
      <c r="AI2975" s="26">
        <v>0</v>
      </c>
      <c r="AK2975" s="26">
        <v>135518</v>
      </c>
      <c r="AM2975" s="2" t="str">
        <f t="shared" si="46"/>
        <v>No</v>
      </c>
    </row>
    <row r="2976" spans="1:39">
      <c r="A2976" s="6" t="s">
        <v>1482</v>
      </c>
      <c r="B2976" s="6" t="s">
        <v>1317</v>
      </c>
      <c r="C2976" s="4" t="s">
        <v>17</v>
      </c>
      <c r="D2976" s="213" t="s">
        <v>1483</v>
      </c>
      <c r="E2976" s="210" t="s">
        <v>1484</v>
      </c>
      <c r="F2976" s="17" t="s">
        <v>272</v>
      </c>
      <c r="G2976" s="36" t="s">
        <v>400</v>
      </c>
      <c r="H2976" s="157">
        <v>0</v>
      </c>
      <c r="I2976" s="19">
        <v>6</v>
      </c>
      <c r="J2976" s="150" t="s">
        <v>13</v>
      </c>
      <c r="K2976" s="150" t="s">
        <v>12</v>
      </c>
      <c r="L2976" s="9">
        <v>6</v>
      </c>
      <c r="M2976" s="9"/>
      <c r="N2976" s="21">
        <v>4.6528999999999998</v>
      </c>
      <c r="O2976" s="10"/>
      <c r="P2976" s="39">
        <v>9.7500000000000003E-2</v>
      </c>
      <c r="Q2976" s="7"/>
      <c r="R2976" s="158">
        <v>90.917599999999993</v>
      </c>
      <c r="S2976" s="1"/>
      <c r="T2976" s="23">
        <v>1.9053</v>
      </c>
      <c r="V2976" s="20">
        <v>47.718200000000003</v>
      </c>
      <c r="X2976" s="20">
        <v>0</v>
      </c>
      <c r="AA2976" s="25">
        <v>45966</v>
      </c>
      <c r="AB2976" s="9"/>
      <c r="AC2976" s="25">
        <v>471408</v>
      </c>
      <c r="AD2976" s="9"/>
      <c r="AE2976" s="27">
        <v>9879</v>
      </c>
      <c r="AF2976" s="9"/>
      <c r="AG2976" s="26">
        <v>5185</v>
      </c>
      <c r="AI2976" s="26">
        <v>0</v>
      </c>
      <c r="AK2976" s="26">
        <v>126271</v>
      </c>
      <c r="AM2976" s="2" t="str">
        <f t="shared" si="46"/>
        <v>No</v>
      </c>
    </row>
    <row r="2977" spans="1:39">
      <c r="A2977" s="6" t="s">
        <v>6401</v>
      </c>
      <c r="B2977" s="6" t="s">
        <v>5838</v>
      </c>
      <c r="C2977" s="4" t="s">
        <v>103</v>
      </c>
      <c r="D2977" s="213" t="s">
        <v>3654</v>
      </c>
      <c r="E2977" s="210" t="s">
        <v>3655</v>
      </c>
      <c r="F2977" s="17" t="s">
        <v>272</v>
      </c>
      <c r="G2977" s="36" t="s">
        <v>400</v>
      </c>
      <c r="H2977" s="157">
        <v>0</v>
      </c>
      <c r="I2977" s="19">
        <v>6</v>
      </c>
      <c r="J2977" s="150" t="s">
        <v>14</v>
      </c>
      <c r="K2977" s="150" t="s">
        <v>12</v>
      </c>
      <c r="L2977" s="9">
        <v>6</v>
      </c>
      <c r="M2977" s="9"/>
      <c r="N2977" s="21">
        <v>0</v>
      </c>
      <c r="O2977" s="10"/>
      <c r="P2977" s="39">
        <v>0</v>
      </c>
      <c r="Q2977" s="7"/>
      <c r="R2977" s="158">
        <v>69.3001</v>
      </c>
      <c r="S2977" s="1"/>
      <c r="T2977" s="23">
        <v>20.407599999999999</v>
      </c>
      <c r="V2977" s="20">
        <v>3.3957999999999999</v>
      </c>
      <c r="X2977" s="20">
        <v>0</v>
      </c>
      <c r="AA2977" s="25">
        <v>0</v>
      </c>
      <c r="AB2977" s="9"/>
      <c r="AC2977" s="25">
        <v>1416079</v>
      </c>
      <c r="AD2977" s="9"/>
      <c r="AE2977" s="27">
        <v>417009</v>
      </c>
      <c r="AF2977" s="9"/>
      <c r="AG2977" s="26">
        <v>20434</v>
      </c>
      <c r="AI2977" s="26">
        <v>0</v>
      </c>
      <c r="AK2977" s="26">
        <v>360723</v>
      </c>
      <c r="AM2977" s="2" t="str">
        <f t="shared" si="46"/>
        <v>No</v>
      </c>
    </row>
    <row r="2978" spans="1:39">
      <c r="A2978" s="6" t="s">
        <v>4499</v>
      </c>
      <c r="B2978" s="6" t="s">
        <v>2386</v>
      </c>
      <c r="C2978" s="4" t="s">
        <v>63</v>
      </c>
      <c r="D2978" s="213" t="s">
        <v>4500</v>
      </c>
      <c r="E2978" s="210" t="s">
        <v>4501</v>
      </c>
      <c r="F2978" s="17" t="s">
        <v>405</v>
      </c>
      <c r="G2978" s="36" t="s">
        <v>400</v>
      </c>
      <c r="H2978" s="157">
        <v>0</v>
      </c>
      <c r="I2978" s="19">
        <v>6</v>
      </c>
      <c r="J2978" s="150" t="s">
        <v>13</v>
      </c>
      <c r="K2978" s="150" t="s">
        <v>12</v>
      </c>
      <c r="L2978" s="9">
        <v>6</v>
      </c>
      <c r="M2978" s="9"/>
      <c r="N2978" s="21">
        <v>0.80279999999999996</v>
      </c>
      <c r="O2978" s="10"/>
      <c r="P2978" s="39">
        <v>4.5199999999999997E-2</v>
      </c>
      <c r="Q2978" s="7"/>
      <c r="R2978" s="158">
        <v>33.0886</v>
      </c>
      <c r="S2978" s="1"/>
      <c r="T2978" s="23">
        <v>1.8643000000000001</v>
      </c>
      <c r="V2978" s="20">
        <v>17.7486</v>
      </c>
      <c r="X2978" s="20">
        <v>0</v>
      </c>
      <c r="AA2978" s="25">
        <v>9507</v>
      </c>
      <c r="AB2978" s="9"/>
      <c r="AC2978" s="25">
        <v>210179</v>
      </c>
      <c r="AD2978" s="9"/>
      <c r="AE2978" s="27">
        <v>11842</v>
      </c>
      <c r="AF2978" s="9"/>
      <c r="AG2978" s="26">
        <v>6352</v>
      </c>
      <c r="AI2978" s="26">
        <v>0</v>
      </c>
      <c r="AK2978" s="26">
        <v>67219</v>
      </c>
      <c r="AM2978" s="2" t="str">
        <f t="shared" si="46"/>
        <v>No</v>
      </c>
    </row>
    <row r="2979" spans="1:39">
      <c r="A2979" s="6" t="s">
        <v>80</v>
      </c>
      <c r="B2979" s="6" t="s">
        <v>852</v>
      </c>
      <c r="C2979" s="4" t="s">
        <v>75</v>
      </c>
      <c r="D2979" s="213">
        <v>2175</v>
      </c>
      <c r="E2979" s="210">
        <v>20175</v>
      </c>
      <c r="F2979" s="17" t="s">
        <v>715</v>
      </c>
      <c r="G2979" s="36" t="s">
        <v>218</v>
      </c>
      <c r="H2979" s="157">
        <v>18351295</v>
      </c>
      <c r="I2979" s="19">
        <v>6</v>
      </c>
      <c r="J2979" s="150" t="s">
        <v>14</v>
      </c>
      <c r="K2979" s="150" t="s">
        <v>15</v>
      </c>
      <c r="L2979" s="9">
        <v>6</v>
      </c>
      <c r="M2979" s="9"/>
      <c r="N2979" s="21">
        <v>1.5210999999999999</v>
      </c>
      <c r="O2979" s="10"/>
      <c r="P2979" s="39">
        <v>1</v>
      </c>
      <c r="Q2979" s="7"/>
      <c r="R2979" s="158">
        <v>67.074799999999996</v>
      </c>
      <c r="S2979" s="1"/>
      <c r="T2979" s="23">
        <v>44.095199999999998</v>
      </c>
      <c r="V2979" s="20">
        <v>1.5210999999999999</v>
      </c>
      <c r="X2979" s="20">
        <v>0.2571</v>
      </c>
      <c r="AA2979" s="25">
        <v>1060318</v>
      </c>
      <c r="AB2979" s="9"/>
      <c r="AC2979" s="25">
        <v>1060318</v>
      </c>
      <c r="AD2979" s="9"/>
      <c r="AE2979" s="27">
        <v>697057</v>
      </c>
      <c r="AF2979" s="9"/>
      <c r="AG2979" s="26">
        <v>15808</v>
      </c>
      <c r="AI2979" s="26">
        <v>4123830</v>
      </c>
      <c r="AK2979" s="26">
        <v>202774</v>
      </c>
      <c r="AM2979" s="2" t="str">
        <f t="shared" si="46"/>
        <v>No</v>
      </c>
    </row>
    <row r="2980" spans="1:39">
      <c r="A2980" s="6" t="s">
        <v>5435</v>
      </c>
      <c r="B2980" s="6" t="s">
        <v>2665</v>
      </c>
      <c r="C2980" s="4" t="s">
        <v>46</v>
      </c>
      <c r="D2980" s="213" t="s">
        <v>2666</v>
      </c>
      <c r="E2980" s="210" t="s">
        <v>2667</v>
      </c>
      <c r="F2980" s="17" t="s">
        <v>405</v>
      </c>
      <c r="G2980" s="36" t="s">
        <v>400</v>
      </c>
      <c r="H2980" s="157">
        <v>0</v>
      </c>
      <c r="I2980" s="19">
        <v>6</v>
      </c>
      <c r="J2980" s="150" t="s">
        <v>13</v>
      </c>
      <c r="K2980" s="150" t="s">
        <v>12</v>
      </c>
      <c r="L2980" s="9">
        <v>6</v>
      </c>
      <c r="M2980" s="9"/>
      <c r="N2980" s="21">
        <v>0.91600000000000004</v>
      </c>
      <c r="O2980" s="10"/>
      <c r="P2980" s="39">
        <v>4.0399999999999998E-2</v>
      </c>
      <c r="Q2980" s="7"/>
      <c r="R2980" s="158">
        <v>45.791400000000003</v>
      </c>
      <c r="S2980" s="1"/>
      <c r="T2980" s="23">
        <v>2.0175000000000001</v>
      </c>
      <c r="V2980" s="20">
        <v>22.697099999999999</v>
      </c>
      <c r="X2980" s="20">
        <v>0</v>
      </c>
      <c r="AA2980" s="25">
        <v>22807</v>
      </c>
      <c r="AB2980" s="9"/>
      <c r="AC2980" s="25">
        <v>565112</v>
      </c>
      <c r="AD2980" s="9"/>
      <c r="AE2980" s="27">
        <v>24898</v>
      </c>
      <c r="AF2980" s="9"/>
      <c r="AG2980" s="26">
        <v>12341</v>
      </c>
      <c r="AI2980" s="26">
        <v>0</v>
      </c>
      <c r="AK2980" s="26">
        <v>172812</v>
      </c>
      <c r="AM2980" s="2" t="str">
        <f t="shared" si="46"/>
        <v>No</v>
      </c>
    </row>
    <row r="2981" spans="1:39">
      <c r="A2981" s="6" t="s">
        <v>2180</v>
      </c>
      <c r="B2981" s="6" t="s">
        <v>923</v>
      </c>
      <c r="C2981" s="4" t="s">
        <v>64</v>
      </c>
      <c r="D2981" s="213" t="s">
        <v>2181</v>
      </c>
      <c r="E2981" s="210" t="s">
        <v>2182</v>
      </c>
      <c r="F2981" s="17" t="s">
        <v>272</v>
      </c>
      <c r="G2981" s="36" t="s">
        <v>400</v>
      </c>
      <c r="H2981" s="157">
        <v>0</v>
      </c>
      <c r="I2981" s="19">
        <v>6</v>
      </c>
      <c r="J2981" s="150" t="s">
        <v>13</v>
      </c>
      <c r="K2981" s="150" t="s">
        <v>12</v>
      </c>
      <c r="L2981" s="9">
        <v>6</v>
      </c>
      <c r="M2981" s="9"/>
      <c r="N2981" s="21">
        <v>9.3299999999999994E-2</v>
      </c>
      <c r="O2981" s="10"/>
      <c r="P2981" s="39">
        <v>5.8999999999999999E-3</v>
      </c>
      <c r="Q2981" s="7"/>
      <c r="R2981" s="158">
        <v>89.100899999999996</v>
      </c>
      <c r="S2981" s="1"/>
      <c r="T2981" s="23">
        <v>5.6703000000000001</v>
      </c>
      <c r="V2981" s="20">
        <v>15.7136</v>
      </c>
      <c r="X2981" s="20">
        <v>0</v>
      </c>
      <c r="AA2981" s="25">
        <v>2417</v>
      </c>
      <c r="AB2981" s="9"/>
      <c r="AC2981" s="25">
        <v>407280</v>
      </c>
      <c r="AD2981" s="9"/>
      <c r="AE2981" s="27">
        <v>25919</v>
      </c>
      <c r="AF2981" s="9"/>
      <c r="AG2981" s="26">
        <v>4571</v>
      </c>
      <c r="AI2981" s="26">
        <v>0</v>
      </c>
      <c r="AK2981" s="26">
        <v>120082</v>
      </c>
      <c r="AM2981" s="2" t="str">
        <f t="shared" si="46"/>
        <v>No</v>
      </c>
    </row>
    <row r="2982" spans="1:39">
      <c r="A2982" s="6" t="s">
        <v>5139</v>
      </c>
      <c r="B2982" s="6" t="s">
        <v>5140</v>
      </c>
      <c r="C2982" s="4" t="s">
        <v>22</v>
      </c>
      <c r="D2982" s="213" t="s">
        <v>5141</v>
      </c>
      <c r="E2982" s="210" t="s">
        <v>5142</v>
      </c>
      <c r="F2982" s="17" t="s">
        <v>272</v>
      </c>
      <c r="G2982" s="36" t="s">
        <v>400</v>
      </c>
      <c r="H2982" s="157">
        <v>0</v>
      </c>
      <c r="I2982" s="19">
        <v>6</v>
      </c>
      <c r="J2982" s="150" t="s">
        <v>13</v>
      </c>
      <c r="K2982" s="150" t="s">
        <v>12</v>
      </c>
      <c r="L2982" s="9">
        <v>6</v>
      </c>
      <c r="M2982" s="9"/>
      <c r="N2982" s="21">
        <v>2.1709000000000001</v>
      </c>
      <c r="O2982" s="10"/>
      <c r="P2982" s="39">
        <v>9.6000000000000002E-2</v>
      </c>
      <c r="Q2982" s="7"/>
      <c r="R2982" s="158">
        <v>90.616</v>
      </c>
      <c r="S2982" s="1"/>
      <c r="T2982" s="23">
        <v>4.0067000000000004</v>
      </c>
      <c r="V2982" s="20">
        <v>22.616299999999999</v>
      </c>
      <c r="X2982" s="20">
        <v>0</v>
      </c>
      <c r="AA2982" s="25">
        <v>93844</v>
      </c>
      <c r="AB2982" s="9"/>
      <c r="AC2982" s="25">
        <v>977656</v>
      </c>
      <c r="AD2982" s="9"/>
      <c r="AE2982" s="27">
        <v>43228</v>
      </c>
      <c r="AF2982" s="9"/>
      <c r="AG2982" s="26">
        <v>10789</v>
      </c>
      <c r="AI2982" s="26">
        <v>0</v>
      </c>
      <c r="AK2982" s="26">
        <v>179300</v>
      </c>
      <c r="AM2982" s="2" t="str">
        <f t="shared" si="46"/>
        <v>No</v>
      </c>
    </row>
    <row r="2983" spans="1:39">
      <c r="A2983" s="6" t="s">
        <v>3993</v>
      </c>
      <c r="B2983" s="6" t="s">
        <v>2238</v>
      </c>
      <c r="C2983" s="4" t="s">
        <v>48</v>
      </c>
      <c r="D2983" s="213" t="s">
        <v>3994</v>
      </c>
      <c r="E2983" s="210" t="s">
        <v>3995</v>
      </c>
      <c r="F2983" s="17" t="s">
        <v>272</v>
      </c>
      <c r="G2983" s="36" t="s">
        <v>400</v>
      </c>
      <c r="H2983" s="157">
        <v>0</v>
      </c>
      <c r="I2983" s="19">
        <v>6</v>
      </c>
      <c r="J2983" s="150" t="s">
        <v>13</v>
      </c>
      <c r="K2983" s="150" t="s">
        <v>12</v>
      </c>
      <c r="L2983" s="9">
        <v>6</v>
      </c>
      <c r="M2983" s="9"/>
      <c r="N2983" s="21">
        <v>1.3685</v>
      </c>
      <c r="O2983" s="10"/>
      <c r="P2983" s="39">
        <v>0.1037</v>
      </c>
      <c r="Q2983" s="7"/>
      <c r="R2983" s="158">
        <v>26.750699999999998</v>
      </c>
      <c r="S2983" s="1"/>
      <c r="T2983" s="23">
        <v>2.0264000000000002</v>
      </c>
      <c r="V2983" s="20">
        <v>13.200799999999999</v>
      </c>
      <c r="X2983" s="20">
        <v>0</v>
      </c>
      <c r="AA2983" s="25">
        <v>27060</v>
      </c>
      <c r="AB2983" s="9"/>
      <c r="AC2983" s="25">
        <v>261033</v>
      </c>
      <c r="AD2983" s="9"/>
      <c r="AE2983" s="27">
        <v>19774</v>
      </c>
      <c r="AF2983" s="9"/>
      <c r="AG2983" s="26">
        <v>9758</v>
      </c>
      <c r="AI2983" s="26">
        <v>0</v>
      </c>
      <c r="AK2983" s="26">
        <v>103172</v>
      </c>
      <c r="AM2983" s="2" t="str">
        <f t="shared" si="46"/>
        <v>No</v>
      </c>
    </row>
    <row r="2984" spans="1:39">
      <c r="A2984" s="6" t="s">
        <v>6402</v>
      </c>
      <c r="B2984" s="6" t="s">
        <v>1090</v>
      </c>
      <c r="C2984" s="4" t="s">
        <v>88</v>
      </c>
      <c r="D2984" s="213">
        <v>3077</v>
      </c>
      <c r="E2984" s="210">
        <v>30077</v>
      </c>
      <c r="F2984" s="17" t="s">
        <v>272</v>
      </c>
      <c r="G2984" s="36" t="s">
        <v>218</v>
      </c>
      <c r="H2984" s="157">
        <v>107682</v>
      </c>
      <c r="I2984" s="19">
        <v>6</v>
      </c>
      <c r="J2984" s="150" t="s">
        <v>14</v>
      </c>
      <c r="K2984" s="150" t="s">
        <v>15</v>
      </c>
      <c r="L2984" s="9">
        <v>5</v>
      </c>
      <c r="M2984" s="9"/>
      <c r="N2984" s="21">
        <v>1.2846</v>
      </c>
      <c r="O2984" s="10"/>
      <c r="P2984" s="39">
        <v>0.15459999999999999</v>
      </c>
      <c r="Q2984" s="7"/>
      <c r="R2984" s="158">
        <v>101.2568</v>
      </c>
      <c r="S2984" s="1"/>
      <c r="T2984" s="23">
        <v>12.186299999999999</v>
      </c>
      <c r="V2984" s="20">
        <v>8.3089999999999993</v>
      </c>
      <c r="X2984" s="20">
        <v>7.2546999999999997</v>
      </c>
      <c r="AA2984" s="25">
        <v>300512</v>
      </c>
      <c r="AB2984" s="9"/>
      <c r="AC2984" s="25">
        <v>1943826</v>
      </c>
      <c r="AD2984" s="9"/>
      <c r="AE2984" s="27">
        <v>233941</v>
      </c>
      <c r="AF2984" s="9"/>
      <c r="AG2984" s="26">
        <v>19197</v>
      </c>
      <c r="AI2984" s="26">
        <v>267940</v>
      </c>
      <c r="AK2984" s="26">
        <v>262156</v>
      </c>
      <c r="AM2984" s="2" t="str">
        <f t="shared" si="46"/>
        <v>No</v>
      </c>
    </row>
    <row r="2985" spans="1:39">
      <c r="A2985" s="6" t="s">
        <v>6403</v>
      </c>
      <c r="B2985" s="6" t="s">
        <v>4448</v>
      </c>
      <c r="C2985" s="4" t="s">
        <v>33</v>
      </c>
      <c r="D2985" s="213" t="s">
        <v>4449</v>
      </c>
      <c r="E2985" s="210" t="s">
        <v>4450</v>
      </c>
      <c r="F2985" s="17" t="s">
        <v>405</v>
      </c>
      <c r="G2985" s="36" t="s">
        <v>400</v>
      </c>
      <c r="H2985" s="157">
        <v>0</v>
      </c>
      <c r="I2985" s="19">
        <v>6</v>
      </c>
      <c r="J2985" s="150" t="s">
        <v>13</v>
      </c>
      <c r="K2985" s="150" t="s">
        <v>12</v>
      </c>
      <c r="L2985" s="9">
        <v>5</v>
      </c>
      <c r="M2985" s="9"/>
      <c r="N2985" s="21">
        <v>0.50609999999999999</v>
      </c>
      <c r="O2985" s="10"/>
      <c r="P2985" s="39">
        <v>2.9499999999999998E-2</v>
      </c>
      <c r="Q2985" s="7"/>
      <c r="R2985" s="158">
        <v>61.482799999999997</v>
      </c>
      <c r="S2985" s="1"/>
      <c r="T2985" s="23">
        <v>3.5895999999999999</v>
      </c>
      <c r="V2985" s="20">
        <v>17.127800000000001</v>
      </c>
      <c r="X2985" s="20">
        <v>0</v>
      </c>
      <c r="AA2985" s="25">
        <v>6596</v>
      </c>
      <c r="AB2985" s="9"/>
      <c r="AC2985" s="25">
        <v>223244</v>
      </c>
      <c r="AD2985" s="9"/>
      <c r="AE2985" s="27">
        <v>13034</v>
      </c>
      <c r="AF2985" s="9"/>
      <c r="AG2985" s="26">
        <v>3631</v>
      </c>
      <c r="AI2985" s="26">
        <v>0</v>
      </c>
      <c r="AK2985" s="26">
        <v>101877</v>
      </c>
      <c r="AM2985" s="2" t="str">
        <f t="shared" si="46"/>
        <v>No</v>
      </c>
    </row>
    <row r="2986" spans="1:39">
      <c r="A2986" s="6" t="s">
        <v>5030</v>
      </c>
      <c r="B2986" s="6" t="s">
        <v>5031</v>
      </c>
      <c r="C2986" s="4" t="s">
        <v>22</v>
      </c>
      <c r="D2986" s="213" t="s">
        <v>5032</v>
      </c>
      <c r="E2986" s="210" t="s">
        <v>5033</v>
      </c>
      <c r="F2986" s="17" t="s">
        <v>272</v>
      </c>
      <c r="G2986" s="36" t="s">
        <v>400</v>
      </c>
      <c r="H2986" s="157">
        <v>0</v>
      </c>
      <c r="I2986" s="19">
        <v>6</v>
      </c>
      <c r="J2986" s="150" t="s">
        <v>14</v>
      </c>
      <c r="K2986" s="150" t="s">
        <v>12</v>
      </c>
      <c r="L2986" s="9">
        <v>5</v>
      </c>
      <c r="M2986" s="9"/>
      <c r="N2986" s="21">
        <v>1.0581</v>
      </c>
      <c r="O2986" s="10"/>
      <c r="P2986" s="39">
        <v>0.1114</v>
      </c>
      <c r="Q2986" s="7"/>
      <c r="R2986" s="158">
        <v>93.899900000000002</v>
      </c>
      <c r="S2986" s="1"/>
      <c r="T2986" s="23">
        <v>9.8881999999999994</v>
      </c>
      <c r="V2986" s="20">
        <v>9.4961000000000002</v>
      </c>
      <c r="X2986" s="20">
        <v>0</v>
      </c>
      <c r="AA2986" s="25">
        <v>76392</v>
      </c>
      <c r="AB2986" s="9"/>
      <c r="AC2986" s="25">
        <v>685563</v>
      </c>
      <c r="AD2986" s="9"/>
      <c r="AE2986" s="27">
        <v>72194</v>
      </c>
      <c r="AF2986" s="9"/>
      <c r="AG2986" s="26">
        <v>7301</v>
      </c>
      <c r="AI2986" s="26">
        <v>0</v>
      </c>
      <c r="AK2986" s="26">
        <v>118207</v>
      </c>
      <c r="AM2986" s="2" t="str">
        <f t="shared" si="46"/>
        <v>No</v>
      </c>
    </row>
    <row r="2987" spans="1:39">
      <c r="A2987" s="6" t="s">
        <v>6404</v>
      </c>
      <c r="B2987" s="6" t="s">
        <v>846</v>
      </c>
      <c r="C2987" s="4" t="s">
        <v>75</v>
      </c>
      <c r="D2987" s="213">
        <v>2120</v>
      </c>
      <c r="E2987" s="210">
        <v>20120</v>
      </c>
      <c r="F2987" s="17" t="s">
        <v>272</v>
      </c>
      <c r="G2987" s="36" t="s">
        <v>220</v>
      </c>
      <c r="H2987" s="157">
        <v>65443</v>
      </c>
      <c r="I2987" s="19">
        <v>6</v>
      </c>
      <c r="J2987" s="150" t="s">
        <v>14</v>
      </c>
      <c r="K2987" s="150" t="s">
        <v>12</v>
      </c>
      <c r="L2987" s="9">
        <v>5</v>
      </c>
      <c r="M2987" s="9"/>
      <c r="N2987" s="21">
        <v>0.85699999999999998</v>
      </c>
      <c r="O2987" s="10"/>
      <c r="P2987" s="39">
        <v>0.17380000000000001</v>
      </c>
      <c r="Q2987" s="7"/>
      <c r="R2987" s="158">
        <v>79.421800000000005</v>
      </c>
      <c r="S2987" s="1"/>
      <c r="T2987" s="23">
        <v>16.110299999999999</v>
      </c>
      <c r="V2987" s="20">
        <v>4.9298999999999999</v>
      </c>
      <c r="X2987" s="20">
        <v>0</v>
      </c>
      <c r="AA2987" s="25">
        <v>258542</v>
      </c>
      <c r="AB2987" s="9"/>
      <c r="AC2987" s="25">
        <v>1487174</v>
      </c>
      <c r="AD2987" s="9"/>
      <c r="AE2987" s="27">
        <v>301666</v>
      </c>
      <c r="AF2987" s="9"/>
      <c r="AG2987" s="26">
        <v>18725</v>
      </c>
      <c r="AI2987" s="26">
        <v>0</v>
      </c>
      <c r="AK2987" s="26">
        <v>340223</v>
      </c>
      <c r="AM2987" s="2" t="str">
        <f t="shared" si="46"/>
        <v>No</v>
      </c>
    </row>
    <row r="2988" spans="1:39">
      <c r="A2988" s="6" t="s">
        <v>4466</v>
      </c>
      <c r="B2988" s="6" t="s">
        <v>4467</v>
      </c>
      <c r="C2988" s="4" t="s">
        <v>33</v>
      </c>
      <c r="D2988" s="213" t="s">
        <v>4468</v>
      </c>
      <c r="E2988" s="210" t="s">
        <v>4469</v>
      </c>
      <c r="F2988" s="17" t="s">
        <v>272</v>
      </c>
      <c r="G2988" s="36" t="s">
        <v>400</v>
      </c>
      <c r="H2988" s="157">
        <v>0</v>
      </c>
      <c r="I2988" s="19">
        <v>6</v>
      </c>
      <c r="J2988" s="150" t="s">
        <v>13</v>
      </c>
      <c r="K2988" s="150" t="s">
        <v>12</v>
      </c>
      <c r="L2988" s="9">
        <v>5</v>
      </c>
      <c r="M2988" s="9"/>
      <c r="N2988" s="21">
        <v>0.48159999999999997</v>
      </c>
      <c r="O2988" s="10"/>
      <c r="P2988" s="39">
        <v>7.1499999999999994E-2</v>
      </c>
      <c r="Q2988" s="7"/>
      <c r="R2988" s="158">
        <v>26.607700000000001</v>
      </c>
      <c r="S2988" s="1"/>
      <c r="T2988" s="23">
        <v>3.9493</v>
      </c>
      <c r="V2988" s="20">
        <v>6.7374000000000001</v>
      </c>
      <c r="X2988" s="20">
        <v>0</v>
      </c>
      <c r="AA2988" s="25">
        <v>21861</v>
      </c>
      <c r="AB2988" s="9"/>
      <c r="AC2988" s="25">
        <v>305856</v>
      </c>
      <c r="AD2988" s="9"/>
      <c r="AE2988" s="27">
        <v>45397</v>
      </c>
      <c r="AF2988" s="9"/>
      <c r="AG2988" s="26">
        <v>11495</v>
      </c>
      <c r="AI2988" s="26">
        <v>0</v>
      </c>
      <c r="AK2988" s="26">
        <v>77409</v>
      </c>
      <c r="AM2988" s="2" t="str">
        <f t="shared" si="46"/>
        <v>No</v>
      </c>
    </row>
    <row r="2989" spans="1:39">
      <c r="A2989" s="6" t="s">
        <v>6405</v>
      </c>
      <c r="B2989" s="6" t="s">
        <v>6406</v>
      </c>
      <c r="C2989" s="4" t="s">
        <v>90</v>
      </c>
      <c r="D2989" s="213"/>
      <c r="E2989" s="210" t="s">
        <v>6407</v>
      </c>
      <c r="F2989" s="17" t="s">
        <v>272</v>
      </c>
      <c r="G2989" s="36" t="s">
        <v>400</v>
      </c>
      <c r="H2989" s="157">
        <v>0</v>
      </c>
      <c r="I2989" s="19">
        <v>6</v>
      </c>
      <c r="J2989" s="150" t="s">
        <v>14</v>
      </c>
      <c r="K2989" s="150" t="s">
        <v>12</v>
      </c>
      <c r="L2989" s="9">
        <v>5</v>
      </c>
      <c r="M2989" s="9"/>
      <c r="N2989" s="21">
        <v>0</v>
      </c>
      <c r="O2989" s="10"/>
      <c r="P2989" s="39">
        <v>0</v>
      </c>
      <c r="Q2989" s="7"/>
      <c r="R2989" s="158">
        <v>70.648499999999999</v>
      </c>
      <c r="S2989" s="1"/>
      <c r="T2989" s="23">
        <v>1.1506000000000001</v>
      </c>
      <c r="V2989" s="20">
        <v>61.4</v>
      </c>
      <c r="X2989" s="20">
        <v>0</v>
      </c>
      <c r="AA2989" s="25">
        <v>0</v>
      </c>
      <c r="AB2989" s="9"/>
      <c r="AC2989" s="25">
        <v>67540</v>
      </c>
      <c r="AD2989" s="9"/>
      <c r="AE2989" s="27">
        <v>1100</v>
      </c>
      <c r="AF2989" s="9"/>
      <c r="AG2989" s="26">
        <v>956</v>
      </c>
      <c r="AI2989" s="26">
        <v>0</v>
      </c>
      <c r="AK2989" s="26">
        <v>19005</v>
      </c>
      <c r="AM2989" s="2" t="str">
        <f t="shared" si="46"/>
        <v>No</v>
      </c>
    </row>
    <row r="2990" spans="1:39">
      <c r="A2990" s="6" t="s">
        <v>5643</v>
      </c>
      <c r="B2990" s="6" t="s">
        <v>1109</v>
      </c>
      <c r="C2990" s="4" t="s">
        <v>82</v>
      </c>
      <c r="D2990" s="213">
        <v>3098</v>
      </c>
      <c r="E2990" s="210" t="s">
        <v>5644</v>
      </c>
      <c r="F2990" s="17" t="s">
        <v>272</v>
      </c>
      <c r="G2990" s="36" t="s">
        <v>400</v>
      </c>
      <c r="H2990" s="157">
        <v>0</v>
      </c>
      <c r="I2990" s="19">
        <v>6</v>
      </c>
      <c r="J2990" s="150" t="s">
        <v>14</v>
      </c>
      <c r="K2990" s="150" t="s">
        <v>15</v>
      </c>
      <c r="L2990" s="9">
        <v>5</v>
      </c>
      <c r="M2990" s="9"/>
      <c r="N2990" s="21">
        <v>0.498</v>
      </c>
      <c r="O2990" s="10"/>
      <c r="P2990" s="39">
        <v>3.1300000000000001E-2</v>
      </c>
      <c r="Q2990" s="7"/>
      <c r="R2990" s="158">
        <v>44.549799999999998</v>
      </c>
      <c r="S2990" s="1"/>
      <c r="T2990" s="23">
        <v>2.7999000000000001</v>
      </c>
      <c r="V2990" s="20">
        <v>15.911300000000001</v>
      </c>
      <c r="X2990" s="20">
        <v>0</v>
      </c>
      <c r="AA2990" s="25">
        <v>8786</v>
      </c>
      <c r="AB2990" s="9"/>
      <c r="AC2990" s="25">
        <v>280708</v>
      </c>
      <c r="AD2990" s="9"/>
      <c r="AE2990" s="27">
        <v>17642</v>
      </c>
      <c r="AF2990" s="9"/>
      <c r="AG2990" s="26">
        <v>6301</v>
      </c>
      <c r="AI2990" s="26">
        <v>0</v>
      </c>
      <c r="AK2990" s="26">
        <v>92111</v>
      </c>
      <c r="AM2990" s="2" t="str">
        <f t="shared" si="46"/>
        <v>No</v>
      </c>
    </row>
    <row r="2991" spans="1:39">
      <c r="A2991" s="6" t="s">
        <v>6408</v>
      </c>
      <c r="B2991" s="6" t="s">
        <v>3362</v>
      </c>
      <c r="C2991" s="4" t="s">
        <v>73</v>
      </c>
      <c r="D2991" s="213" t="s">
        <v>3363</v>
      </c>
      <c r="E2991" s="210">
        <v>60620</v>
      </c>
      <c r="F2991" s="17" t="s">
        <v>132</v>
      </c>
      <c r="G2991" s="36" t="s">
        <v>220</v>
      </c>
      <c r="H2991" s="157">
        <v>0</v>
      </c>
      <c r="I2991" s="19">
        <v>6</v>
      </c>
      <c r="J2991" s="150" t="s">
        <v>13</v>
      </c>
      <c r="K2991" s="150" t="s">
        <v>12</v>
      </c>
      <c r="L2991" s="9">
        <v>5</v>
      </c>
      <c r="M2991" s="9"/>
      <c r="N2991" s="21">
        <v>0</v>
      </c>
      <c r="O2991" s="10"/>
      <c r="P2991" s="39">
        <v>0</v>
      </c>
      <c r="Q2991" s="7"/>
      <c r="R2991" s="158">
        <v>47.395299999999999</v>
      </c>
      <c r="S2991" s="1"/>
      <c r="T2991" s="23">
        <v>1.4335</v>
      </c>
      <c r="V2991" s="20">
        <v>33.063499999999998</v>
      </c>
      <c r="X2991" s="20">
        <v>0</v>
      </c>
      <c r="AA2991" s="25">
        <v>0</v>
      </c>
      <c r="AB2991" s="9"/>
      <c r="AC2991" s="25">
        <v>181287</v>
      </c>
      <c r="AD2991" s="9"/>
      <c r="AE2991" s="27">
        <v>5483</v>
      </c>
      <c r="AF2991" s="9"/>
      <c r="AG2991" s="26">
        <v>3825</v>
      </c>
      <c r="AI2991" s="26">
        <v>0</v>
      </c>
      <c r="AK2991" s="26">
        <v>57678</v>
      </c>
      <c r="AM2991" s="2" t="str">
        <f t="shared" si="46"/>
        <v>No</v>
      </c>
    </row>
    <row r="2992" spans="1:39">
      <c r="A2992" s="6" t="s">
        <v>2273</v>
      </c>
      <c r="B2992" s="6" t="s">
        <v>2273</v>
      </c>
      <c r="C2992" s="4" t="s">
        <v>90</v>
      </c>
      <c r="D2992" s="213" t="s">
        <v>2274</v>
      </c>
      <c r="E2992" s="210" t="s">
        <v>2275</v>
      </c>
      <c r="F2992" s="17" t="s">
        <v>272</v>
      </c>
      <c r="G2992" s="36" t="s">
        <v>400</v>
      </c>
      <c r="H2992" s="157">
        <v>0</v>
      </c>
      <c r="I2992" s="19">
        <v>6</v>
      </c>
      <c r="J2992" s="150" t="s">
        <v>14</v>
      </c>
      <c r="K2992" s="150" t="s">
        <v>12</v>
      </c>
      <c r="L2992" s="9">
        <v>5</v>
      </c>
      <c r="M2992" s="9"/>
      <c r="N2992" s="21">
        <v>0</v>
      </c>
      <c r="O2992" s="10"/>
      <c r="P2992" s="39">
        <v>0</v>
      </c>
      <c r="Q2992" s="7"/>
      <c r="R2992" s="158">
        <v>24.630700000000001</v>
      </c>
      <c r="S2992" s="1"/>
      <c r="T2992" s="23">
        <v>9.0706000000000007</v>
      </c>
      <c r="V2992" s="20">
        <v>2.7153999999999998</v>
      </c>
      <c r="X2992" s="20">
        <v>0</v>
      </c>
      <c r="AA2992" s="25">
        <v>0</v>
      </c>
      <c r="AB2992" s="9"/>
      <c r="AC2992" s="25">
        <v>110641</v>
      </c>
      <c r="AD2992" s="9"/>
      <c r="AE2992" s="27">
        <v>40745</v>
      </c>
      <c r="AF2992" s="9"/>
      <c r="AG2992" s="26">
        <v>4492</v>
      </c>
      <c r="AI2992" s="26">
        <v>0</v>
      </c>
      <c r="AK2992" s="26">
        <v>34729</v>
      </c>
      <c r="AM2992" s="2" t="str">
        <f t="shared" si="46"/>
        <v>No</v>
      </c>
    </row>
    <row r="2993" spans="1:39">
      <c r="A2993" s="6" t="s">
        <v>5631</v>
      </c>
      <c r="B2993" s="6" t="s">
        <v>5632</v>
      </c>
      <c r="C2993" s="4" t="s">
        <v>22</v>
      </c>
      <c r="D2993" s="213"/>
      <c r="E2993" s="210">
        <v>90262</v>
      </c>
      <c r="F2993" s="17" t="s">
        <v>272</v>
      </c>
      <c r="G2993" s="36" t="s">
        <v>220</v>
      </c>
      <c r="H2993" s="157">
        <v>12150996</v>
      </c>
      <c r="I2993" s="19">
        <v>6</v>
      </c>
      <c r="J2993" s="150" t="s">
        <v>18</v>
      </c>
      <c r="K2993" s="150" t="s">
        <v>15</v>
      </c>
      <c r="L2993" s="9">
        <v>5</v>
      </c>
      <c r="M2993" s="9"/>
      <c r="N2993" s="21">
        <v>0.77559999999999996</v>
      </c>
      <c r="O2993" s="10"/>
      <c r="P2993" s="39">
        <v>4.8099999999999997E-2</v>
      </c>
      <c r="Q2993" s="7"/>
      <c r="R2993" s="158">
        <v>73.558800000000005</v>
      </c>
      <c r="S2993" s="1"/>
      <c r="T2993" s="23">
        <v>4.5640000000000001</v>
      </c>
      <c r="V2993" s="20">
        <v>16.117100000000001</v>
      </c>
      <c r="X2993" s="20">
        <v>0</v>
      </c>
      <c r="AA2993" s="25">
        <v>4092</v>
      </c>
      <c r="AB2993" s="9"/>
      <c r="AC2993" s="25">
        <v>85034</v>
      </c>
      <c r="AD2993" s="9"/>
      <c r="AE2993" s="27">
        <v>5276</v>
      </c>
      <c r="AF2993" s="9"/>
      <c r="AG2993" s="26">
        <v>1156</v>
      </c>
      <c r="AI2993" s="26">
        <v>0</v>
      </c>
      <c r="AK2993" s="26">
        <v>17248</v>
      </c>
      <c r="AM2993" s="2" t="str">
        <f t="shared" si="46"/>
        <v>No</v>
      </c>
    </row>
    <row r="2994" spans="1:39">
      <c r="A2994" s="6" t="s">
        <v>6409</v>
      </c>
      <c r="B2994" s="6" t="s">
        <v>6410</v>
      </c>
      <c r="C2994" s="4" t="s">
        <v>33</v>
      </c>
      <c r="D2994" s="213"/>
      <c r="E2994" s="210" t="s">
        <v>6411</v>
      </c>
      <c r="F2994" s="17" t="s">
        <v>405</v>
      </c>
      <c r="G2994" s="36" t="s">
        <v>400</v>
      </c>
      <c r="H2994" s="157">
        <v>0</v>
      </c>
      <c r="I2994" s="19">
        <v>6</v>
      </c>
      <c r="J2994" s="150" t="s">
        <v>13</v>
      </c>
      <c r="K2994" s="150" t="s">
        <v>12</v>
      </c>
      <c r="L2994" s="9">
        <v>5</v>
      </c>
      <c r="M2994" s="9"/>
      <c r="N2994" s="21">
        <v>0</v>
      </c>
      <c r="O2994" s="10"/>
      <c r="P2994" s="39">
        <v>0</v>
      </c>
      <c r="Q2994" s="7"/>
      <c r="R2994" s="158">
        <v>43.957799999999999</v>
      </c>
      <c r="S2994" s="1"/>
      <c r="T2994" s="23">
        <v>1.1701999999999999</v>
      </c>
      <c r="V2994" s="20">
        <v>37.563000000000002</v>
      </c>
      <c r="X2994" s="20">
        <v>0</v>
      </c>
      <c r="AA2994" s="25">
        <v>0</v>
      </c>
      <c r="AB2994" s="9"/>
      <c r="AC2994" s="25">
        <v>202953</v>
      </c>
      <c r="AD2994" s="9"/>
      <c r="AE2994" s="27">
        <v>5403</v>
      </c>
      <c r="AF2994" s="9"/>
      <c r="AG2994" s="26">
        <v>4617</v>
      </c>
      <c r="AI2994" s="26">
        <v>0</v>
      </c>
      <c r="AK2994" s="26">
        <v>72036</v>
      </c>
      <c r="AM2994" s="2" t="str">
        <f t="shared" si="46"/>
        <v>No</v>
      </c>
    </row>
    <row r="2995" spans="1:39">
      <c r="A2995" s="6" t="s">
        <v>6412</v>
      </c>
      <c r="B2995" s="6" t="s">
        <v>2118</v>
      </c>
      <c r="C2995" s="4" t="s">
        <v>64</v>
      </c>
      <c r="D2995" s="213" t="s">
        <v>2119</v>
      </c>
      <c r="E2995" s="210" t="s">
        <v>2120</v>
      </c>
      <c r="F2995" s="17" t="s">
        <v>272</v>
      </c>
      <c r="G2995" s="36" t="s">
        <v>400</v>
      </c>
      <c r="H2995" s="157">
        <v>0</v>
      </c>
      <c r="I2995" s="19">
        <v>6</v>
      </c>
      <c r="J2995" s="150" t="s">
        <v>13</v>
      </c>
      <c r="K2995" s="150" t="s">
        <v>12</v>
      </c>
      <c r="L2995" s="9">
        <v>5</v>
      </c>
      <c r="M2995" s="9"/>
      <c r="N2995" s="21">
        <v>0.1381</v>
      </c>
      <c r="O2995" s="10"/>
      <c r="P2995" s="39">
        <v>9.4999999999999998E-3</v>
      </c>
      <c r="Q2995" s="7"/>
      <c r="R2995" s="158">
        <v>36.457299999999996</v>
      </c>
      <c r="S2995" s="1"/>
      <c r="T2995" s="23">
        <v>2.5209000000000001</v>
      </c>
      <c r="V2995" s="20">
        <v>14.4619</v>
      </c>
      <c r="X2995" s="20">
        <v>0</v>
      </c>
      <c r="AA2995" s="25">
        <v>1872</v>
      </c>
      <c r="AB2995" s="9"/>
      <c r="AC2995" s="25">
        <v>196031</v>
      </c>
      <c r="AD2995" s="9"/>
      <c r="AE2995" s="27">
        <v>13555</v>
      </c>
      <c r="AF2995" s="9"/>
      <c r="AG2995" s="26">
        <v>5377</v>
      </c>
      <c r="AI2995" s="26">
        <v>0</v>
      </c>
      <c r="AK2995" s="26">
        <v>80125</v>
      </c>
      <c r="AM2995" s="2" t="str">
        <f t="shared" si="46"/>
        <v>No</v>
      </c>
    </row>
    <row r="2996" spans="1:39">
      <c r="A2996" s="6" t="s">
        <v>6413</v>
      </c>
      <c r="B2996" s="6" t="s">
        <v>6414</v>
      </c>
      <c r="C2996" s="4" t="s">
        <v>58</v>
      </c>
      <c r="D2996" s="213"/>
      <c r="E2996" s="210" t="s">
        <v>6415</v>
      </c>
      <c r="F2996" s="17" t="s">
        <v>275</v>
      </c>
      <c r="G2996" s="36" t="s">
        <v>400</v>
      </c>
      <c r="H2996" s="157">
        <v>0</v>
      </c>
      <c r="I2996" s="19">
        <v>6</v>
      </c>
      <c r="J2996" s="150" t="s">
        <v>13</v>
      </c>
      <c r="K2996" s="150" t="s">
        <v>12</v>
      </c>
      <c r="L2996" s="9">
        <v>5</v>
      </c>
      <c r="M2996" s="9"/>
      <c r="N2996" s="21">
        <v>1.4054</v>
      </c>
      <c r="O2996" s="10"/>
      <c r="P2996" s="39">
        <v>0.1595</v>
      </c>
      <c r="Q2996" s="7"/>
      <c r="R2996" s="158">
        <v>59.685499999999998</v>
      </c>
      <c r="S2996" s="1"/>
      <c r="T2996" s="23">
        <v>6.7751999999999999</v>
      </c>
      <c r="V2996" s="20">
        <v>8.8094000000000001</v>
      </c>
      <c r="X2996" s="20">
        <v>0</v>
      </c>
      <c r="AA2996" s="25">
        <v>95832</v>
      </c>
      <c r="AB2996" s="9"/>
      <c r="AC2996" s="25">
        <v>600675</v>
      </c>
      <c r="AD2996" s="9"/>
      <c r="AE2996" s="27">
        <v>68186</v>
      </c>
      <c r="AF2996" s="9"/>
      <c r="AG2996" s="26">
        <v>10064</v>
      </c>
      <c r="AI2996" s="26">
        <v>0</v>
      </c>
      <c r="AK2996" s="26">
        <v>101496</v>
      </c>
      <c r="AM2996" s="2" t="str">
        <f t="shared" si="46"/>
        <v>No</v>
      </c>
    </row>
    <row r="2997" spans="1:39">
      <c r="A2997" s="6" t="s">
        <v>5365</v>
      </c>
      <c r="B2997" s="6" t="s">
        <v>950</v>
      </c>
      <c r="C2997" s="4" t="s">
        <v>75</v>
      </c>
      <c r="D2997" s="213" t="s">
        <v>951</v>
      </c>
      <c r="E2997" s="210" t="s">
        <v>952</v>
      </c>
      <c r="F2997" s="17" t="s">
        <v>272</v>
      </c>
      <c r="G2997" s="36" t="s">
        <v>400</v>
      </c>
      <c r="H2997" s="157">
        <v>0</v>
      </c>
      <c r="I2997" s="19">
        <v>6</v>
      </c>
      <c r="J2997" s="150" t="s">
        <v>14</v>
      </c>
      <c r="K2997" s="150" t="s">
        <v>15</v>
      </c>
      <c r="L2997" s="9">
        <v>5</v>
      </c>
      <c r="M2997" s="9"/>
      <c r="N2997" s="21">
        <v>0.58450000000000002</v>
      </c>
      <c r="O2997" s="10"/>
      <c r="P2997" s="39">
        <v>2.6100000000000002E-2</v>
      </c>
      <c r="Q2997" s="7"/>
      <c r="R2997" s="158">
        <v>56.697699999999998</v>
      </c>
      <c r="S2997" s="1"/>
      <c r="T2997" s="23">
        <v>2.5333999999999999</v>
      </c>
      <c r="V2997" s="20">
        <v>22.379899999999999</v>
      </c>
      <c r="X2997" s="20">
        <v>0</v>
      </c>
      <c r="AA2997" s="25">
        <v>15310</v>
      </c>
      <c r="AB2997" s="9"/>
      <c r="AC2997" s="25">
        <v>586198</v>
      </c>
      <c r="AD2997" s="9"/>
      <c r="AE2997" s="27">
        <v>26193</v>
      </c>
      <c r="AF2997" s="9"/>
      <c r="AG2997" s="26">
        <v>10339</v>
      </c>
      <c r="AI2997" s="26">
        <v>0</v>
      </c>
      <c r="AK2997" s="26">
        <v>202054</v>
      </c>
      <c r="AM2997" s="2" t="str">
        <f t="shared" si="46"/>
        <v>No</v>
      </c>
    </row>
    <row r="2998" spans="1:39">
      <c r="A2998" s="6" t="s">
        <v>5442</v>
      </c>
      <c r="B2998" s="6" t="s">
        <v>5443</v>
      </c>
      <c r="C2998" s="4" t="s">
        <v>103</v>
      </c>
      <c r="D2998" s="213">
        <v>6129</v>
      </c>
      <c r="E2998" s="210">
        <v>60129</v>
      </c>
      <c r="F2998" s="17" t="s">
        <v>272</v>
      </c>
      <c r="G2998" s="36" t="s">
        <v>220</v>
      </c>
      <c r="H2998" s="157">
        <v>239938</v>
      </c>
      <c r="I2998" s="19">
        <v>6</v>
      </c>
      <c r="J2998" s="150" t="s">
        <v>14</v>
      </c>
      <c r="K2998" s="150" t="s">
        <v>15</v>
      </c>
      <c r="L2998" s="9">
        <v>4</v>
      </c>
      <c r="M2998" s="9"/>
      <c r="N2998" s="21">
        <v>0.5867</v>
      </c>
      <c r="O2998" s="10"/>
      <c r="P2998" s="39">
        <v>2.47E-2</v>
      </c>
      <c r="Q2998" s="7"/>
      <c r="R2998" s="158">
        <v>109.3468</v>
      </c>
      <c r="S2998" s="1"/>
      <c r="T2998" s="23">
        <v>4.5997000000000003</v>
      </c>
      <c r="V2998" s="20">
        <v>23.772300000000001</v>
      </c>
      <c r="X2998" s="20">
        <v>0</v>
      </c>
      <c r="AA2998" s="25">
        <v>17221</v>
      </c>
      <c r="AB2998" s="9"/>
      <c r="AC2998" s="25">
        <v>697742</v>
      </c>
      <c r="AD2998" s="9"/>
      <c r="AE2998" s="27">
        <v>29351</v>
      </c>
      <c r="AF2998" s="9"/>
      <c r="AG2998" s="26">
        <v>6381</v>
      </c>
      <c r="AI2998" s="26">
        <v>0</v>
      </c>
      <c r="AK2998" s="26">
        <v>71449</v>
      </c>
      <c r="AM2998" s="2" t="str">
        <f t="shared" si="46"/>
        <v>No</v>
      </c>
    </row>
    <row r="2999" spans="1:39">
      <c r="A2999" s="6" t="s">
        <v>6416</v>
      </c>
      <c r="B2999" s="6" t="s">
        <v>3384</v>
      </c>
      <c r="C2999" s="4" t="s">
        <v>85</v>
      </c>
      <c r="D2999" s="213" t="s">
        <v>3385</v>
      </c>
      <c r="E2999" s="210">
        <v>66194</v>
      </c>
      <c r="F2999" s="17" t="s">
        <v>132</v>
      </c>
      <c r="G2999" s="36" t="s">
        <v>220</v>
      </c>
      <c r="H2999" s="157">
        <v>0</v>
      </c>
      <c r="I2999" s="19">
        <v>6</v>
      </c>
      <c r="J2999" s="150" t="s">
        <v>14</v>
      </c>
      <c r="K2999" s="150" t="s">
        <v>12</v>
      </c>
      <c r="L2999" s="9">
        <v>4</v>
      </c>
      <c r="M2999" s="9"/>
      <c r="N2999" s="21">
        <v>0.30120000000000002</v>
      </c>
      <c r="O2999" s="10"/>
      <c r="P2999" s="39">
        <v>1.66E-2</v>
      </c>
      <c r="Q2999" s="7"/>
      <c r="R2999" s="158">
        <v>24.443899999999999</v>
      </c>
      <c r="S2999" s="1"/>
      <c r="T2999" s="23">
        <v>1.3464</v>
      </c>
      <c r="V2999" s="20">
        <v>18.1556</v>
      </c>
      <c r="X2999" s="20">
        <v>0</v>
      </c>
      <c r="AA2999" s="25">
        <v>3010</v>
      </c>
      <c r="AB2999" s="9"/>
      <c r="AC2999" s="25">
        <v>181447</v>
      </c>
      <c r="AD2999" s="9"/>
      <c r="AE2999" s="27">
        <v>9994</v>
      </c>
      <c r="AF2999" s="9"/>
      <c r="AG2999" s="26">
        <v>7423</v>
      </c>
      <c r="AI2999" s="26">
        <v>0</v>
      </c>
      <c r="AK2999" s="26">
        <v>218062</v>
      </c>
      <c r="AM2999" s="2" t="str">
        <f t="shared" si="46"/>
        <v>No</v>
      </c>
    </row>
    <row r="3000" spans="1:39">
      <c r="A3000" s="6" t="s">
        <v>6417</v>
      </c>
      <c r="B3000" s="6" t="s">
        <v>5613</v>
      </c>
      <c r="C3000" s="4" t="s">
        <v>22</v>
      </c>
      <c r="D3000" s="213"/>
      <c r="E3000" s="210">
        <v>90251</v>
      </c>
      <c r="F3000" s="17" t="s">
        <v>272</v>
      </c>
      <c r="G3000" s="36" t="s">
        <v>220</v>
      </c>
      <c r="H3000" s="157">
        <v>12150996</v>
      </c>
      <c r="I3000" s="19">
        <v>6</v>
      </c>
      <c r="J3000" s="150" t="s">
        <v>14</v>
      </c>
      <c r="K3000" s="150" t="s">
        <v>15</v>
      </c>
      <c r="L3000" s="9">
        <v>4</v>
      </c>
      <c r="M3000" s="9"/>
      <c r="N3000" s="21">
        <v>0.5514</v>
      </c>
      <c r="O3000" s="10"/>
      <c r="P3000" s="39">
        <v>5.96E-2</v>
      </c>
      <c r="Q3000" s="7"/>
      <c r="R3000" s="158">
        <v>67.281400000000005</v>
      </c>
      <c r="S3000" s="1"/>
      <c r="T3000" s="23">
        <v>7.2754000000000003</v>
      </c>
      <c r="V3000" s="20">
        <v>9.2477</v>
      </c>
      <c r="X3000" s="20">
        <v>0</v>
      </c>
      <c r="AA3000" s="25">
        <v>61946</v>
      </c>
      <c r="AB3000" s="9"/>
      <c r="AC3000" s="25">
        <v>1038892</v>
      </c>
      <c r="AD3000" s="9"/>
      <c r="AE3000" s="27">
        <v>112340</v>
      </c>
      <c r="AF3000" s="9"/>
      <c r="AG3000" s="26">
        <v>15441</v>
      </c>
      <c r="AI3000" s="26">
        <v>0</v>
      </c>
      <c r="AK3000" s="26">
        <v>170315</v>
      </c>
      <c r="AM3000" s="2" t="str">
        <f t="shared" si="46"/>
        <v>No</v>
      </c>
    </row>
    <row r="3001" spans="1:39">
      <c r="A3001" s="6" t="s">
        <v>6418</v>
      </c>
      <c r="B3001" s="6" t="s">
        <v>4908</v>
      </c>
      <c r="C3001" s="4" t="s">
        <v>20</v>
      </c>
      <c r="D3001" s="213">
        <v>9239</v>
      </c>
      <c r="E3001" s="210">
        <v>90239</v>
      </c>
      <c r="F3001" s="17" t="s">
        <v>272</v>
      </c>
      <c r="G3001" s="36" t="s">
        <v>220</v>
      </c>
      <c r="H3001" s="157">
        <v>52745</v>
      </c>
      <c r="I3001" s="19">
        <v>6</v>
      </c>
      <c r="J3001" s="150" t="s">
        <v>14</v>
      </c>
      <c r="K3001" s="150" t="s">
        <v>12</v>
      </c>
      <c r="L3001" s="9">
        <v>4</v>
      </c>
      <c r="M3001" s="9"/>
      <c r="N3001" s="21">
        <v>0.63619999999999999</v>
      </c>
      <c r="O3001" s="10"/>
      <c r="P3001" s="39">
        <v>0.1142</v>
      </c>
      <c r="Q3001" s="7"/>
      <c r="R3001" s="158">
        <v>69.802300000000002</v>
      </c>
      <c r="S3001" s="1"/>
      <c r="T3001" s="23">
        <v>12.528</v>
      </c>
      <c r="V3001" s="20">
        <v>5.5716999999999999</v>
      </c>
      <c r="X3001" s="20">
        <v>0</v>
      </c>
      <c r="AA3001" s="25">
        <v>88871</v>
      </c>
      <c r="AB3001" s="9"/>
      <c r="AC3001" s="25">
        <v>778365</v>
      </c>
      <c r="AD3001" s="9"/>
      <c r="AE3001" s="27">
        <v>139700</v>
      </c>
      <c r="AF3001" s="9"/>
      <c r="AG3001" s="26">
        <v>11151</v>
      </c>
      <c r="AI3001" s="26">
        <v>0</v>
      </c>
      <c r="AK3001" s="26">
        <v>138087</v>
      </c>
      <c r="AM3001" s="2" t="str">
        <f t="shared" si="46"/>
        <v>No</v>
      </c>
    </row>
    <row r="3002" spans="1:39">
      <c r="A3002" s="6" t="s">
        <v>3356</v>
      </c>
      <c r="B3002" s="6" t="s">
        <v>3357</v>
      </c>
      <c r="C3002" s="4" t="s">
        <v>52</v>
      </c>
      <c r="D3002" s="213">
        <v>6127</v>
      </c>
      <c r="E3002" s="210">
        <v>60127</v>
      </c>
      <c r="F3002" s="17" t="s">
        <v>272</v>
      </c>
      <c r="G3002" s="36" t="s">
        <v>218</v>
      </c>
      <c r="H3002" s="157">
        <v>899703</v>
      </c>
      <c r="I3002" s="19">
        <v>6</v>
      </c>
      <c r="J3002" s="150" t="s">
        <v>13</v>
      </c>
      <c r="K3002" s="150" t="s">
        <v>12</v>
      </c>
      <c r="L3002" s="9">
        <v>4</v>
      </c>
      <c r="M3002" s="9"/>
      <c r="N3002" s="21">
        <v>0</v>
      </c>
      <c r="O3002" s="10"/>
      <c r="P3002" s="39">
        <v>0</v>
      </c>
      <c r="Q3002" s="7"/>
      <c r="R3002" s="158">
        <v>123.4449</v>
      </c>
      <c r="S3002" s="1"/>
      <c r="T3002" s="23">
        <v>2.2612000000000001</v>
      </c>
      <c r="V3002" s="20">
        <v>54.592199999999998</v>
      </c>
      <c r="X3002" s="20">
        <v>1.3153999999999999</v>
      </c>
      <c r="AA3002" s="25">
        <v>0</v>
      </c>
      <c r="AB3002" s="9"/>
      <c r="AC3002" s="25">
        <v>555749</v>
      </c>
      <c r="AD3002" s="9"/>
      <c r="AE3002" s="27">
        <v>10180</v>
      </c>
      <c r="AF3002" s="9"/>
      <c r="AG3002" s="26">
        <v>4502</v>
      </c>
      <c r="AI3002" s="26">
        <v>422490</v>
      </c>
      <c r="AK3002" s="26">
        <v>98252</v>
      </c>
      <c r="AM3002" s="2" t="str">
        <f t="shared" si="46"/>
        <v>No</v>
      </c>
    </row>
    <row r="3003" spans="1:39">
      <c r="A3003" s="6" t="s">
        <v>1366</v>
      </c>
      <c r="B3003" s="6" t="s">
        <v>1367</v>
      </c>
      <c r="C3003" s="4" t="s">
        <v>90</v>
      </c>
      <c r="D3003" s="213">
        <v>4122</v>
      </c>
      <c r="E3003" s="210">
        <v>40122</v>
      </c>
      <c r="F3003" s="17" t="s">
        <v>272</v>
      </c>
      <c r="G3003" s="36" t="s">
        <v>220</v>
      </c>
      <c r="H3003" s="157">
        <v>2148346</v>
      </c>
      <c r="I3003" s="19">
        <v>6</v>
      </c>
      <c r="J3003" s="150" t="s">
        <v>14</v>
      </c>
      <c r="K3003" s="150" t="s">
        <v>12</v>
      </c>
      <c r="L3003" s="9">
        <v>4</v>
      </c>
      <c r="M3003" s="9"/>
      <c r="N3003" s="21">
        <v>0</v>
      </c>
      <c r="O3003" s="10"/>
      <c r="P3003" s="39">
        <v>0</v>
      </c>
      <c r="Q3003" s="7"/>
      <c r="R3003" s="158">
        <v>31.2258</v>
      </c>
      <c r="S3003" s="1"/>
      <c r="T3003" s="23">
        <v>12.872299999999999</v>
      </c>
      <c r="V3003" s="20">
        <v>2.4258000000000002</v>
      </c>
      <c r="X3003" s="20">
        <v>0</v>
      </c>
      <c r="AA3003" s="25">
        <v>0</v>
      </c>
      <c r="AB3003" s="9"/>
      <c r="AC3003" s="25">
        <v>86839</v>
      </c>
      <c r="AD3003" s="9"/>
      <c r="AE3003" s="27">
        <v>35798</v>
      </c>
      <c r="AF3003" s="9"/>
      <c r="AG3003" s="26">
        <v>2781</v>
      </c>
      <c r="AI3003" s="26">
        <v>0</v>
      </c>
      <c r="AK3003" s="26">
        <v>23954</v>
      </c>
      <c r="AM3003" s="2" t="str">
        <f t="shared" si="46"/>
        <v>No</v>
      </c>
    </row>
    <row r="3004" spans="1:39">
      <c r="A3004" s="6" t="s">
        <v>1399</v>
      </c>
      <c r="B3004" s="6" t="s">
        <v>1400</v>
      </c>
      <c r="C3004" s="4" t="s">
        <v>90</v>
      </c>
      <c r="D3004" s="213">
        <v>4164</v>
      </c>
      <c r="E3004" s="210">
        <v>40164</v>
      </c>
      <c r="F3004" s="17" t="s">
        <v>272</v>
      </c>
      <c r="G3004" s="36" t="s">
        <v>220</v>
      </c>
      <c r="H3004" s="157">
        <v>85225</v>
      </c>
      <c r="I3004" s="19">
        <v>6</v>
      </c>
      <c r="J3004" s="150" t="s">
        <v>13</v>
      </c>
      <c r="K3004" s="150" t="s">
        <v>12</v>
      </c>
      <c r="L3004" s="9">
        <v>4</v>
      </c>
      <c r="M3004" s="9"/>
      <c r="N3004" s="21">
        <v>0</v>
      </c>
      <c r="O3004" s="10"/>
      <c r="P3004" s="39">
        <v>0</v>
      </c>
      <c r="Q3004" s="7"/>
      <c r="R3004" s="158">
        <v>60.0212</v>
      </c>
      <c r="S3004" s="1"/>
      <c r="T3004" s="23">
        <v>6.4288999999999996</v>
      </c>
      <c r="V3004" s="20">
        <v>9.3361000000000001</v>
      </c>
      <c r="X3004" s="20">
        <v>0</v>
      </c>
      <c r="AA3004" s="25">
        <v>0</v>
      </c>
      <c r="AB3004" s="9"/>
      <c r="AC3004" s="25">
        <v>119082</v>
      </c>
      <c r="AD3004" s="9"/>
      <c r="AE3004" s="27">
        <v>12755</v>
      </c>
      <c r="AF3004" s="9"/>
      <c r="AG3004" s="26">
        <v>1984</v>
      </c>
      <c r="AI3004" s="26">
        <v>0</v>
      </c>
      <c r="AK3004" s="26">
        <v>17720</v>
      </c>
      <c r="AM3004" s="2" t="str">
        <f t="shared" si="46"/>
        <v>No</v>
      </c>
    </row>
    <row r="3005" spans="1:39">
      <c r="A3005" s="6" t="s">
        <v>3532</v>
      </c>
      <c r="B3005" s="6" t="s">
        <v>5833</v>
      </c>
      <c r="C3005" s="4" t="s">
        <v>73</v>
      </c>
      <c r="D3005" s="213" t="s">
        <v>3533</v>
      </c>
      <c r="E3005" s="210" t="s">
        <v>3534</v>
      </c>
      <c r="F3005" s="17" t="s">
        <v>272</v>
      </c>
      <c r="G3005" s="36" t="s">
        <v>400</v>
      </c>
      <c r="H3005" s="157">
        <v>0</v>
      </c>
      <c r="I3005" s="19">
        <v>6</v>
      </c>
      <c r="J3005" s="150" t="s">
        <v>14</v>
      </c>
      <c r="K3005" s="150" t="s">
        <v>12</v>
      </c>
      <c r="L3005" s="9">
        <v>4</v>
      </c>
      <c r="M3005" s="9"/>
      <c r="N3005" s="21">
        <v>0.63629999999999998</v>
      </c>
      <c r="O3005" s="10"/>
      <c r="P3005" s="39">
        <v>4.7500000000000001E-2</v>
      </c>
      <c r="Q3005" s="7"/>
      <c r="R3005" s="158">
        <v>69.569199999999995</v>
      </c>
      <c r="S3005" s="1"/>
      <c r="T3005" s="23">
        <v>5.1883999999999997</v>
      </c>
      <c r="V3005" s="20">
        <v>13.4087</v>
      </c>
      <c r="X3005" s="20">
        <v>0</v>
      </c>
      <c r="AA3005" s="25">
        <v>33497</v>
      </c>
      <c r="AB3005" s="9"/>
      <c r="AC3005" s="25">
        <v>705849</v>
      </c>
      <c r="AD3005" s="9"/>
      <c r="AE3005" s="27">
        <v>52641</v>
      </c>
      <c r="AF3005" s="9"/>
      <c r="AG3005" s="26">
        <v>10146</v>
      </c>
      <c r="AI3005" s="26">
        <v>0</v>
      </c>
      <c r="AK3005" s="26">
        <v>133826</v>
      </c>
      <c r="AM3005" s="2" t="str">
        <f t="shared" si="46"/>
        <v>No</v>
      </c>
    </row>
    <row r="3006" spans="1:39">
      <c r="A3006" s="6" t="s">
        <v>5052</v>
      </c>
      <c r="B3006" s="6" t="s">
        <v>5053</v>
      </c>
      <c r="C3006" s="4" t="s">
        <v>22</v>
      </c>
      <c r="D3006" s="213" t="s">
        <v>5054</v>
      </c>
      <c r="E3006" s="210" t="s">
        <v>5055</v>
      </c>
      <c r="F3006" s="17" t="s">
        <v>272</v>
      </c>
      <c r="G3006" s="36" t="s">
        <v>400</v>
      </c>
      <c r="H3006" s="157">
        <v>0</v>
      </c>
      <c r="I3006" s="19">
        <v>6</v>
      </c>
      <c r="J3006" s="150" t="s">
        <v>14</v>
      </c>
      <c r="K3006" s="150" t="s">
        <v>12</v>
      </c>
      <c r="L3006" s="9">
        <v>4</v>
      </c>
      <c r="M3006" s="9"/>
      <c r="N3006" s="21">
        <v>2.7858000000000001</v>
      </c>
      <c r="O3006" s="10"/>
      <c r="P3006" s="39">
        <v>6.5500000000000003E-2</v>
      </c>
      <c r="Q3006" s="7"/>
      <c r="R3006" s="158">
        <v>65.928899999999999</v>
      </c>
      <c r="S3006" s="1"/>
      <c r="T3006" s="23">
        <v>1.5496000000000001</v>
      </c>
      <c r="V3006" s="20">
        <v>42.546399999999998</v>
      </c>
      <c r="X3006" s="20">
        <v>0</v>
      </c>
      <c r="AA3006" s="25">
        <v>54378</v>
      </c>
      <c r="AB3006" s="9"/>
      <c r="AC3006" s="25">
        <v>830506</v>
      </c>
      <c r="AD3006" s="9"/>
      <c r="AE3006" s="27">
        <v>19520</v>
      </c>
      <c r="AF3006" s="9"/>
      <c r="AG3006" s="26">
        <v>12597</v>
      </c>
      <c r="AI3006" s="26">
        <v>0</v>
      </c>
      <c r="AK3006" s="26">
        <v>180032</v>
      </c>
      <c r="AM3006" s="2" t="str">
        <f t="shared" si="46"/>
        <v>No</v>
      </c>
    </row>
    <row r="3007" spans="1:39">
      <c r="A3007" s="6" t="s">
        <v>95</v>
      </c>
      <c r="B3007" s="6" t="s">
        <v>1365</v>
      </c>
      <c r="C3007" s="4" t="s">
        <v>90</v>
      </c>
      <c r="D3007" s="213">
        <v>4121</v>
      </c>
      <c r="E3007" s="210">
        <v>40121</v>
      </c>
      <c r="F3007" s="17" t="s">
        <v>272</v>
      </c>
      <c r="G3007" s="36" t="s">
        <v>220</v>
      </c>
      <c r="H3007" s="157">
        <v>109572</v>
      </c>
      <c r="I3007" s="19">
        <v>6</v>
      </c>
      <c r="J3007" s="150" t="s">
        <v>14</v>
      </c>
      <c r="K3007" s="150" t="s">
        <v>12</v>
      </c>
      <c r="L3007" s="9">
        <v>4</v>
      </c>
      <c r="M3007" s="9"/>
      <c r="N3007" s="21">
        <v>0</v>
      </c>
      <c r="O3007" s="10"/>
      <c r="P3007" s="39">
        <v>0</v>
      </c>
      <c r="Q3007" s="7"/>
      <c r="R3007" s="158">
        <v>40.597499999999997</v>
      </c>
      <c r="S3007" s="1"/>
      <c r="T3007" s="23">
        <v>14.267799999999999</v>
      </c>
      <c r="V3007" s="20">
        <v>2.8454000000000002</v>
      </c>
      <c r="X3007" s="20">
        <v>0</v>
      </c>
      <c r="AA3007" s="25">
        <v>0</v>
      </c>
      <c r="AB3007" s="9"/>
      <c r="AC3007" s="25">
        <v>108233</v>
      </c>
      <c r="AD3007" s="9"/>
      <c r="AE3007" s="27">
        <v>38038</v>
      </c>
      <c r="AF3007" s="9"/>
      <c r="AG3007" s="26">
        <v>2666</v>
      </c>
      <c r="AI3007" s="26">
        <v>0</v>
      </c>
      <c r="AK3007" s="26">
        <v>29653</v>
      </c>
      <c r="AM3007" s="2" t="str">
        <f t="shared" si="46"/>
        <v>No</v>
      </c>
    </row>
    <row r="3008" spans="1:39">
      <c r="A3008" s="6" t="s">
        <v>6419</v>
      </c>
      <c r="B3008" s="6" t="s">
        <v>3302</v>
      </c>
      <c r="C3008" s="4" t="s">
        <v>11</v>
      </c>
      <c r="D3008" s="213">
        <v>6034</v>
      </c>
      <c r="E3008" s="210">
        <v>60034</v>
      </c>
      <c r="F3008" s="17" t="s">
        <v>272</v>
      </c>
      <c r="G3008" s="36" t="s">
        <v>220</v>
      </c>
      <c r="H3008" s="157">
        <v>53495</v>
      </c>
      <c r="I3008" s="19">
        <v>6</v>
      </c>
      <c r="J3008" s="150" t="s">
        <v>14</v>
      </c>
      <c r="K3008" s="150" t="s">
        <v>12</v>
      </c>
      <c r="L3008" s="9">
        <v>4</v>
      </c>
      <c r="M3008" s="9"/>
      <c r="N3008" s="21">
        <v>0.65169999999999995</v>
      </c>
      <c r="O3008" s="10"/>
      <c r="P3008" s="39">
        <v>5.5E-2</v>
      </c>
      <c r="Q3008" s="7"/>
      <c r="R3008" s="158">
        <v>81.193200000000004</v>
      </c>
      <c r="S3008" s="1"/>
      <c r="T3008" s="23">
        <v>6.8471000000000002</v>
      </c>
      <c r="V3008" s="20">
        <v>11.858000000000001</v>
      </c>
      <c r="X3008" s="20">
        <v>0</v>
      </c>
      <c r="AA3008" s="25">
        <v>47908</v>
      </c>
      <c r="AB3008" s="9"/>
      <c r="AC3008" s="25">
        <v>871690</v>
      </c>
      <c r="AD3008" s="9"/>
      <c r="AE3008" s="27">
        <v>73511</v>
      </c>
      <c r="AF3008" s="9"/>
      <c r="AG3008" s="26">
        <v>10736</v>
      </c>
      <c r="AI3008" s="26">
        <v>0</v>
      </c>
      <c r="AK3008" s="26">
        <v>165094</v>
      </c>
      <c r="AM3008" s="2" t="str">
        <f t="shared" si="46"/>
        <v>No</v>
      </c>
    </row>
    <row r="3009" spans="1:39">
      <c r="A3009" s="6" t="s">
        <v>4388</v>
      </c>
      <c r="B3009" s="6" t="s">
        <v>4389</v>
      </c>
      <c r="C3009" s="4" t="s">
        <v>63</v>
      </c>
      <c r="D3009" s="213" t="s">
        <v>4390</v>
      </c>
      <c r="E3009" s="210">
        <v>88188</v>
      </c>
      <c r="F3009" s="17" t="s">
        <v>132</v>
      </c>
      <c r="G3009" s="36" t="s">
        <v>220</v>
      </c>
      <c r="H3009" s="157">
        <v>0</v>
      </c>
      <c r="I3009" s="19">
        <v>6</v>
      </c>
      <c r="J3009" s="150" t="s">
        <v>14</v>
      </c>
      <c r="K3009" s="150" t="s">
        <v>12</v>
      </c>
      <c r="L3009" s="9">
        <v>4</v>
      </c>
      <c r="M3009" s="9"/>
      <c r="N3009" s="21">
        <v>0.94410000000000005</v>
      </c>
      <c r="O3009" s="10"/>
      <c r="P3009" s="39">
        <v>2.1299999999999999E-2</v>
      </c>
      <c r="Q3009" s="7"/>
      <c r="R3009" s="158">
        <v>66.894199999999998</v>
      </c>
      <c r="S3009" s="1"/>
      <c r="T3009" s="23">
        <v>1.506</v>
      </c>
      <c r="V3009" s="20">
        <v>44.417400000000001</v>
      </c>
      <c r="X3009" s="20">
        <v>0</v>
      </c>
      <c r="AA3009" s="25">
        <v>8480</v>
      </c>
      <c r="AB3009" s="9"/>
      <c r="AC3009" s="25">
        <v>398957</v>
      </c>
      <c r="AD3009" s="9"/>
      <c r="AE3009" s="27">
        <v>8982</v>
      </c>
      <c r="AF3009" s="9"/>
      <c r="AG3009" s="26">
        <v>5964</v>
      </c>
      <c r="AI3009" s="26">
        <v>0</v>
      </c>
      <c r="AK3009" s="26">
        <v>244948</v>
      </c>
      <c r="AM3009" s="2" t="str">
        <f t="shared" si="46"/>
        <v>No</v>
      </c>
    </row>
    <row r="3010" spans="1:39">
      <c r="A3010" s="6" t="s">
        <v>5000</v>
      </c>
      <c r="B3010" s="6" t="s">
        <v>4872</v>
      </c>
      <c r="C3010" s="4" t="s">
        <v>22</v>
      </c>
      <c r="D3010" s="213" t="s">
        <v>5001</v>
      </c>
      <c r="E3010" s="210" t="s">
        <v>5002</v>
      </c>
      <c r="F3010" s="17" t="s">
        <v>272</v>
      </c>
      <c r="G3010" s="36" t="s">
        <v>400</v>
      </c>
      <c r="H3010" s="157">
        <v>0</v>
      </c>
      <c r="I3010" s="19">
        <v>6</v>
      </c>
      <c r="J3010" s="150" t="s">
        <v>24</v>
      </c>
      <c r="K3010" s="150" t="s">
        <v>15</v>
      </c>
      <c r="L3010" s="9">
        <v>4</v>
      </c>
      <c r="M3010" s="9"/>
      <c r="N3010" s="21">
        <v>1.6271</v>
      </c>
      <c r="O3010" s="10"/>
      <c r="P3010" s="39">
        <v>8.4099999999999994E-2</v>
      </c>
      <c r="Q3010" s="7"/>
      <c r="R3010" s="158">
        <v>68.643199999999993</v>
      </c>
      <c r="S3010" s="1"/>
      <c r="T3010" s="23">
        <v>3.5466000000000002</v>
      </c>
      <c r="V3010" s="20">
        <v>19.354700000000001</v>
      </c>
      <c r="X3010" s="20">
        <v>0</v>
      </c>
      <c r="AA3010" s="25">
        <v>43170</v>
      </c>
      <c r="AB3010" s="9"/>
      <c r="AC3010" s="25">
        <v>513520</v>
      </c>
      <c r="AD3010" s="9"/>
      <c r="AE3010" s="27">
        <v>26532</v>
      </c>
      <c r="AF3010" s="9"/>
      <c r="AG3010" s="26">
        <v>7481</v>
      </c>
      <c r="AI3010" s="26">
        <v>0</v>
      </c>
      <c r="AK3010" s="26">
        <v>214341</v>
      </c>
      <c r="AM3010" s="2" t="str">
        <f t="shared" ref="AM3010:AM3073" si="47">IF(AL3010&amp;AJ3010&amp;AH3010&amp;AF3010&amp;AD3010&amp;AB3010&amp;Y3010&amp;W3010&amp;U3010&amp;S3010&amp;S3010&amp;Q3010&amp;O3010&lt;&gt;"","Yes","No")</f>
        <v>No</v>
      </c>
    </row>
    <row r="3011" spans="1:39">
      <c r="A3011" s="6" t="s">
        <v>5135</v>
      </c>
      <c r="B3011" s="6" t="s">
        <v>5136</v>
      </c>
      <c r="C3011" s="4" t="s">
        <v>22</v>
      </c>
      <c r="D3011" s="213" t="s">
        <v>5137</v>
      </c>
      <c r="E3011" s="210" t="s">
        <v>5138</v>
      </c>
      <c r="F3011" s="17" t="s">
        <v>272</v>
      </c>
      <c r="G3011" s="36" t="s">
        <v>400</v>
      </c>
      <c r="H3011" s="157">
        <v>0</v>
      </c>
      <c r="I3011" s="19">
        <v>6</v>
      </c>
      <c r="J3011" s="150" t="s">
        <v>14</v>
      </c>
      <c r="K3011" s="150" t="s">
        <v>15</v>
      </c>
      <c r="L3011" s="9">
        <v>3</v>
      </c>
      <c r="M3011" s="9"/>
      <c r="N3011" s="21">
        <v>1.2909999999999999</v>
      </c>
      <c r="O3011" s="10"/>
      <c r="P3011" s="39">
        <v>3.8699999999999998E-2</v>
      </c>
      <c r="Q3011" s="7"/>
      <c r="R3011" s="158">
        <v>126.3661</v>
      </c>
      <c r="S3011" s="1"/>
      <c r="T3011" s="23">
        <v>3.7866</v>
      </c>
      <c r="V3011" s="20">
        <v>33.371600000000001</v>
      </c>
      <c r="X3011" s="20">
        <v>0</v>
      </c>
      <c r="AA3011" s="25">
        <v>16680</v>
      </c>
      <c r="AB3011" s="9"/>
      <c r="AC3011" s="25">
        <v>431161</v>
      </c>
      <c r="AD3011" s="9"/>
      <c r="AE3011" s="27">
        <v>12920</v>
      </c>
      <c r="AF3011" s="9"/>
      <c r="AG3011" s="26">
        <v>3412</v>
      </c>
      <c r="AI3011" s="26">
        <v>0</v>
      </c>
      <c r="AK3011" s="26">
        <v>63617</v>
      </c>
      <c r="AM3011" s="2" t="str">
        <f t="shared" si="47"/>
        <v>No</v>
      </c>
    </row>
    <row r="3012" spans="1:39">
      <c r="A3012" s="6" t="s">
        <v>5625</v>
      </c>
      <c r="B3012" s="6" t="s">
        <v>5626</v>
      </c>
      <c r="C3012" s="4" t="s">
        <v>22</v>
      </c>
      <c r="D3012" s="213"/>
      <c r="E3012" s="210">
        <v>90253</v>
      </c>
      <c r="F3012" s="17" t="s">
        <v>272</v>
      </c>
      <c r="G3012" s="36" t="s">
        <v>220</v>
      </c>
      <c r="H3012" s="157">
        <v>12150996</v>
      </c>
      <c r="I3012" s="19">
        <v>6</v>
      </c>
      <c r="J3012" s="150" t="s">
        <v>13</v>
      </c>
      <c r="K3012" s="150" t="s">
        <v>15</v>
      </c>
      <c r="L3012" s="9">
        <v>3</v>
      </c>
      <c r="M3012" s="9"/>
      <c r="N3012" s="21">
        <v>0.5262</v>
      </c>
      <c r="O3012" s="10"/>
      <c r="P3012" s="39">
        <v>3.5900000000000001E-2</v>
      </c>
      <c r="Q3012" s="7"/>
      <c r="R3012" s="158">
        <v>82.228200000000001</v>
      </c>
      <c r="S3012" s="1"/>
      <c r="T3012" s="23">
        <v>5.6098999999999997</v>
      </c>
      <c r="V3012" s="20">
        <v>14.6576</v>
      </c>
      <c r="X3012" s="20">
        <v>0</v>
      </c>
      <c r="AA3012" s="25">
        <v>19457</v>
      </c>
      <c r="AB3012" s="9"/>
      <c r="AC3012" s="25">
        <v>541966</v>
      </c>
      <c r="AD3012" s="9"/>
      <c r="AE3012" s="27">
        <v>36975</v>
      </c>
      <c r="AF3012" s="9"/>
      <c r="AG3012" s="26">
        <v>6591</v>
      </c>
      <c r="AI3012" s="26">
        <v>0</v>
      </c>
      <c r="AK3012" s="26">
        <v>52500</v>
      </c>
      <c r="AM3012" s="2" t="str">
        <f t="shared" si="47"/>
        <v>No</v>
      </c>
    </row>
    <row r="3013" spans="1:39">
      <c r="A3013" s="6" t="s">
        <v>3212</v>
      </c>
      <c r="B3013" s="6" t="s">
        <v>3213</v>
      </c>
      <c r="C3013" s="4" t="s">
        <v>113</v>
      </c>
      <c r="D3013" s="213" t="s">
        <v>3214</v>
      </c>
      <c r="E3013" s="210" t="s">
        <v>3215</v>
      </c>
      <c r="F3013" s="17" t="s">
        <v>272</v>
      </c>
      <c r="G3013" s="36" t="s">
        <v>400</v>
      </c>
      <c r="H3013" s="157">
        <v>0</v>
      </c>
      <c r="I3013" s="19">
        <v>6</v>
      </c>
      <c r="J3013" s="150" t="s">
        <v>13</v>
      </c>
      <c r="K3013" s="150" t="s">
        <v>15</v>
      </c>
      <c r="L3013" s="9">
        <v>3</v>
      </c>
      <c r="M3013" s="9"/>
      <c r="N3013" s="21">
        <v>2.7357</v>
      </c>
      <c r="O3013" s="10"/>
      <c r="P3013" s="39">
        <v>0.2888</v>
      </c>
      <c r="Q3013" s="7"/>
      <c r="R3013" s="158">
        <v>26.758199999999999</v>
      </c>
      <c r="S3013" s="1"/>
      <c r="T3013" s="23">
        <v>2.8245</v>
      </c>
      <c r="V3013" s="20">
        <v>9.4735999999999994</v>
      </c>
      <c r="X3013" s="20">
        <v>0</v>
      </c>
      <c r="AA3013" s="25">
        <v>98712</v>
      </c>
      <c r="AB3013" s="9"/>
      <c r="AC3013" s="25">
        <v>341836</v>
      </c>
      <c r="AD3013" s="9"/>
      <c r="AE3013" s="27">
        <v>36083</v>
      </c>
      <c r="AF3013" s="9"/>
      <c r="AG3013" s="26">
        <v>12775</v>
      </c>
      <c r="AI3013" s="26">
        <v>0</v>
      </c>
      <c r="AK3013" s="26">
        <v>117976</v>
      </c>
      <c r="AM3013" s="2" t="str">
        <f t="shared" si="47"/>
        <v>No</v>
      </c>
    </row>
    <row r="3014" spans="1:39">
      <c r="A3014" s="6" t="s">
        <v>6420</v>
      </c>
      <c r="B3014" s="6" t="s">
        <v>3341</v>
      </c>
      <c r="C3014" s="4" t="s">
        <v>11</v>
      </c>
      <c r="D3014" s="213">
        <v>6105</v>
      </c>
      <c r="E3014" s="210">
        <v>60105</v>
      </c>
      <c r="F3014" s="17" t="s">
        <v>272</v>
      </c>
      <c r="G3014" s="36" t="s">
        <v>220</v>
      </c>
      <c r="H3014" s="157">
        <v>55121</v>
      </c>
      <c r="I3014" s="19">
        <v>6</v>
      </c>
      <c r="J3014" s="150" t="s">
        <v>13</v>
      </c>
      <c r="K3014" s="150" t="s">
        <v>12</v>
      </c>
      <c r="L3014" s="9">
        <v>3</v>
      </c>
      <c r="M3014" s="9"/>
      <c r="N3014" s="21">
        <v>1.1463000000000001</v>
      </c>
      <c r="O3014" s="10"/>
      <c r="P3014" s="39">
        <v>2.75E-2</v>
      </c>
      <c r="Q3014" s="7"/>
      <c r="R3014" s="158">
        <v>77.373699999999999</v>
      </c>
      <c r="S3014" s="1"/>
      <c r="T3014" s="23">
        <v>1.8532</v>
      </c>
      <c r="V3014" s="20">
        <v>41.750599999999999</v>
      </c>
      <c r="X3014" s="20">
        <v>0</v>
      </c>
      <c r="AA3014" s="25">
        <v>10016</v>
      </c>
      <c r="AB3014" s="9"/>
      <c r="AC3014" s="25">
        <v>364817</v>
      </c>
      <c r="AD3014" s="9"/>
      <c r="AE3014" s="27">
        <v>8738</v>
      </c>
      <c r="AF3014" s="9"/>
      <c r="AG3014" s="26">
        <v>4715</v>
      </c>
      <c r="AI3014" s="26">
        <v>0</v>
      </c>
      <c r="AK3014" s="26">
        <v>57672</v>
      </c>
      <c r="AM3014" s="2" t="str">
        <f t="shared" si="47"/>
        <v>No</v>
      </c>
    </row>
    <row r="3015" spans="1:39">
      <c r="A3015" s="6" t="s">
        <v>5625</v>
      </c>
      <c r="B3015" s="6" t="s">
        <v>5626</v>
      </c>
      <c r="C3015" s="4" t="s">
        <v>22</v>
      </c>
      <c r="D3015" s="213"/>
      <c r="E3015" s="210">
        <v>90253</v>
      </c>
      <c r="F3015" s="17" t="s">
        <v>272</v>
      </c>
      <c r="G3015" s="36" t="s">
        <v>220</v>
      </c>
      <c r="H3015" s="157">
        <v>12150996</v>
      </c>
      <c r="I3015" s="19">
        <v>6</v>
      </c>
      <c r="J3015" s="150" t="s">
        <v>14</v>
      </c>
      <c r="K3015" s="150" t="s">
        <v>15</v>
      </c>
      <c r="L3015" s="9">
        <v>3</v>
      </c>
      <c r="M3015" s="9"/>
      <c r="N3015" s="21">
        <v>0.29570000000000002</v>
      </c>
      <c r="O3015" s="10"/>
      <c r="P3015" s="39">
        <v>7.4200000000000002E-2</v>
      </c>
      <c r="Q3015" s="7"/>
      <c r="R3015" s="158">
        <v>60.840200000000003</v>
      </c>
      <c r="S3015" s="1"/>
      <c r="T3015" s="23">
        <v>15.2623</v>
      </c>
      <c r="V3015" s="20">
        <v>3.9863</v>
      </c>
      <c r="X3015" s="20">
        <v>0</v>
      </c>
      <c r="AA3015" s="25">
        <v>41518</v>
      </c>
      <c r="AB3015" s="9"/>
      <c r="AC3015" s="25">
        <v>559608</v>
      </c>
      <c r="AD3015" s="9"/>
      <c r="AE3015" s="27">
        <v>140383</v>
      </c>
      <c r="AF3015" s="9"/>
      <c r="AG3015" s="26">
        <v>9198</v>
      </c>
      <c r="AI3015" s="26">
        <v>0</v>
      </c>
      <c r="AK3015" s="26">
        <v>96419</v>
      </c>
      <c r="AM3015" s="2" t="str">
        <f t="shared" si="47"/>
        <v>No</v>
      </c>
    </row>
    <row r="3016" spans="1:39">
      <c r="A3016" s="6" t="s">
        <v>3212</v>
      </c>
      <c r="B3016" s="6" t="s">
        <v>3213</v>
      </c>
      <c r="C3016" s="4" t="s">
        <v>113</v>
      </c>
      <c r="D3016" s="213" t="s">
        <v>3214</v>
      </c>
      <c r="E3016" s="210" t="s">
        <v>3215</v>
      </c>
      <c r="F3016" s="17" t="s">
        <v>272</v>
      </c>
      <c r="G3016" s="36" t="s">
        <v>400</v>
      </c>
      <c r="H3016" s="157">
        <v>0</v>
      </c>
      <c r="I3016" s="19">
        <v>6</v>
      </c>
      <c r="J3016" s="150" t="s">
        <v>14</v>
      </c>
      <c r="K3016" s="150" t="s">
        <v>15</v>
      </c>
      <c r="L3016" s="9">
        <v>3</v>
      </c>
      <c r="M3016" s="9"/>
      <c r="N3016" s="21">
        <v>4.9500000000000002E-2</v>
      </c>
      <c r="O3016" s="10"/>
      <c r="P3016" s="39">
        <v>1.0699999999999999E-2</v>
      </c>
      <c r="Q3016" s="7"/>
      <c r="R3016" s="158">
        <v>39.883600000000001</v>
      </c>
      <c r="S3016" s="1"/>
      <c r="T3016" s="23">
        <v>8.5915999999999997</v>
      </c>
      <c r="V3016" s="20">
        <v>4.6421000000000001</v>
      </c>
      <c r="X3016" s="20">
        <v>0</v>
      </c>
      <c r="AA3016" s="25">
        <v>3026</v>
      </c>
      <c r="AB3016" s="9"/>
      <c r="AC3016" s="25">
        <v>284011</v>
      </c>
      <c r="AD3016" s="9"/>
      <c r="AE3016" s="27">
        <v>61181</v>
      </c>
      <c r="AF3016" s="9"/>
      <c r="AG3016" s="26">
        <v>7121</v>
      </c>
      <c r="AI3016" s="26">
        <v>0</v>
      </c>
      <c r="AK3016" s="26">
        <v>92720</v>
      </c>
      <c r="AM3016" s="2" t="str">
        <f t="shared" si="47"/>
        <v>No</v>
      </c>
    </row>
    <row r="3017" spans="1:39">
      <c r="A3017" s="6" t="s">
        <v>5192</v>
      </c>
      <c r="B3017" s="6" t="s">
        <v>5181</v>
      </c>
      <c r="C3017" s="4" t="s">
        <v>74</v>
      </c>
      <c r="D3017" s="213" t="s">
        <v>5193</v>
      </c>
      <c r="E3017" s="210" t="s">
        <v>5194</v>
      </c>
      <c r="F3017" s="17" t="s">
        <v>405</v>
      </c>
      <c r="G3017" s="36" t="s">
        <v>400</v>
      </c>
      <c r="H3017" s="157">
        <v>0</v>
      </c>
      <c r="I3017" s="19">
        <v>6</v>
      </c>
      <c r="J3017" s="150" t="s">
        <v>14</v>
      </c>
      <c r="K3017" s="150" t="s">
        <v>12</v>
      </c>
      <c r="L3017" s="9">
        <v>3</v>
      </c>
      <c r="M3017" s="9"/>
      <c r="N3017" s="21">
        <v>0.69110000000000005</v>
      </c>
      <c r="O3017" s="10"/>
      <c r="P3017" s="39">
        <v>8.43E-2</v>
      </c>
      <c r="Q3017" s="7"/>
      <c r="R3017" s="158">
        <v>58.893999999999998</v>
      </c>
      <c r="S3017" s="1"/>
      <c r="T3017" s="23">
        <v>7.1829000000000001</v>
      </c>
      <c r="V3017" s="20">
        <v>8.1991999999999994</v>
      </c>
      <c r="X3017" s="20">
        <v>0</v>
      </c>
      <c r="AA3017" s="25">
        <v>35887</v>
      </c>
      <c r="AB3017" s="9"/>
      <c r="AC3017" s="25">
        <v>425745</v>
      </c>
      <c r="AD3017" s="9"/>
      <c r="AE3017" s="27">
        <v>51925</v>
      </c>
      <c r="AF3017" s="9"/>
      <c r="AG3017" s="26">
        <v>7229</v>
      </c>
      <c r="AI3017" s="26">
        <v>0</v>
      </c>
      <c r="AK3017" s="26">
        <v>116257</v>
      </c>
      <c r="AM3017" s="2" t="str">
        <f t="shared" si="47"/>
        <v>No</v>
      </c>
    </row>
    <row r="3018" spans="1:39">
      <c r="A3018" s="6" t="s">
        <v>6420</v>
      </c>
      <c r="B3018" s="6" t="s">
        <v>3341</v>
      </c>
      <c r="C3018" s="4" t="s">
        <v>11</v>
      </c>
      <c r="D3018" s="213">
        <v>6105</v>
      </c>
      <c r="E3018" s="210">
        <v>60105</v>
      </c>
      <c r="F3018" s="17" t="s">
        <v>272</v>
      </c>
      <c r="G3018" s="36" t="s">
        <v>220</v>
      </c>
      <c r="H3018" s="157">
        <v>55121</v>
      </c>
      <c r="I3018" s="19">
        <v>6</v>
      </c>
      <c r="J3018" s="150" t="s">
        <v>14</v>
      </c>
      <c r="K3018" s="150" t="s">
        <v>12</v>
      </c>
      <c r="L3018" s="9">
        <v>3</v>
      </c>
      <c r="M3018" s="9"/>
      <c r="N3018" s="21">
        <v>0.74470000000000003</v>
      </c>
      <c r="O3018" s="10"/>
      <c r="P3018" s="39">
        <v>0.1565</v>
      </c>
      <c r="Q3018" s="7"/>
      <c r="R3018" s="158">
        <v>75.436999999999998</v>
      </c>
      <c r="S3018" s="1"/>
      <c r="T3018" s="23">
        <v>15.854699999999999</v>
      </c>
      <c r="V3018" s="20">
        <v>4.758</v>
      </c>
      <c r="X3018" s="20">
        <v>0</v>
      </c>
      <c r="AA3018" s="25">
        <v>115182</v>
      </c>
      <c r="AB3018" s="9"/>
      <c r="AC3018" s="25">
        <v>735963</v>
      </c>
      <c r="AD3018" s="9"/>
      <c r="AE3018" s="27">
        <v>154678</v>
      </c>
      <c r="AF3018" s="9"/>
      <c r="AG3018" s="26">
        <v>9756</v>
      </c>
      <c r="AI3018" s="26">
        <v>0</v>
      </c>
      <c r="AK3018" s="26">
        <v>144297</v>
      </c>
      <c r="AM3018" s="2" t="str">
        <f t="shared" si="47"/>
        <v>No</v>
      </c>
    </row>
    <row r="3019" spans="1:39">
      <c r="A3019" s="6" t="s">
        <v>5135</v>
      </c>
      <c r="B3019" s="6" t="s">
        <v>5136</v>
      </c>
      <c r="C3019" s="4" t="s">
        <v>22</v>
      </c>
      <c r="D3019" s="213" t="s">
        <v>5137</v>
      </c>
      <c r="E3019" s="210" t="s">
        <v>5138</v>
      </c>
      <c r="F3019" s="17" t="s">
        <v>272</v>
      </c>
      <c r="G3019" s="36" t="s">
        <v>400</v>
      </c>
      <c r="H3019" s="157">
        <v>0</v>
      </c>
      <c r="I3019" s="19">
        <v>6</v>
      </c>
      <c r="J3019" s="150" t="s">
        <v>13</v>
      </c>
      <c r="K3019" s="150" t="s">
        <v>15</v>
      </c>
      <c r="L3019" s="9">
        <v>3</v>
      </c>
      <c r="M3019" s="9"/>
      <c r="N3019" s="21">
        <v>1.9632000000000001</v>
      </c>
      <c r="O3019" s="10"/>
      <c r="P3019" s="39">
        <v>2.9499999999999998E-2</v>
      </c>
      <c r="Q3019" s="7"/>
      <c r="R3019" s="158">
        <v>153.13999999999999</v>
      </c>
      <c r="S3019" s="1"/>
      <c r="T3019" s="23">
        <v>2.3014999999999999</v>
      </c>
      <c r="V3019" s="20">
        <v>66.538600000000002</v>
      </c>
      <c r="X3019" s="20">
        <v>0</v>
      </c>
      <c r="AA3019" s="25">
        <v>12168</v>
      </c>
      <c r="AB3019" s="9"/>
      <c r="AC3019" s="25">
        <v>412406</v>
      </c>
      <c r="AD3019" s="9"/>
      <c r="AE3019" s="27">
        <v>6198</v>
      </c>
      <c r="AF3019" s="9"/>
      <c r="AG3019" s="26">
        <v>2693</v>
      </c>
      <c r="AI3019" s="26">
        <v>0</v>
      </c>
      <c r="AK3019" s="26">
        <v>37126</v>
      </c>
      <c r="AM3019" s="2" t="str">
        <f t="shared" si="47"/>
        <v>No</v>
      </c>
    </row>
    <row r="3020" spans="1:39">
      <c r="A3020" s="6" t="s">
        <v>1366</v>
      </c>
      <c r="B3020" s="6" t="s">
        <v>1367</v>
      </c>
      <c r="C3020" s="4" t="s">
        <v>90</v>
      </c>
      <c r="D3020" s="213">
        <v>4122</v>
      </c>
      <c r="E3020" s="210">
        <v>40122</v>
      </c>
      <c r="F3020" s="17" t="s">
        <v>272</v>
      </c>
      <c r="G3020" s="36" t="s">
        <v>220</v>
      </c>
      <c r="H3020" s="157">
        <v>2148346</v>
      </c>
      <c r="I3020" s="19">
        <v>6</v>
      </c>
      <c r="J3020" s="150" t="s">
        <v>13</v>
      </c>
      <c r="K3020" s="150" t="s">
        <v>12</v>
      </c>
      <c r="L3020" s="9">
        <v>2</v>
      </c>
      <c r="M3020" s="9"/>
      <c r="N3020" s="21">
        <v>0</v>
      </c>
      <c r="O3020" s="10"/>
      <c r="P3020" s="39">
        <v>0</v>
      </c>
      <c r="Q3020" s="7"/>
      <c r="R3020" s="158">
        <v>92.809399999999997</v>
      </c>
      <c r="S3020" s="1"/>
      <c r="T3020" s="23">
        <v>2.5851999999999999</v>
      </c>
      <c r="V3020" s="20">
        <v>35.899799999999999</v>
      </c>
      <c r="X3020" s="20">
        <v>0</v>
      </c>
      <c r="AA3020" s="25">
        <v>0</v>
      </c>
      <c r="AB3020" s="9"/>
      <c r="AC3020" s="25">
        <v>69143</v>
      </c>
      <c r="AD3020" s="9"/>
      <c r="AE3020" s="27">
        <v>1926</v>
      </c>
      <c r="AF3020" s="9"/>
      <c r="AG3020" s="26">
        <v>745</v>
      </c>
      <c r="AI3020" s="26">
        <v>0</v>
      </c>
      <c r="AK3020" s="26">
        <v>7684</v>
      </c>
      <c r="AM3020" s="2" t="str">
        <f t="shared" si="47"/>
        <v>No</v>
      </c>
    </row>
    <row r="3021" spans="1:39">
      <c r="A3021" s="6" t="s">
        <v>94</v>
      </c>
      <c r="B3021" s="6" t="s">
        <v>1433</v>
      </c>
      <c r="C3021" s="4" t="s">
        <v>90</v>
      </c>
      <c r="D3021" s="213">
        <v>4198</v>
      </c>
      <c r="E3021" s="210">
        <v>40198</v>
      </c>
      <c r="F3021" s="17" t="s">
        <v>272</v>
      </c>
      <c r="G3021" s="36" t="s">
        <v>220</v>
      </c>
      <c r="H3021" s="157">
        <v>2148346</v>
      </c>
      <c r="I3021" s="19">
        <v>6</v>
      </c>
      <c r="J3021" s="150" t="s">
        <v>14</v>
      </c>
      <c r="K3021" s="150" t="s">
        <v>12</v>
      </c>
      <c r="L3021" s="9">
        <v>2</v>
      </c>
      <c r="M3021" s="9"/>
      <c r="N3021" s="21">
        <v>0</v>
      </c>
      <c r="O3021" s="10"/>
      <c r="P3021" s="39">
        <v>0</v>
      </c>
      <c r="Q3021" s="7"/>
      <c r="R3021" s="158">
        <v>29.743500000000001</v>
      </c>
      <c r="S3021" s="1"/>
      <c r="T3021" s="23">
        <v>4.5309999999999997</v>
      </c>
      <c r="V3021" s="20">
        <v>6.5644</v>
      </c>
      <c r="X3021" s="20">
        <v>0</v>
      </c>
      <c r="AA3021" s="25">
        <v>0</v>
      </c>
      <c r="AB3021" s="9"/>
      <c r="AC3021" s="25">
        <v>59487</v>
      </c>
      <c r="AD3021" s="9"/>
      <c r="AE3021" s="27">
        <v>9062</v>
      </c>
      <c r="AF3021" s="9"/>
      <c r="AG3021" s="26">
        <v>2000</v>
      </c>
      <c r="AI3021" s="26">
        <v>0</v>
      </c>
      <c r="AK3021" s="26">
        <v>21629</v>
      </c>
      <c r="AM3021" s="2" t="str">
        <f t="shared" si="47"/>
        <v>No</v>
      </c>
    </row>
    <row r="3022" spans="1:39">
      <c r="A3022" s="6" t="s">
        <v>5192</v>
      </c>
      <c r="B3022" s="6" t="s">
        <v>5181</v>
      </c>
      <c r="C3022" s="4" t="s">
        <v>74</v>
      </c>
      <c r="D3022" s="213" t="s">
        <v>5193</v>
      </c>
      <c r="E3022" s="210" t="s">
        <v>5194</v>
      </c>
      <c r="F3022" s="17" t="s">
        <v>405</v>
      </c>
      <c r="G3022" s="36" t="s">
        <v>400</v>
      </c>
      <c r="H3022" s="157">
        <v>0</v>
      </c>
      <c r="I3022" s="19">
        <v>6</v>
      </c>
      <c r="J3022" s="150" t="s">
        <v>13</v>
      </c>
      <c r="K3022" s="150" t="s">
        <v>12</v>
      </c>
      <c r="L3022" s="9">
        <v>2</v>
      </c>
      <c r="M3022" s="9"/>
      <c r="N3022" s="21">
        <v>1.8056000000000001</v>
      </c>
      <c r="O3022" s="10"/>
      <c r="P3022" s="39">
        <v>6.7900000000000002E-2</v>
      </c>
      <c r="Q3022" s="7"/>
      <c r="R3022" s="158">
        <v>58.896700000000003</v>
      </c>
      <c r="S3022" s="1"/>
      <c r="T3022" s="23">
        <v>2.2134</v>
      </c>
      <c r="V3022" s="20">
        <v>26.609200000000001</v>
      </c>
      <c r="X3022" s="20">
        <v>0</v>
      </c>
      <c r="AA3022" s="25">
        <v>10563</v>
      </c>
      <c r="AB3022" s="9"/>
      <c r="AC3022" s="25">
        <v>155664</v>
      </c>
      <c r="AD3022" s="9"/>
      <c r="AE3022" s="27">
        <v>5850</v>
      </c>
      <c r="AF3022" s="9"/>
      <c r="AG3022" s="26">
        <v>2643</v>
      </c>
      <c r="AI3022" s="26">
        <v>0</v>
      </c>
      <c r="AK3022" s="26">
        <v>23311</v>
      </c>
      <c r="AM3022" s="2" t="str">
        <f t="shared" si="47"/>
        <v>No</v>
      </c>
    </row>
    <row r="3023" spans="1:39">
      <c r="A3023" s="6" t="s">
        <v>5000</v>
      </c>
      <c r="B3023" s="6" t="s">
        <v>4872</v>
      </c>
      <c r="C3023" s="4" t="s">
        <v>22</v>
      </c>
      <c r="D3023" s="213" t="s">
        <v>5001</v>
      </c>
      <c r="E3023" s="210" t="s">
        <v>5002</v>
      </c>
      <c r="F3023" s="17" t="s">
        <v>272</v>
      </c>
      <c r="G3023" s="36" t="s">
        <v>400</v>
      </c>
      <c r="H3023" s="157">
        <v>0</v>
      </c>
      <c r="I3023" s="19">
        <v>6</v>
      </c>
      <c r="J3023" s="150" t="s">
        <v>13</v>
      </c>
      <c r="K3023" s="150" t="s">
        <v>15</v>
      </c>
      <c r="L3023" s="9">
        <v>2</v>
      </c>
      <c r="M3023" s="9"/>
      <c r="N3023" s="21">
        <v>1.9345000000000001</v>
      </c>
      <c r="O3023" s="10"/>
      <c r="P3023" s="39">
        <v>7.4899999999999994E-2</v>
      </c>
      <c r="Q3023" s="7"/>
      <c r="R3023" s="158">
        <v>58.093400000000003</v>
      </c>
      <c r="S3023" s="1"/>
      <c r="T3023" s="23">
        <v>2.2498</v>
      </c>
      <c r="V3023" s="20">
        <v>25.822199999999999</v>
      </c>
      <c r="X3023" s="20">
        <v>0</v>
      </c>
      <c r="AA3023" s="25">
        <v>8713</v>
      </c>
      <c r="AB3023" s="9"/>
      <c r="AC3023" s="25">
        <v>116303</v>
      </c>
      <c r="AD3023" s="9"/>
      <c r="AE3023" s="27">
        <v>4504</v>
      </c>
      <c r="AF3023" s="9"/>
      <c r="AG3023" s="26">
        <v>2002</v>
      </c>
      <c r="AI3023" s="26">
        <v>0</v>
      </c>
      <c r="AK3023" s="26">
        <v>30010</v>
      </c>
      <c r="AM3023" s="2" t="str">
        <f t="shared" si="47"/>
        <v>No</v>
      </c>
    </row>
    <row r="3024" spans="1:39">
      <c r="A3024" s="6" t="s">
        <v>94</v>
      </c>
      <c r="B3024" s="6" t="s">
        <v>1433</v>
      </c>
      <c r="C3024" s="4" t="s">
        <v>90</v>
      </c>
      <c r="D3024" s="213">
        <v>4198</v>
      </c>
      <c r="E3024" s="210">
        <v>40198</v>
      </c>
      <c r="F3024" s="17" t="s">
        <v>272</v>
      </c>
      <c r="G3024" s="36" t="s">
        <v>220</v>
      </c>
      <c r="H3024" s="157">
        <v>2148346</v>
      </c>
      <c r="I3024" s="19">
        <v>6</v>
      </c>
      <c r="J3024" s="150" t="s">
        <v>14</v>
      </c>
      <c r="K3024" s="150" t="s">
        <v>15</v>
      </c>
      <c r="L3024" s="9">
        <v>2</v>
      </c>
      <c r="M3024" s="9"/>
      <c r="N3024" s="21">
        <v>0</v>
      </c>
      <c r="O3024" s="10"/>
      <c r="P3024" s="39">
        <v>0</v>
      </c>
      <c r="Q3024" s="7"/>
      <c r="R3024" s="158">
        <v>27.020900000000001</v>
      </c>
      <c r="S3024" s="1"/>
      <c r="T3024" s="23">
        <v>9.7675999999999998</v>
      </c>
      <c r="V3024" s="20">
        <v>2.7664</v>
      </c>
      <c r="X3024" s="20">
        <v>0</v>
      </c>
      <c r="AA3024" s="25">
        <v>0</v>
      </c>
      <c r="AB3024" s="9"/>
      <c r="AC3024" s="25">
        <v>146264</v>
      </c>
      <c r="AD3024" s="9"/>
      <c r="AE3024" s="27">
        <v>52872</v>
      </c>
      <c r="AF3024" s="9"/>
      <c r="AG3024" s="26">
        <v>5413</v>
      </c>
      <c r="AI3024" s="26">
        <v>0</v>
      </c>
      <c r="AK3024" s="26">
        <v>57323</v>
      </c>
      <c r="AM3024" s="2" t="str">
        <f t="shared" si="47"/>
        <v>No</v>
      </c>
    </row>
    <row r="3025" spans="1:39">
      <c r="A3025" s="6" t="s">
        <v>3532</v>
      </c>
      <c r="B3025" s="6" t="s">
        <v>5833</v>
      </c>
      <c r="C3025" s="4" t="s">
        <v>73</v>
      </c>
      <c r="D3025" s="213" t="s">
        <v>3533</v>
      </c>
      <c r="E3025" s="210" t="s">
        <v>3534</v>
      </c>
      <c r="F3025" s="17" t="s">
        <v>272</v>
      </c>
      <c r="G3025" s="36" t="s">
        <v>400</v>
      </c>
      <c r="H3025" s="157">
        <v>0</v>
      </c>
      <c r="I3025" s="19">
        <v>6</v>
      </c>
      <c r="J3025" s="150" t="s">
        <v>13</v>
      </c>
      <c r="K3025" s="150" t="s">
        <v>12</v>
      </c>
      <c r="L3025" s="9">
        <v>2</v>
      </c>
      <c r="M3025" s="9"/>
      <c r="N3025" s="21">
        <v>0.91559999999999997</v>
      </c>
      <c r="O3025" s="10"/>
      <c r="P3025" s="39">
        <v>6.5799999999999997E-2</v>
      </c>
      <c r="Q3025" s="7"/>
      <c r="R3025" s="158">
        <v>42.7652</v>
      </c>
      <c r="S3025" s="1"/>
      <c r="T3025" s="23">
        <v>3.0743</v>
      </c>
      <c r="V3025" s="20">
        <v>13.910299999999999</v>
      </c>
      <c r="X3025" s="20">
        <v>0</v>
      </c>
      <c r="AA3025" s="25">
        <v>4543</v>
      </c>
      <c r="AB3025" s="9"/>
      <c r="AC3025" s="25">
        <v>69023</v>
      </c>
      <c r="AD3025" s="9"/>
      <c r="AE3025" s="27">
        <v>4962</v>
      </c>
      <c r="AF3025" s="9"/>
      <c r="AG3025" s="26">
        <v>1614</v>
      </c>
      <c r="AI3025" s="26">
        <v>0</v>
      </c>
      <c r="AK3025" s="26">
        <v>24389</v>
      </c>
      <c r="AM3025" s="2" t="str">
        <f t="shared" si="47"/>
        <v>No</v>
      </c>
    </row>
    <row r="3026" spans="1:39">
      <c r="A3026" s="6" t="s">
        <v>5052</v>
      </c>
      <c r="B3026" s="6" t="s">
        <v>5053</v>
      </c>
      <c r="C3026" s="4" t="s">
        <v>22</v>
      </c>
      <c r="D3026" s="213" t="s">
        <v>5054</v>
      </c>
      <c r="E3026" s="210" t="s">
        <v>5055</v>
      </c>
      <c r="F3026" s="17" t="s">
        <v>272</v>
      </c>
      <c r="G3026" s="36" t="s">
        <v>400</v>
      </c>
      <c r="H3026" s="157">
        <v>0</v>
      </c>
      <c r="I3026" s="19">
        <v>6</v>
      </c>
      <c r="J3026" s="150" t="s">
        <v>13</v>
      </c>
      <c r="K3026" s="150" t="s">
        <v>12</v>
      </c>
      <c r="L3026" s="9">
        <v>2</v>
      </c>
      <c r="M3026" s="9"/>
      <c r="N3026" s="21">
        <v>1.2662</v>
      </c>
      <c r="O3026" s="10"/>
      <c r="P3026" s="39">
        <v>0.2336</v>
      </c>
      <c r="Q3026" s="7"/>
      <c r="R3026" s="158">
        <v>38.266300000000001</v>
      </c>
      <c r="S3026" s="1"/>
      <c r="T3026" s="23">
        <v>7.0589000000000004</v>
      </c>
      <c r="V3026" s="20">
        <v>5.4210000000000003</v>
      </c>
      <c r="X3026" s="20">
        <v>0</v>
      </c>
      <c r="AA3026" s="25">
        <v>21076</v>
      </c>
      <c r="AB3026" s="9"/>
      <c r="AC3026" s="25">
        <v>90232</v>
      </c>
      <c r="AD3026" s="9"/>
      <c r="AE3026" s="27">
        <v>16645</v>
      </c>
      <c r="AF3026" s="9"/>
      <c r="AG3026" s="26">
        <v>2358</v>
      </c>
      <c r="AI3026" s="26">
        <v>0</v>
      </c>
      <c r="AK3026" s="26">
        <v>19555</v>
      </c>
      <c r="AM3026" s="2" t="str">
        <f t="shared" si="47"/>
        <v>No</v>
      </c>
    </row>
    <row r="3027" spans="1:39">
      <c r="A3027" s="6" t="s">
        <v>95</v>
      </c>
      <c r="B3027" s="6" t="s">
        <v>1365</v>
      </c>
      <c r="C3027" s="4" t="s">
        <v>90</v>
      </c>
      <c r="D3027" s="213">
        <v>4121</v>
      </c>
      <c r="E3027" s="210">
        <v>40121</v>
      </c>
      <c r="F3027" s="17" t="s">
        <v>272</v>
      </c>
      <c r="G3027" s="36" t="s">
        <v>220</v>
      </c>
      <c r="H3027" s="157">
        <v>109572</v>
      </c>
      <c r="I3027" s="19">
        <v>6</v>
      </c>
      <c r="J3027" s="150" t="s">
        <v>13</v>
      </c>
      <c r="K3027" s="150" t="s">
        <v>12</v>
      </c>
      <c r="L3027" s="9">
        <v>2</v>
      </c>
      <c r="M3027" s="9"/>
      <c r="N3027" s="21">
        <v>0</v>
      </c>
      <c r="O3027" s="10"/>
      <c r="P3027" s="39">
        <v>0</v>
      </c>
      <c r="Q3027" s="7"/>
      <c r="R3027" s="158">
        <v>45.11</v>
      </c>
      <c r="S3027" s="1"/>
      <c r="T3027" s="23">
        <v>1.7314000000000001</v>
      </c>
      <c r="V3027" s="20">
        <v>26.054200000000002</v>
      </c>
      <c r="X3027" s="20">
        <v>0</v>
      </c>
      <c r="AA3027" s="25">
        <v>0</v>
      </c>
      <c r="AB3027" s="9"/>
      <c r="AC3027" s="25">
        <v>55756</v>
      </c>
      <c r="AD3027" s="9"/>
      <c r="AE3027" s="27">
        <v>2140</v>
      </c>
      <c r="AF3027" s="9"/>
      <c r="AG3027" s="26">
        <v>1236</v>
      </c>
      <c r="AI3027" s="26">
        <v>0</v>
      </c>
      <c r="AK3027" s="26">
        <v>14028</v>
      </c>
      <c r="AM3027" s="2" t="str">
        <f t="shared" si="47"/>
        <v>No</v>
      </c>
    </row>
    <row r="3028" spans="1:39">
      <c r="A3028" s="6" t="s">
        <v>6419</v>
      </c>
      <c r="B3028" s="6" t="s">
        <v>3302</v>
      </c>
      <c r="C3028" s="4" t="s">
        <v>11</v>
      </c>
      <c r="D3028" s="213">
        <v>6034</v>
      </c>
      <c r="E3028" s="210">
        <v>60034</v>
      </c>
      <c r="F3028" s="17" t="s">
        <v>272</v>
      </c>
      <c r="G3028" s="36" t="s">
        <v>220</v>
      </c>
      <c r="H3028" s="157">
        <v>53495</v>
      </c>
      <c r="I3028" s="19">
        <v>6</v>
      </c>
      <c r="J3028" s="150" t="s">
        <v>13</v>
      </c>
      <c r="K3028" s="150" t="s">
        <v>12</v>
      </c>
      <c r="L3028" s="9">
        <v>2</v>
      </c>
      <c r="M3028" s="9"/>
      <c r="N3028" s="21">
        <v>1.5728</v>
      </c>
      <c r="O3028" s="10"/>
      <c r="P3028" s="39">
        <v>0.1482</v>
      </c>
      <c r="Q3028" s="7"/>
      <c r="R3028" s="158">
        <v>16.205500000000001</v>
      </c>
      <c r="S3028" s="1"/>
      <c r="T3028" s="23">
        <v>1.5266999999999999</v>
      </c>
      <c r="V3028" s="20">
        <v>10.6145</v>
      </c>
      <c r="X3028" s="20">
        <v>0</v>
      </c>
      <c r="AA3028" s="25">
        <v>13476</v>
      </c>
      <c r="AB3028" s="9"/>
      <c r="AC3028" s="25">
        <v>90945</v>
      </c>
      <c r="AD3028" s="9"/>
      <c r="AE3028" s="27">
        <v>8568</v>
      </c>
      <c r="AF3028" s="9"/>
      <c r="AG3028" s="26">
        <v>5612</v>
      </c>
      <c r="AI3028" s="26">
        <v>0</v>
      </c>
      <c r="AK3028" s="26">
        <v>59436</v>
      </c>
      <c r="AM3028" s="2" t="str">
        <f t="shared" si="47"/>
        <v>No</v>
      </c>
    </row>
    <row r="3029" spans="1:39">
      <c r="A3029" s="6" t="s">
        <v>3356</v>
      </c>
      <c r="B3029" s="6" t="s">
        <v>3357</v>
      </c>
      <c r="C3029" s="4" t="s">
        <v>52</v>
      </c>
      <c r="D3029" s="213">
        <v>6127</v>
      </c>
      <c r="E3029" s="210">
        <v>60127</v>
      </c>
      <c r="F3029" s="17" t="s">
        <v>272</v>
      </c>
      <c r="G3029" s="36" t="s">
        <v>218</v>
      </c>
      <c r="H3029" s="157">
        <v>899703</v>
      </c>
      <c r="I3029" s="19">
        <v>6</v>
      </c>
      <c r="J3029" s="150" t="s">
        <v>25</v>
      </c>
      <c r="K3029" s="150" t="s">
        <v>12</v>
      </c>
      <c r="L3029" s="9">
        <v>2</v>
      </c>
      <c r="M3029" s="9"/>
      <c r="N3029" s="21">
        <v>0.44979999999999998</v>
      </c>
      <c r="O3029" s="10"/>
      <c r="P3029" s="39">
        <v>9.2200000000000004E-2</v>
      </c>
      <c r="Q3029" s="7"/>
      <c r="R3029" s="158">
        <v>296.30529999999999</v>
      </c>
      <c r="S3029" s="1"/>
      <c r="T3029" s="23">
        <v>60.713700000000003</v>
      </c>
      <c r="V3029" s="20">
        <v>4.8803999999999998</v>
      </c>
      <c r="X3029" s="20">
        <v>9.7606999999999999</v>
      </c>
      <c r="AA3029" s="25">
        <v>320633</v>
      </c>
      <c r="AB3029" s="9"/>
      <c r="AC3029" s="25">
        <v>3478624</v>
      </c>
      <c r="AD3029" s="9"/>
      <c r="AE3029" s="27">
        <v>712779</v>
      </c>
      <c r="AF3029" s="9"/>
      <c r="AG3029" s="26">
        <v>11740</v>
      </c>
      <c r="AI3029" s="26">
        <v>356390</v>
      </c>
      <c r="AK3029" s="26">
        <v>19946</v>
      </c>
      <c r="AM3029" s="2" t="str">
        <f t="shared" si="47"/>
        <v>No</v>
      </c>
    </row>
    <row r="3030" spans="1:39">
      <c r="A3030" s="6" t="s">
        <v>1399</v>
      </c>
      <c r="B3030" s="6" t="s">
        <v>1400</v>
      </c>
      <c r="C3030" s="4" t="s">
        <v>90</v>
      </c>
      <c r="D3030" s="213">
        <v>4164</v>
      </c>
      <c r="E3030" s="210">
        <v>40164</v>
      </c>
      <c r="F3030" s="17" t="s">
        <v>272</v>
      </c>
      <c r="G3030" s="36" t="s">
        <v>220</v>
      </c>
      <c r="H3030" s="157">
        <v>85225</v>
      </c>
      <c r="I3030" s="19">
        <v>6</v>
      </c>
      <c r="J3030" s="150" t="s">
        <v>14</v>
      </c>
      <c r="K3030" s="150" t="s">
        <v>12</v>
      </c>
      <c r="L3030" s="9">
        <v>2</v>
      </c>
      <c r="M3030" s="9"/>
      <c r="N3030" s="21">
        <v>0</v>
      </c>
      <c r="O3030" s="10"/>
      <c r="P3030" s="39">
        <v>0</v>
      </c>
      <c r="Q3030" s="7"/>
      <c r="R3030" s="158">
        <v>66.181600000000003</v>
      </c>
      <c r="S3030" s="1"/>
      <c r="T3030" s="23">
        <v>22.0549</v>
      </c>
      <c r="V3030" s="20">
        <v>3.0007999999999999</v>
      </c>
      <c r="X3030" s="20">
        <v>0</v>
      </c>
      <c r="AA3030" s="25">
        <v>0</v>
      </c>
      <c r="AB3030" s="9"/>
      <c r="AC3030" s="25">
        <v>114428</v>
      </c>
      <c r="AD3030" s="9"/>
      <c r="AE3030" s="27">
        <v>38133</v>
      </c>
      <c r="AF3030" s="9"/>
      <c r="AG3030" s="26">
        <v>1729</v>
      </c>
      <c r="AI3030" s="26">
        <v>0</v>
      </c>
      <c r="AK3030" s="26">
        <v>13042</v>
      </c>
      <c r="AM3030" s="2" t="str">
        <f t="shared" si="47"/>
        <v>No</v>
      </c>
    </row>
    <row r="3031" spans="1:39">
      <c r="A3031" s="6" t="s">
        <v>4388</v>
      </c>
      <c r="B3031" s="6" t="s">
        <v>4389</v>
      </c>
      <c r="C3031" s="4" t="s">
        <v>63</v>
      </c>
      <c r="D3031" s="213" t="s">
        <v>4390</v>
      </c>
      <c r="E3031" s="210">
        <v>88188</v>
      </c>
      <c r="F3031" s="17" t="s">
        <v>132</v>
      </c>
      <c r="G3031" s="36" t="s">
        <v>220</v>
      </c>
      <c r="H3031" s="157">
        <v>0</v>
      </c>
      <c r="I3031" s="19">
        <v>6</v>
      </c>
      <c r="J3031" s="150" t="s">
        <v>13</v>
      </c>
      <c r="K3031" s="150" t="s">
        <v>12</v>
      </c>
      <c r="L3031" s="9">
        <v>2</v>
      </c>
      <c r="M3031" s="9"/>
      <c r="N3031" s="21">
        <v>1.0105</v>
      </c>
      <c r="O3031" s="10"/>
      <c r="P3031" s="39">
        <v>1.3100000000000001E-2</v>
      </c>
      <c r="Q3031" s="7"/>
      <c r="R3031" s="158">
        <v>69.993200000000002</v>
      </c>
      <c r="S3031" s="1"/>
      <c r="T3031" s="23">
        <v>0.90839999999999999</v>
      </c>
      <c r="V3031" s="20">
        <v>77.050399999999996</v>
      </c>
      <c r="X3031" s="20">
        <v>0</v>
      </c>
      <c r="AA3031" s="25">
        <v>1343</v>
      </c>
      <c r="AB3031" s="9"/>
      <c r="AC3031" s="25">
        <v>102400</v>
      </c>
      <c r="AD3031" s="9"/>
      <c r="AE3031" s="27">
        <v>1329</v>
      </c>
      <c r="AF3031" s="9"/>
      <c r="AG3031" s="26">
        <v>1463</v>
      </c>
      <c r="AI3031" s="26">
        <v>0</v>
      </c>
      <c r="AK3031" s="26">
        <v>58166</v>
      </c>
      <c r="AM3031" s="2" t="str">
        <f t="shared" si="47"/>
        <v>No</v>
      </c>
    </row>
    <row r="3032" spans="1:39">
      <c r="A3032" s="6" t="s">
        <v>94</v>
      </c>
      <c r="B3032" s="6" t="s">
        <v>1433</v>
      </c>
      <c r="C3032" s="4" t="s">
        <v>90</v>
      </c>
      <c r="D3032" s="213">
        <v>4198</v>
      </c>
      <c r="E3032" s="210">
        <v>40198</v>
      </c>
      <c r="F3032" s="17" t="s">
        <v>272</v>
      </c>
      <c r="G3032" s="36" t="s">
        <v>220</v>
      </c>
      <c r="H3032" s="157">
        <v>2148346</v>
      </c>
      <c r="I3032" s="19">
        <v>6</v>
      </c>
      <c r="J3032" s="150" t="s">
        <v>13</v>
      </c>
      <c r="K3032" s="150" t="s">
        <v>12</v>
      </c>
      <c r="L3032" s="9">
        <v>2</v>
      </c>
      <c r="M3032" s="9"/>
      <c r="N3032" s="21">
        <v>0</v>
      </c>
      <c r="O3032" s="10"/>
      <c r="P3032" s="39">
        <v>0</v>
      </c>
      <c r="Q3032" s="7"/>
      <c r="R3032" s="158">
        <v>207.9855</v>
      </c>
      <c r="S3032" s="1"/>
      <c r="T3032" s="23">
        <v>5.9055999999999997</v>
      </c>
      <c r="V3032" s="20">
        <v>35.218499999999999</v>
      </c>
      <c r="X3032" s="20">
        <v>0</v>
      </c>
      <c r="AA3032" s="25">
        <v>0</v>
      </c>
      <c r="AB3032" s="9"/>
      <c r="AC3032" s="25">
        <v>85898</v>
      </c>
      <c r="AD3032" s="9"/>
      <c r="AE3032" s="27">
        <v>2439</v>
      </c>
      <c r="AF3032" s="9"/>
      <c r="AG3032" s="26">
        <v>413</v>
      </c>
      <c r="AI3032" s="26">
        <v>0</v>
      </c>
      <c r="AK3032" s="26">
        <v>8921</v>
      </c>
      <c r="AM3032" s="2" t="str">
        <f t="shared" si="47"/>
        <v>No</v>
      </c>
    </row>
    <row r="3033" spans="1:39">
      <c r="A3033" s="6" t="s">
        <v>5442</v>
      </c>
      <c r="B3033" s="6" t="s">
        <v>5443</v>
      </c>
      <c r="C3033" s="4" t="s">
        <v>103</v>
      </c>
      <c r="D3033" s="213">
        <v>6129</v>
      </c>
      <c r="E3033" s="210">
        <v>60129</v>
      </c>
      <c r="F3033" s="17" t="s">
        <v>272</v>
      </c>
      <c r="G3033" s="36" t="s">
        <v>220</v>
      </c>
      <c r="H3033" s="157">
        <v>239938</v>
      </c>
      <c r="I3033" s="19">
        <v>6</v>
      </c>
      <c r="J3033" s="150" t="s">
        <v>13</v>
      </c>
      <c r="K3033" s="150" t="s">
        <v>15</v>
      </c>
      <c r="L3033" s="9">
        <v>2</v>
      </c>
      <c r="M3033" s="9"/>
      <c r="N3033" s="21">
        <v>1.8158000000000001</v>
      </c>
      <c r="O3033" s="10"/>
      <c r="P3033" s="39">
        <v>2.6100000000000002E-2</v>
      </c>
      <c r="Q3033" s="7"/>
      <c r="R3033" s="158">
        <v>109.23609999999999</v>
      </c>
      <c r="S3033" s="1"/>
      <c r="T3033" s="23">
        <v>1.571</v>
      </c>
      <c r="V3033" s="20">
        <v>69.533699999999996</v>
      </c>
      <c r="X3033" s="20">
        <v>0</v>
      </c>
      <c r="AA3033" s="25">
        <v>7274</v>
      </c>
      <c r="AB3033" s="9"/>
      <c r="AC3033" s="25">
        <v>278552</v>
      </c>
      <c r="AD3033" s="9"/>
      <c r="AE3033" s="27">
        <v>4006</v>
      </c>
      <c r="AF3033" s="9"/>
      <c r="AG3033" s="26">
        <v>2550</v>
      </c>
      <c r="AI3033" s="26">
        <v>0</v>
      </c>
      <c r="AK3033" s="26">
        <v>21193</v>
      </c>
      <c r="AM3033" s="2" t="str">
        <f t="shared" si="47"/>
        <v>No</v>
      </c>
    </row>
    <row r="3034" spans="1:39">
      <c r="A3034" s="6" t="s">
        <v>6417</v>
      </c>
      <c r="B3034" s="6" t="s">
        <v>5613</v>
      </c>
      <c r="C3034" s="4" t="s">
        <v>22</v>
      </c>
      <c r="D3034" s="213"/>
      <c r="E3034" s="210">
        <v>90251</v>
      </c>
      <c r="F3034" s="17" t="s">
        <v>272</v>
      </c>
      <c r="G3034" s="36" t="s">
        <v>220</v>
      </c>
      <c r="H3034" s="157">
        <v>12150996</v>
      </c>
      <c r="I3034" s="19">
        <v>6</v>
      </c>
      <c r="J3034" s="150" t="s">
        <v>13</v>
      </c>
      <c r="K3034" s="150" t="s">
        <v>15</v>
      </c>
      <c r="L3034" s="9">
        <v>2</v>
      </c>
      <c r="M3034" s="9"/>
      <c r="N3034" s="21">
        <v>0.28920000000000001</v>
      </c>
      <c r="O3034" s="10"/>
      <c r="P3034" s="39">
        <v>1.15E-2</v>
      </c>
      <c r="Q3034" s="7"/>
      <c r="R3034" s="158">
        <v>76.737200000000001</v>
      </c>
      <c r="S3034" s="1"/>
      <c r="T3034" s="23">
        <v>3.0476999999999999</v>
      </c>
      <c r="V3034" s="20">
        <v>25.179099999999998</v>
      </c>
      <c r="X3034" s="20">
        <v>0</v>
      </c>
      <c r="AA3034" s="25">
        <v>3921</v>
      </c>
      <c r="AB3034" s="9"/>
      <c r="AC3034" s="25">
        <v>341404</v>
      </c>
      <c r="AD3034" s="9"/>
      <c r="AE3034" s="27">
        <v>13559</v>
      </c>
      <c r="AF3034" s="9"/>
      <c r="AG3034" s="26">
        <v>4449</v>
      </c>
      <c r="AI3034" s="26">
        <v>0</v>
      </c>
      <c r="AK3034" s="26">
        <v>36514</v>
      </c>
      <c r="AM3034" s="2" t="str">
        <f t="shared" si="47"/>
        <v>No</v>
      </c>
    </row>
    <row r="3035" spans="1:39">
      <c r="A3035" s="6" t="s">
        <v>6416</v>
      </c>
      <c r="B3035" s="6" t="s">
        <v>3384</v>
      </c>
      <c r="C3035" s="4" t="s">
        <v>85</v>
      </c>
      <c r="D3035" s="213" t="s">
        <v>3385</v>
      </c>
      <c r="E3035" s="210">
        <v>66194</v>
      </c>
      <c r="F3035" s="17" t="s">
        <v>132</v>
      </c>
      <c r="G3035" s="36" t="s">
        <v>220</v>
      </c>
      <c r="H3035" s="157">
        <v>0</v>
      </c>
      <c r="I3035" s="19">
        <v>6</v>
      </c>
      <c r="J3035" s="150" t="s">
        <v>13</v>
      </c>
      <c r="K3035" s="150" t="s">
        <v>12</v>
      </c>
      <c r="L3035" s="9">
        <v>2</v>
      </c>
      <c r="M3035" s="9"/>
      <c r="N3035" s="21">
        <v>5.2316000000000003</v>
      </c>
      <c r="O3035" s="10"/>
      <c r="P3035" s="39">
        <v>7.6499999999999999E-2</v>
      </c>
      <c r="Q3035" s="7"/>
      <c r="R3035" s="158">
        <v>58.549500000000002</v>
      </c>
      <c r="S3035" s="1"/>
      <c r="T3035" s="23">
        <v>0.85589999999999999</v>
      </c>
      <c r="V3035" s="20">
        <v>68.410499999999999</v>
      </c>
      <c r="X3035" s="20">
        <v>0</v>
      </c>
      <c r="AA3035" s="25">
        <v>497</v>
      </c>
      <c r="AB3035" s="9"/>
      <c r="AC3035" s="25">
        <v>6499</v>
      </c>
      <c r="AD3035" s="9"/>
      <c r="AE3035" s="27">
        <v>95</v>
      </c>
      <c r="AF3035" s="9"/>
      <c r="AG3035" s="26">
        <v>111</v>
      </c>
      <c r="AI3035" s="26">
        <v>0</v>
      </c>
      <c r="AK3035" s="26">
        <v>3680</v>
      </c>
      <c r="AM3035" s="2" t="str">
        <f t="shared" si="47"/>
        <v>No</v>
      </c>
    </row>
    <row r="3036" spans="1:39">
      <c r="A3036" s="6" t="s">
        <v>6418</v>
      </c>
      <c r="B3036" s="6" t="s">
        <v>4908</v>
      </c>
      <c r="C3036" s="4" t="s">
        <v>20</v>
      </c>
      <c r="D3036" s="213">
        <v>9239</v>
      </c>
      <c r="E3036" s="210">
        <v>90239</v>
      </c>
      <c r="F3036" s="17" t="s">
        <v>272</v>
      </c>
      <c r="G3036" s="36" t="s">
        <v>220</v>
      </c>
      <c r="H3036" s="157">
        <v>52745</v>
      </c>
      <c r="I3036" s="19">
        <v>6</v>
      </c>
      <c r="J3036" s="150" t="s">
        <v>13</v>
      </c>
      <c r="K3036" s="150" t="s">
        <v>12</v>
      </c>
      <c r="L3036" s="9">
        <v>2</v>
      </c>
      <c r="M3036" s="9"/>
      <c r="N3036" s="21">
        <v>1.923</v>
      </c>
      <c r="O3036" s="10"/>
      <c r="P3036" s="39">
        <v>7.2700000000000001E-2</v>
      </c>
      <c r="Q3036" s="7"/>
      <c r="R3036" s="158">
        <v>136.86580000000001</v>
      </c>
      <c r="S3036" s="1"/>
      <c r="T3036" s="23">
        <v>5.1768999999999998</v>
      </c>
      <c r="V3036" s="20">
        <v>26.4377</v>
      </c>
      <c r="X3036" s="20">
        <v>0</v>
      </c>
      <c r="AA3036" s="25">
        <v>13280</v>
      </c>
      <c r="AB3036" s="9"/>
      <c r="AC3036" s="25">
        <v>182579</v>
      </c>
      <c r="AD3036" s="9"/>
      <c r="AE3036" s="27">
        <v>6906</v>
      </c>
      <c r="AF3036" s="9"/>
      <c r="AG3036" s="26">
        <v>1334</v>
      </c>
      <c r="AI3036" s="26">
        <v>0</v>
      </c>
      <c r="AK3036" s="26">
        <v>32943</v>
      </c>
      <c r="AM3036" s="2" t="str">
        <f t="shared" si="47"/>
        <v>No</v>
      </c>
    </row>
    <row r="3037" spans="1:39">
      <c r="A3037" s="6" t="s">
        <v>6413</v>
      </c>
      <c r="B3037" s="6" t="s">
        <v>6414</v>
      </c>
      <c r="C3037" s="4" t="s">
        <v>58</v>
      </c>
      <c r="D3037" s="213"/>
      <c r="E3037" s="210" t="s">
        <v>6415</v>
      </c>
      <c r="F3037" s="17" t="s">
        <v>275</v>
      </c>
      <c r="G3037" s="36" t="s">
        <v>400</v>
      </c>
      <c r="H3037" s="157">
        <v>0</v>
      </c>
      <c r="I3037" s="19">
        <v>6</v>
      </c>
      <c r="J3037" s="150" t="s">
        <v>14</v>
      </c>
      <c r="K3037" s="150" t="s">
        <v>12</v>
      </c>
      <c r="L3037" s="9">
        <v>1</v>
      </c>
      <c r="M3037" s="9"/>
      <c r="N3037" s="21">
        <v>1.3046</v>
      </c>
      <c r="O3037" s="10"/>
      <c r="P3037" s="39">
        <v>4.7399999999999998E-2</v>
      </c>
      <c r="Q3037" s="7"/>
      <c r="R3037" s="158">
        <v>56.942700000000002</v>
      </c>
      <c r="S3037" s="1"/>
      <c r="T3037" s="23">
        <v>2.0687000000000002</v>
      </c>
      <c r="V3037" s="20">
        <v>27.526499999999999</v>
      </c>
      <c r="X3037" s="20">
        <v>0</v>
      </c>
      <c r="AA3037" s="25">
        <v>8334</v>
      </c>
      <c r="AB3037" s="9"/>
      <c r="AC3037" s="25">
        <v>175839</v>
      </c>
      <c r="AD3037" s="9"/>
      <c r="AE3037" s="27">
        <v>6388</v>
      </c>
      <c r="AF3037" s="9"/>
      <c r="AG3037" s="26">
        <v>3088</v>
      </c>
      <c r="AI3037" s="26">
        <v>0</v>
      </c>
      <c r="AK3037" s="26">
        <v>53774</v>
      </c>
      <c r="AM3037" s="2" t="str">
        <f t="shared" si="47"/>
        <v>No</v>
      </c>
    </row>
    <row r="3038" spans="1:39">
      <c r="A3038" s="6" t="s">
        <v>2273</v>
      </c>
      <c r="B3038" s="6" t="s">
        <v>2273</v>
      </c>
      <c r="C3038" s="4" t="s">
        <v>90</v>
      </c>
      <c r="D3038" s="213" t="s">
        <v>2274</v>
      </c>
      <c r="E3038" s="210" t="s">
        <v>2275</v>
      </c>
      <c r="F3038" s="17" t="s">
        <v>272</v>
      </c>
      <c r="G3038" s="36" t="s">
        <v>400</v>
      </c>
      <c r="H3038" s="157">
        <v>0</v>
      </c>
      <c r="I3038" s="19">
        <v>6</v>
      </c>
      <c r="J3038" s="150" t="s">
        <v>13</v>
      </c>
      <c r="K3038" s="150" t="s">
        <v>12</v>
      </c>
      <c r="L3038" s="9">
        <v>1</v>
      </c>
      <c r="M3038" s="9"/>
      <c r="N3038" s="21">
        <v>0</v>
      </c>
      <c r="O3038" s="10"/>
      <c r="P3038" s="39">
        <v>0</v>
      </c>
      <c r="Q3038" s="7"/>
      <c r="R3038" s="158">
        <v>24.055399999999999</v>
      </c>
      <c r="S3038" s="1"/>
      <c r="T3038" s="23">
        <v>1.96</v>
      </c>
      <c r="V3038" s="20">
        <v>12.273199999999999</v>
      </c>
      <c r="X3038" s="20">
        <v>0</v>
      </c>
      <c r="AA3038" s="25">
        <v>0</v>
      </c>
      <c r="AB3038" s="9"/>
      <c r="AC3038" s="25">
        <v>15636</v>
      </c>
      <c r="AD3038" s="9"/>
      <c r="AE3038" s="27">
        <v>1274</v>
      </c>
      <c r="AF3038" s="9"/>
      <c r="AG3038" s="26">
        <v>650</v>
      </c>
      <c r="AI3038" s="26">
        <v>0</v>
      </c>
      <c r="AK3038" s="26">
        <v>3120</v>
      </c>
      <c r="AM3038" s="2" t="str">
        <f t="shared" si="47"/>
        <v>No</v>
      </c>
    </row>
    <row r="3039" spans="1:39">
      <c r="A3039" s="6" t="s">
        <v>4466</v>
      </c>
      <c r="B3039" s="6" t="s">
        <v>4467</v>
      </c>
      <c r="C3039" s="4" t="s">
        <v>33</v>
      </c>
      <c r="D3039" s="213" t="s">
        <v>4468</v>
      </c>
      <c r="E3039" s="210" t="s">
        <v>4469</v>
      </c>
      <c r="F3039" s="17" t="s">
        <v>272</v>
      </c>
      <c r="G3039" s="36" t="s">
        <v>400</v>
      </c>
      <c r="H3039" s="157">
        <v>0</v>
      </c>
      <c r="I3039" s="19">
        <v>6</v>
      </c>
      <c r="J3039" s="150" t="s">
        <v>14</v>
      </c>
      <c r="K3039" s="150" t="s">
        <v>12</v>
      </c>
      <c r="L3039" s="9">
        <v>1</v>
      </c>
      <c r="M3039" s="9"/>
      <c r="N3039" s="21">
        <v>0.60829999999999995</v>
      </c>
      <c r="O3039" s="10"/>
      <c r="P3039" s="39">
        <v>4.87E-2</v>
      </c>
      <c r="Q3039" s="7"/>
      <c r="R3039" s="158">
        <v>156.5616</v>
      </c>
      <c r="S3039" s="1"/>
      <c r="T3039" s="23">
        <v>12.5397</v>
      </c>
      <c r="V3039" s="20">
        <v>12.485300000000001</v>
      </c>
      <c r="X3039" s="20">
        <v>0</v>
      </c>
      <c r="AA3039" s="25">
        <v>2784</v>
      </c>
      <c r="AB3039" s="9"/>
      <c r="AC3039" s="25">
        <v>57145</v>
      </c>
      <c r="AD3039" s="9"/>
      <c r="AE3039" s="27">
        <v>4577</v>
      </c>
      <c r="AF3039" s="9"/>
      <c r="AG3039" s="26">
        <v>365</v>
      </c>
      <c r="AI3039" s="26">
        <v>0</v>
      </c>
      <c r="AK3039" s="26">
        <v>865</v>
      </c>
      <c r="AM3039" s="2" t="str">
        <f t="shared" si="47"/>
        <v>No</v>
      </c>
    </row>
    <row r="3040" spans="1:39">
      <c r="A3040" s="6" t="s">
        <v>6408</v>
      </c>
      <c r="B3040" s="6" t="s">
        <v>3362</v>
      </c>
      <c r="C3040" s="4" t="s">
        <v>73</v>
      </c>
      <c r="D3040" s="213" t="s">
        <v>3363</v>
      </c>
      <c r="E3040" s="210">
        <v>60620</v>
      </c>
      <c r="F3040" s="17" t="s">
        <v>132</v>
      </c>
      <c r="G3040" s="36" t="s">
        <v>220</v>
      </c>
      <c r="H3040" s="157">
        <v>0</v>
      </c>
      <c r="I3040" s="19">
        <v>6</v>
      </c>
      <c r="J3040" s="150" t="s">
        <v>14</v>
      </c>
      <c r="K3040" s="150" t="s">
        <v>12</v>
      </c>
      <c r="L3040" s="9">
        <v>1</v>
      </c>
      <c r="M3040" s="9"/>
      <c r="N3040" s="21">
        <v>0</v>
      </c>
      <c r="O3040" s="10"/>
      <c r="P3040" s="39">
        <v>0</v>
      </c>
      <c r="Q3040" s="7"/>
      <c r="R3040" s="158">
        <v>56.767200000000003</v>
      </c>
      <c r="S3040" s="1"/>
      <c r="T3040" s="23">
        <v>1.9770000000000001</v>
      </c>
      <c r="V3040" s="20">
        <v>28.7136</v>
      </c>
      <c r="X3040" s="20">
        <v>0</v>
      </c>
      <c r="AA3040" s="25">
        <v>0</v>
      </c>
      <c r="AB3040" s="9"/>
      <c r="AC3040" s="25">
        <v>96334</v>
      </c>
      <c r="AD3040" s="9"/>
      <c r="AE3040" s="27">
        <v>3355</v>
      </c>
      <c r="AF3040" s="9"/>
      <c r="AG3040" s="26">
        <v>1697</v>
      </c>
      <c r="AI3040" s="26">
        <v>0</v>
      </c>
      <c r="AK3040" s="26">
        <v>30645</v>
      </c>
      <c r="AM3040" s="2" t="str">
        <f t="shared" si="47"/>
        <v>No</v>
      </c>
    </row>
    <row r="3041" spans="1:39">
      <c r="A3041" s="6" t="s">
        <v>5365</v>
      </c>
      <c r="B3041" s="6" t="s">
        <v>950</v>
      </c>
      <c r="C3041" s="4" t="s">
        <v>75</v>
      </c>
      <c r="D3041" s="213" t="s">
        <v>951</v>
      </c>
      <c r="E3041" s="210" t="s">
        <v>952</v>
      </c>
      <c r="F3041" s="17" t="s">
        <v>272</v>
      </c>
      <c r="G3041" s="36" t="s">
        <v>400</v>
      </c>
      <c r="H3041" s="157">
        <v>0</v>
      </c>
      <c r="I3041" s="19">
        <v>6</v>
      </c>
      <c r="J3041" s="150" t="s">
        <v>13</v>
      </c>
      <c r="K3041" s="150" t="s">
        <v>15</v>
      </c>
      <c r="L3041" s="9">
        <v>1</v>
      </c>
      <c r="M3041" s="9"/>
      <c r="N3041" s="21">
        <v>4</v>
      </c>
      <c r="O3041" s="10"/>
      <c r="P3041" s="39">
        <v>0.1469</v>
      </c>
      <c r="Q3041" s="7"/>
      <c r="R3041" s="158">
        <v>90.548199999999994</v>
      </c>
      <c r="S3041" s="1"/>
      <c r="T3041" s="23">
        <v>3.3252999999999999</v>
      </c>
      <c r="V3041" s="20">
        <v>27.2301</v>
      </c>
      <c r="X3041" s="20">
        <v>0</v>
      </c>
      <c r="AA3041" s="25">
        <v>2208</v>
      </c>
      <c r="AB3041" s="9"/>
      <c r="AC3041" s="25">
        <v>15031</v>
      </c>
      <c r="AD3041" s="9"/>
      <c r="AE3041" s="27">
        <v>552</v>
      </c>
      <c r="AF3041" s="9"/>
      <c r="AG3041" s="26">
        <v>166</v>
      </c>
      <c r="AI3041" s="26">
        <v>0</v>
      </c>
      <c r="AK3041" s="26">
        <v>4451</v>
      </c>
      <c r="AM3041" s="2" t="str">
        <f t="shared" si="47"/>
        <v>No</v>
      </c>
    </row>
    <row r="3042" spans="1:39">
      <c r="A3042" s="6" t="s">
        <v>5631</v>
      </c>
      <c r="B3042" s="6" t="s">
        <v>5632</v>
      </c>
      <c r="C3042" s="4" t="s">
        <v>22</v>
      </c>
      <c r="D3042" s="213"/>
      <c r="E3042" s="210">
        <v>90262</v>
      </c>
      <c r="F3042" s="17" t="s">
        <v>272</v>
      </c>
      <c r="G3042" s="36" t="s">
        <v>220</v>
      </c>
      <c r="H3042" s="157">
        <v>12150996</v>
      </c>
      <c r="I3042" s="19">
        <v>6</v>
      </c>
      <c r="J3042" s="150" t="s">
        <v>14</v>
      </c>
      <c r="K3042" s="150" t="s">
        <v>15</v>
      </c>
      <c r="L3042" s="9">
        <v>1</v>
      </c>
      <c r="M3042" s="9"/>
      <c r="N3042" s="21">
        <v>0</v>
      </c>
      <c r="O3042" s="10"/>
      <c r="P3042" s="39">
        <v>0</v>
      </c>
      <c r="Q3042" s="7"/>
      <c r="R3042" s="158">
        <v>53.857399999999998</v>
      </c>
      <c r="S3042" s="1"/>
      <c r="T3042" s="23">
        <v>35.024500000000003</v>
      </c>
      <c r="V3042" s="20">
        <v>1.5377000000000001</v>
      </c>
      <c r="X3042" s="20">
        <v>0</v>
      </c>
      <c r="AA3042" s="25">
        <v>0</v>
      </c>
      <c r="AB3042" s="9"/>
      <c r="AC3042" s="25">
        <v>180153</v>
      </c>
      <c r="AD3042" s="9"/>
      <c r="AE3042" s="27">
        <v>117157</v>
      </c>
      <c r="AF3042" s="9"/>
      <c r="AG3042" s="26">
        <v>3345</v>
      </c>
      <c r="AI3042" s="26">
        <v>0</v>
      </c>
      <c r="AK3042" s="26">
        <v>34548</v>
      </c>
      <c r="AM3042" s="2" t="str">
        <f t="shared" si="47"/>
        <v>No</v>
      </c>
    </row>
    <row r="3043" spans="1:39">
      <c r="A3043" s="6" t="s">
        <v>6409</v>
      </c>
      <c r="B3043" s="6" t="s">
        <v>6410</v>
      </c>
      <c r="C3043" s="4" t="s">
        <v>33</v>
      </c>
      <c r="D3043" s="213"/>
      <c r="E3043" s="210" t="s">
        <v>6411</v>
      </c>
      <c r="F3043" s="17" t="s">
        <v>405</v>
      </c>
      <c r="G3043" s="36" t="s">
        <v>400</v>
      </c>
      <c r="H3043" s="157">
        <v>0</v>
      </c>
      <c r="I3043" s="19">
        <v>6</v>
      </c>
      <c r="J3043" s="150" t="s">
        <v>14</v>
      </c>
      <c r="K3043" s="150" t="s">
        <v>12</v>
      </c>
      <c r="L3043" s="9">
        <v>1</v>
      </c>
      <c r="M3043" s="9"/>
      <c r="N3043" s="21">
        <v>7.6E-3</v>
      </c>
      <c r="O3043" s="10"/>
      <c r="P3043" s="39">
        <v>5.0000000000000001E-4</v>
      </c>
      <c r="Q3043" s="7"/>
      <c r="R3043" s="158">
        <v>41.7102</v>
      </c>
      <c r="S3043" s="1"/>
      <c r="T3043" s="23">
        <v>2.6261000000000001</v>
      </c>
      <c r="V3043" s="20">
        <v>15.882899999999999</v>
      </c>
      <c r="X3043" s="20">
        <v>0</v>
      </c>
      <c r="AA3043" s="25">
        <v>9</v>
      </c>
      <c r="AB3043" s="9"/>
      <c r="AC3043" s="25">
        <v>18853</v>
      </c>
      <c r="AD3043" s="9"/>
      <c r="AE3043" s="27">
        <v>1187</v>
      </c>
      <c r="AF3043" s="9"/>
      <c r="AG3043" s="26">
        <v>452</v>
      </c>
      <c r="AI3043" s="26">
        <v>0</v>
      </c>
      <c r="AK3043" s="26">
        <v>4677</v>
      </c>
      <c r="AM3043" s="2" t="str">
        <f t="shared" si="47"/>
        <v>No</v>
      </c>
    </row>
    <row r="3044" spans="1:39">
      <c r="A3044" s="6" t="s">
        <v>6403</v>
      </c>
      <c r="B3044" s="6" t="s">
        <v>4448</v>
      </c>
      <c r="C3044" s="4" t="s">
        <v>33</v>
      </c>
      <c r="D3044" s="213" t="s">
        <v>4449</v>
      </c>
      <c r="E3044" s="210" t="s">
        <v>4450</v>
      </c>
      <c r="F3044" s="17" t="s">
        <v>405</v>
      </c>
      <c r="G3044" s="36" t="s">
        <v>400</v>
      </c>
      <c r="H3044" s="157">
        <v>0</v>
      </c>
      <c r="I3044" s="19">
        <v>6</v>
      </c>
      <c r="J3044" s="150" t="s">
        <v>24</v>
      </c>
      <c r="K3044" s="150" t="s">
        <v>12</v>
      </c>
      <c r="L3044" s="9">
        <v>1</v>
      </c>
      <c r="M3044" s="9"/>
      <c r="N3044" s="21">
        <v>5.1672000000000002</v>
      </c>
      <c r="O3044" s="10"/>
      <c r="P3044" s="39">
        <v>7.6899999999999996E-2</v>
      </c>
      <c r="Q3044" s="7"/>
      <c r="R3044" s="158">
        <v>142.47620000000001</v>
      </c>
      <c r="S3044" s="1"/>
      <c r="T3044" s="23">
        <v>2.1214</v>
      </c>
      <c r="V3044" s="20">
        <v>67.160499999999999</v>
      </c>
      <c r="X3044" s="20">
        <v>0</v>
      </c>
      <c r="AA3044" s="25">
        <v>4604</v>
      </c>
      <c r="AB3044" s="9"/>
      <c r="AC3044" s="25">
        <v>59840</v>
      </c>
      <c r="AD3044" s="9"/>
      <c r="AE3044" s="27">
        <v>891</v>
      </c>
      <c r="AF3044" s="9"/>
      <c r="AG3044" s="26">
        <v>420</v>
      </c>
      <c r="AI3044" s="26">
        <v>0</v>
      </c>
      <c r="AK3044" s="26">
        <v>23760</v>
      </c>
      <c r="AM3044" s="2" t="str">
        <f t="shared" si="47"/>
        <v>No</v>
      </c>
    </row>
    <row r="3045" spans="1:39">
      <c r="A3045" s="6" t="s">
        <v>5030</v>
      </c>
      <c r="B3045" s="6" t="s">
        <v>5031</v>
      </c>
      <c r="C3045" s="4" t="s">
        <v>22</v>
      </c>
      <c r="D3045" s="213" t="s">
        <v>5032</v>
      </c>
      <c r="E3045" s="210" t="s">
        <v>5033</v>
      </c>
      <c r="F3045" s="17" t="s">
        <v>272</v>
      </c>
      <c r="G3045" s="36" t="s">
        <v>400</v>
      </c>
      <c r="H3045" s="157">
        <v>0</v>
      </c>
      <c r="I3045" s="19">
        <v>6</v>
      </c>
      <c r="J3045" s="150" t="s">
        <v>13</v>
      </c>
      <c r="K3045" s="150" t="s">
        <v>12</v>
      </c>
      <c r="L3045" s="9">
        <v>1</v>
      </c>
      <c r="M3045" s="9"/>
      <c r="N3045" s="21">
        <v>0.78790000000000004</v>
      </c>
      <c r="O3045" s="10"/>
      <c r="P3045" s="39">
        <v>0.1003</v>
      </c>
      <c r="Q3045" s="7"/>
      <c r="R3045" s="158">
        <v>34.785299999999999</v>
      </c>
      <c r="S3045" s="1"/>
      <c r="T3045" s="23">
        <v>4.4273999999999996</v>
      </c>
      <c r="V3045" s="20">
        <v>7.8569000000000004</v>
      </c>
      <c r="X3045" s="20">
        <v>0</v>
      </c>
      <c r="AA3045" s="25">
        <v>6628</v>
      </c>
      <c r="AB3045" s="9"/>
      <c r="AC3045" s="25">
        <v>66092</v>
      </c>
      <c r="AD3045" s="9"/>
      <c r="AE3045" s="27">
        <v>8412</v>
      </c>
      <c r="AF3045" s="9"/>
      <c r="AG3045" s="26">
        <v>1900</v>
      </c>
      <c r="AI3045" s="26">
        <v>0</v>
      </c>
      <c r="AK3045" s="26">
        <v>10256</v>
      </c>
      <c r="AM3045" s="2" t="str">
        <f t="shared" si="47"/>
        <v>No</v>
      </c>
    </row>
    <row r="3046" spans="1:39">
      <c r="A3046" s="6" t="s">
        <v>6404</v>
      </c>
      <c r="B3046" s="6" t="s">
        <v>846</v>
      </c>
      <c r="C3046" s="4" t="s">
        <v>75</v>
      </c>
      <c r="D3046" s="213">
        <v>2120</v>
      </c>
      <c r="E3046" s="210">
        <v>20120</v>
      </c>
      <c r="F3046" s="17" t="s">
        <v>272</v>
      </c>
      <c r="G3046" s="36" t="s">
        <v>220</v>
      </c>
      <c r="H3046" s="157">
        <v>65443</v>
      </c>
      <c r="I3046" s="19">
        <v>6</v>
      </c>
      <c r="J3046" s="150" t="s">
        <v>13</v>
      </c>
      <c r="K3046" s="150" t="s">
        <v>12</v>
      </c>
      <c r="L3046" s="9">
        <v>1</v>
      </c>
      <c r="M3046" s="9"/>
      <c r="N3046" s="21">
        <v>2.2917000000000001</v>
      </c>
      <c r="O3046" s="10"/>
      <c r="P3046" s="39">
        <v>4.1200000000000001E-2</v>
      </c>
      <c r="Q3046" s="7"/>
      <c r="R3046" s="158">
        <v>74.694500000000005</v>
      </c>
      <c r="S3046" s="1"/>
      <c r="T3046" s="23">
        <v>1.3442000000000001</v>
      </c>
      <c r="V3046" s="20">
        <v>55.568199999999997</v>
      </c>
      <c r="X3046" s="20">
        <v>0</v>
      </c>
      <c r="AA3046" s="25">
        <v>6050</v>
      </c>
      <c r="AB3046" s="9"/>
      <c r="AC3046" s="25">
        <v>146700</v>
      </c>
      <c r="AD3046" s="9"/>
      <c r="AE3046" s="27">
        <v>2640</v>
      </c>
      <c r="AF3046" s="9"/>
      <c r="AG3046" s="26">
        <v>1964</v>
      </c>
      <c r="AI3046" s="26">
        <v>0</v>
      </c>
      <c r="AK3046" s="26">
        <v>12979</v>
      </c>
      <c r="AM3046" s="2" t="str">
        <f t="shared" si="47"/>
        <v>No</v>
      </c>
    </row>
    <row r="3047" spans="1:39">
      <c r="A3047" s="6" t="s">
        <v>6405</v>
      </c>
      <c r="B3047" s="6" t="s">
        <v>6406</v>
      </c>
      <c r="C3047" s="4" t="s">
        <v>90</v>
      </c>
      <c r="D3047" s="213"/>
      <c r="E3047" s="210" t="s">
        <v>6407</v>
      </c>
      <c r="F3047" s="17" t="s">
        <v>272</v>
      </c>
      <c r="G3047" s="36" t="s">
        <v>400</v>
      </c>
      <c r="H3047" s="157">
        <v>0</v>
      </c>
      <c r="I3047" s="19">
        <v>6</v>
      </c>
      <c r="J3047" s="150" t="s">
        <v>13</v>
      </c>
      <c r="K3047" s="150" t="s">
        <v>12</v>
      </c>
      <c r="L3047" s="9">
        <v>1</v>
      </c>
      <c r="M3047" s="9"/>
      <c r="N3047" s="21">
        <v>0</v>
      </c>
      <c r="O3047" s="10"/>
      <c r="P3047" s="39">
        <v>0</v>
      </c>
      <c r="Q3047" s="7"/>
      <c r="R3047" s="158">
        <v>47.525500000000001</v>
      </c>
      <c r="S3047" s="1"/>
      <c r="T3047" s="23">
        <v>0.93430000000000002</v>
      </c>
      <c r="V3047" s="20">
        <v>50.867199999999997</v>
      </c>
      <c r="X3047" s="20">
        <v>0</v>
      </c>
      <c r="AA3047" s="25">
        <v>0</v>
      </c>
      <c r="AB3047" s="9"/>
      <c r="AC3047" s="25">
        <v>6511</v>
      </c>
      <c r="AD3047" s="9"/>
      <c r="AE3047" s="27">
        <v>128</v>
      </c>
      <c r="AF3047" s="9"/>
      <c r="AG3047" s="26">
        <v>137</v>
      </c>
      <c r="AI3047" s="26">
        <v>0</v>
      </c>
      <c r="AK3047" s="26">
        <v>1197</v>
      </c>
      <c r="AM3047" s="2" t="str">
        <f t="shared" si="47"/>
        <v>No</v>
      </c>
    </row>
    <row r="3048" spans="1:39">
      <c r="A3048" s="6" t="s">
        <v>5192</v>
      </c>
      <c r="B3048" s="6" t="s">
        <v>5181</v>
      </c>
      <c r="C3048" s="4" t="s">
        <v>74</v>
      </c>
      <c r="D3048" s="213" t="s">
        <v>5193</v>
      </c>
      <c r="E3048" s="210" t="s">
        <v>5194</v>
      </c>
      <c r="F3048" s="17" t="s">
        <v>405</v>
      </c>
      <c r="G3048" s="36" t="s">
        <v>400</v>
      </c>
      <c r="H3048" s="157">
        <v>0</v>
      </c>
      <c r="I3048" s="19">
        <v>6</v>
      </c>
      <c r="J3048" s="150" t="s">
        <v>24</v>
      </c>
      <c r="K3048" s="150" t="s">
        <v>12</v>
      </c>
      <c r="L3048" s="9">
        <v>1</v>
      </c>
      <c r="M3048" s="9"/>
      <c r="N3048" s="21">
        <v>7.4997999999999996</v>
      </c>
      <c r="O3048" s="10"/>
      <c r="P3048" s="39">
        <v>0.2046</v>
      </c>
      <c r="Q3048" s="7"/>
      <c r="R3048" s="158">
        <v>58.895499999999998</v>
      </c>
      <c r="S3048" s="1"/>
      <c r="T3048" s="23">
        <v>1.6065</v>
      </c>
      <c r="V3048" s="20">
        <v>36.6601</v>
      </c>
      <c r="X3048" s="20">
        <v>0</v>
      </c>
      <c r="AA3048" s="25">
        <v>20302</v>
      </c>
      <c r="AB3048" s="9"/>
      <c r="AC3048" s="25">
        <v>99239</v>
      </c>
      <c r="AD3048" s="9"/>
      <c r="AE3048" s="27">
        <v>2707</v>
      </c>
      <c r="AF3048" s="9"/>
      <c r="AG3048" s="26">
        <v>1685</v>
      </c>
      <c r="AI3048" s="26">
        <v>0</v>
      </c>
      <c r="AK3048" s="26">
        <v>47236</v>
      </c>
      <c r="AM3048" s="2" t="str">
        <f t="shared" si="47"/>
        <v>No</v>
      </c>
    </row>
    <row r="3049" spans="1:39">
      <c r="A3049" s="6" t="s">
        <v>6402</v>
      </c>
      <c r="B3049" s="6" t="s">
        <v>1090</v>
      </c>
      <c r="C3049" s="4" t="s">
        <v>88</v>
      </c>
      <c r="D3049" s="213">
        <v>3077</v>
      </c>
      <c r="E3049" s="210">
        <v>30077</v>
      </c>
      <c r="F3049" s="17" t="s">
        <v>272</v>
      </c>
      <c r="G3049" s="36" t="s">
        <v>218</v>
      </c>
      <c r="H3049" s="157">
        <v>107682</v>
      </c>
      <c r="I3049" s="19">
        <v>6</v>
      </c>
      <c r="J3049" s="150" t="s">
        <v>13</v>
      </c>
      <c r="K3049" s="150" t="s">
        <v>15</v>
      </c>
      <c r="L3049" s="9">
        <v>1</v>
      </c>
      <c r="M3049" s="9"/>
      <c r="N3049" s="21">
        <v>3.9988999999999999</v>
      </c>
      <c r="O3049" s="10"/>
      <c r="P3049" s="39">
        <v>0.1198</v>
      </c>
      <c r="Q3049" s="7"/>
      <c r="R3049" s="158">
        <v>65.598600000000005</v>
      </c>
      <c r="S3049" s="1"/>
      <c r="T3049" s="23">
        <v>1.9655</v>
      </c>
      <c r="V3049" s="20">
        <v>33.375300000000003</v>
      </c>
      <c r="X3049" s="20">
        <v>12.475099999999999</v>
      </c>
      <c r="AA3049" s="25">
        <v>22086</v>
      </c>
      <c r="AB3049" s="9"/>
      <c r="AC3049" s="25">
        <v>184332</v>
      </c>
      <c r="AD3049" s="9"/>
      <c r="AE3049" s="27">
        <v>5523</v>
      </c>
      <c r="AF3049" s="9"/>
      <c r="AG3049" s="26">
        <v>2810</v>
      </c>
      <c r="AI3049" s="26">
        <v>14776</v>
      </c>
      <c r="AK3049" s="26">
        <v>15031</v>
      </c>
      <c r="AM3049" s="2" t="str">
        <f t="shared" si="47"/>
        <v>No</v>
      </c>
    </row>
    <row r="3050" spans="1:39">
      <c r="A3050" s="6" t="s">
        <v>6412</v>
      </c>
      <c r="B3050" s="6" t="s">
        <v>2118</v>
      </c>
      <c r="C3050" s="4" t="s">
        <v>64</v>
      </c>
      <c r="D3050" s="213" t="s">
        <v>2119</v>
      </c>
      <c r="E3050" s="210" t="s">
        <v>2120</v>
      </c>
      <c r="F3050" s="17" t="s">
        <v>272</v>
      </c>
      <c r="G3050" s="36" t="s">
        <v>400</v>
      </c>
      <c r="H3050" s="157">
        <v>0</v>
      </c>
      <c r="I3050" s="19">
        <v>6</v>
      </c>
      <c r="J3050" s="150" t="s">
        <v>14</v>
      </c>
      <c r="K3050" s="150" t="s">
        <v>12</v>
      </c>
      <c r="L3050" s="9">
        <v>1</v>
      </c>
      <c r="M3050" s="9"/>
      <c r="N3050" s="21">
        <v>0.86860000000000004</v>
      </c>
      <c r="O3050" s="10"/>
      <c r="P3050" s="39">
        <v>3.0800000000000001E-2</v>
      </c>
      <c r="Q3050" s="7"/>
      <c r="R3050" s="158">
        <v>75.9876</v>
      </c>
      <c r="S3050" s="1"/>
      <c r="T3050" s="23">
        <v>2.6934</v>
      </c>
      <c r="V3050" s="20">
        <v>28.212299999999999</v>
      </c>
      <c r="X3050" s="20">
        <v>0</v>
      </c>
      <c r="AA3050" s="25">
        <v>5830</v>
      </c>
      <c r="AB3050" s="9"/>
      <c r="AC3050" s="25">
        <v>189361</v>
      </c>
      <c r="AD3050" s="9"/>
      <c r="AE3050" s="27">
        <v>6712</v>
      </c>
      <c r="AF3050" s="9"/>
      <c r="AG3050" s="26">
        <v>2492</v>
      </c>
      <c r="AI3050" s="26">
        <v>0</v>
      </c>
      <c r="AK3050" s="26">
        <v>53242</v>
      </c>
      <c r="AM3050" s="2" t="str">
        <f t="shared" si="47"/>
        <v>No</v>
      </c>
    </row>
    <row r="3051" spans="1:39">
      <c r="A3051" s="6" t="s">
        <v>5643</v>
      </c>
      <c r="B3051" s="6" t="s">
        <v>1109</v>
      </c>
      <c r="C3051" s="4" t="s">
        <v>82</v>
      </c>
      <c r="D3051" s="213">
        <v>3098</v>
      </c>
      <c r="E3051" s="210" t="s">
        <v>5644</v>
      </c>
      <c r="F3051" s="17" t="s">
        <v>272</v>
      </c>
      <c r="G3051" s="36" t="s">
        <v>400</v>
      </c>
      <c r="H3051" s="157">
        <v>0</v>
      </c>
      <c r="I3051" s="19">
        <v>6</v>
      </c>
      <c r="J3051" s="150" t="s">
        <v>13</v>
      </c>
      <c r="K3051" s="150" t="s">
        <v>15</v>
      </c>
      <c r="L3051" s="9">
        <v>1</v>
      </c>
      <c r="M3051" s="9"/>
      <c r="N3051" s="21">
        <v>0.44409999999999999</v>
      </c>
      <c r="O3051" s="10"/>
      <c r="P3051" s="39">
        <v>1.2E-2</v>
      </c>
      <c r="Q3051" s="7"/>
      <c r="R3051" s="158">
        <v>46.252299999999998</v>
      </c>
      <c r="S3051" s="1"/>
      <c r="T3051" s="23">
        <v>1.2529999999999999</v>
      </c>
      <c r="V3051" s="20">
        <v>36.911700000000003</v>
      </c>
      <c r="X3051" s="20">
        <v>0</v>
      </c>
      <c r="AA3051" s="25">
        <v>1414</v>
      </c>
      <c r="AB3051" s="9"/>
      <c r="AC3051" s="25">
        <v>117527</v>
      </c>
      <c r="AD3051" s="9"/>
      <c r="AE3051" s="27">
        <v>3184</v>
      </c>
      <c r="AF3051" s="9"/>
      <c r="AG3051" s="26">
        <v>2541</v>
      </c>
      <c r="AI3051" s="26">
        <v>0</v>
      </c>
      <c r="AK3051" s="26">
        <v>15110</v>
      </c>
      <c r="AM3051" s="2" t="str">
        <f t="shared" si="47"/>
        <v>No</v>
      </c>
    </row>
    <row r="3052" spans="1:39">
      <c r="A3052" s="6" t="s">
        <v>5425</v>
      </c>
      <c r="B3052" s="6" t="s">
        <v>5426</v>
      </c>
      <c r="C3052" s="4" t="s">
        <v>45</v>
      </c>
      <c r="D3052" s="213"/>
      <c r="E3052" s="210" t="s">
        <v>5427</v>
      </c>
      <c r="F3052" s="17" t="s">
        <v>272</v>
      </c>
      <c r="G3052" s="36" t="s">
        <v>400</v>
      </c>
      <c r="H3052" s="157">
        <v>0</v>
      </c>
      <c r="I3052" s="19">
        <v>5</v>
      </c>
      <c r="J3052" s="150" t="s">
        <v>13</v>
      </c>
      <c r="K3052" s="150" t="s">
        <v>12</v>
      </c>
      <c r="L3052" s="9">
        <v>5</v>
      </c>
      <c r="M3052" s="9"/>
      <c r="N3052" s="21">
        <v>1.1312</v>
      </c>
      <c r="O3052" s="10"/>
      <c r="P3052" s="39">
        <v>3.5400000000000001E-2</v>
      </c>
      <c r="Q3052" s="7"/>
      <c r="R3052" s="158">
        <v>33.002800000000001</v>
      </c>
      <c r="S3052" s="1"/>
      <c r="T3052" s="23">
        <v>1.0337000000000001</v>
      </c>
      <c r="V3052" s="20">
        <v>31.927</v>
      </c>
      <c r="X3052" s="20">
        <v>0</v>
      </c>
      <c r="AA3052" s="25">
        <v>8259</v>
      </c>
      <c r="AB3052" s="9"/>
      <c r="AC3052" s="25">
        <v>233099</v>
      </c>
      <c r="AD3052" s="9"/>
      <c r="AE3052" s="27">
        <v>7301</v>
      </c>
      <c r="AF3052" s="9"/>
      <c r="AG3052" s="26">
        <v>7063</v>
      </c>
      <c r="AI3052" s="26">
        <v>0</v>
      </c>
      <c r="AK3052" s="26">
        <v>135289</v>
      </c>
      <c r="AM3052" s="2" t="str">
        <f t="shared" si="47"/>
        <v>No</v>
      </c>
    </row>
    <row r="3053" spans="1:39">
      <c r="A3053" s="6" t="s">
        <v>4397</v>
      </c>
      <c r="B3053" s="6" t="s">
        <v>4128</v>
      </c>
      <c r="C3053" s="4" t="s">
        <v>33</v>
      </c>
      <c r="D3053" s="213" t="s">
        <v>4398</v>
      </c>
      <c r="E3053" s="210" t="s">
        <v>4399</v>
      </c>
      <c r="F3053" s="17" t="s">
        <v>272</v>
      </c>
      <c r="G3053" s="36" t="s">
        <v>400</v>
      </c>
      <c r="H3053" s="157">
        <v>0</v>
      </c>
      <c r="I3053" s="19">
        <v>5</v>
      </c>
      <c r="J3053" s="150" t="s">
        <v>13</v>
      </c>
      <c r="K3053" s="150" t="s">
        <v>12</v>
      </c>
      <c r="L3053" s="9">
        <v>5</v>
      </c>
      <c r="M3053" s="9"/>
      <c r="N3053" s="21">
        <v>0.90680000000000005</v>
      </c>
      <c r="O3053" s="10"/>
      <c r="P3053" s="39">
        <v>5.57E-2</v>
      </c>
      <c r="Q3053" s="7"/>
      <c r="R3053" s="158">
        <v>51.0501</v>
      </c>
      <c r="S3053" s="1"/>
      <c r="T3053" s="23">
        <v>3.1381000000000001</v>
      </c>
      <c r="V3053" s="20">
        <v>16.267900000000001</v>
      </c>
      <c r="X3053" s="20">
        <v>0</v>
      </c>
      <c r="AA3053" s="25">
        <v>23038</v>
      </c>
      <c r="AB3053" s="9"/>
      <c r="AC3053" s="25">
        <v>413302</v>
      </c>
      <c r="AD3053" s="9"/>
      <c r="AE3053" s="27">
        <v>25406</v>
      </c>
      <c r="AF3053" s="9"/>
      <c r="AG3053" s="26">
        <v>8096</v>
      </c>
      <c r="AI3053" s="26">
        <v>0</v>
      </c>
      <c r="AK3053" s="26">
        <v>93971</v>
      </c>
      <c r="AM3053" s="2" t="str">
        <f t="shared" si="47"/>
        <v>No</v>
      </c>
    </row>
    <row r="3054" spans="1:39">
      <c r="A3054" s="6" t="s">
        <v>5645</v>
      </c>
      <c r="B3054" s="6" t="s">
        <v>5646</v>
      </c>
      <c r="C3054" s="4" t="s">
        <v>22</v>
      </c>
      <c r="D3054" s="213"/>
      <c r="E3054" s="210">
        <v>90292</v>
      </c>
      <c r="F3054" s="17" t="s">
        <v>272</v>
      </c>
      <c r="G3054" s="36" t="s">
        <v>220</v>
      </c>
      <c r="H3054" s="157">
        <v>12150996</v>
      </c>
      <c r="I3054" s="19">
        <v>5</v>
      </c>
      <c r="J3054" s="150" t="s">
        <v>13</v>
      </c>
      <c r="K3054" s="150" t="s">
        <v>12</v>
      </c>
      <c r="L3054" s="9">
        <v>5</v>
      </c>
      <c r="M3054" s="9"/>
      <c r="N3054" s="21">
        <v>0.45540000000000003</v>
      </c>
      <c r="O3054" s="10"/>
      <c r="P3054" s="39">
        <v>1.11E-2</v>
      </c>
      <c r="Q3054" s="7"/>
      <c r="R3054" s="158">
        <v>99.769099999999995</v>
      </c>
      <c r="S3054" s="1"/>
      <c r="T3054" s="23">
        <v>2.427</v>
      </c>
      <c r="V3054" s="20">
        <v>41.108600000000003</v>
      </c>
      <c r="X3054" s="20">
        <v>0</v>
      </c>
      <c r="AA3054" s="25">
        <v>4419</v>
      </c>
      <c r="AB3054" s="9"/>
      <c r="AC3054" s="25">
        <v>398877</v>
      </c>
      <c r="AD3054" s="9"/>
      <c r="AE3054" s="27">
        <v>9703</v>
      </c>
      <c r="AF3054" s="9"/>
      <c r="AG3054" s="26">
        <v>3998</v>
      </c>
      <c r="AI3054" s="26">
        <v>0</v>
      </c>
      <c r="AK3054" s="26">
        <v>36012</v>
      </c>
      <c r="AM3054" s="2" t="str">
        <f t="shared" si="47"/>
        <v>No</v>
      </c>
    </row>
    <row r="3055" spans="1:39">
      <c r="A3055" s="6" t="s">
        <v>3461</v>
      </c>
      <c r="B3055" s="6" t="s">
        <v>1383</v>
      </c>
      <c r="C3055" s="4" t="s">
        <v>52</v>
      </c>
      <c r="D3055" s="213" t="s">
        <v>3462</v>
      </c>
      <c r="E3055" s="210" t="s">
        <v>3463</v>
      </c>
      <c r="F3055" s="17" t="s">
        <v>1012</v>
      </c>
      <c r="G3055" s="36" t="s">
        <v>400</v>
      </c>
      <c r="H3055" s="157">
        <v>0</v>
      </c>
      <c r="I3055" s="19">
        <v>5</v>
      </c>
      <c r="J3055" s="150" t="s">
        <v>13</v>
      </c>
      <c r="K3055" s="150" t="s">
        <v>12</v>
      </c>
      <c r="L3055" s="9">
        <v>5</v>
      </c>
      <c r="M3055" s="9"/>
      <c r="N3055" s="21">
        <v>0.2429</v>
      </c>
      <c r="O3055" s="10"/>
      <c r="P3055" s="39">
        <v>1.7899999999999999E-2</v>
      </c>
      <c r="Q3055" s="7"/>
      <c r="R3055" s="158">
        <v>67.573099999999997</v>
      </c>
      <c r="S3055" s="1"/>
      <c r="T3055" s="23">
        <v>4.9688999999999997</v>
      </c>
      <c r="V3055" s="20">
        <v>13.599299999999999</v>
      </c>
      <c r="X3055" s="20">
        <v>0</v>
      </c>
      <c r="AA3055" s="25">
        <v>2635</v>
      </c>
      <c r="AB3055" s="9"/>
      <c r="AC3055" s="25">
        <v>147512</v>
      </c>
      <c r="AD3055" s="9"/>
      <c r="AE3055" s="27">
        <v>10847</v>
      </c>
      <c r="AF3055" s="9"/>
      <c r="AG3055" s="26">
        <v>2183</v>
      </c>
      <c r="AI3055" s="26">
        <v>0</v>
      </c>
      <c r="AK3055" s="26">
        <v>51540</v>
      </c>
      <c r="AM3055" s="2" t="str">
        <f t="shared" si="47"/>
        <v>No</v>
      </c>
    </row>
    <row r="3056" spans="1:39">
      <c r="A3056" s="6" t="s">
        <v>5665</v>
      </c>
      <c r="B3056" s="6" t="s">
        <v>5666</v>
      </c>
      <c r="C3056" s="4" t="s">
        <v>22</v>
      </c>
      <c r="D3056" s="213"/>
      <c r="E3056" s="210">
        <v>90261</v>
      </c>
      <c r="F3056" s="17" t="s">
        <v>272</v>
      </c>
      <c r="G3056" s="36" t="s">
        <v>220</v>
      </c>
      <c r="H3056" s="157">
        <v>12150996</v>
      </c>
      <c r="I3056" s="19">
        <v>5</v>
      </c>
      <c r="J3056" s="150" t="s">
        <v>13</v>
      </c>
      <c r="K3056" s="150" t="s">
        <v>15</v>
      </c>
      <c r="L3056" s="9">
        <v>5</v>
      </c>
      <c r="M3056" s="9"/>
      <c r="N3056" s="21">
        <v>0.28420000000000001</v>
      </c>
      <c r="O3056" s="10"/>
      <c r="P3056" s="39">
        <v>1.41E-2</v>
      </c>
      <c r="Q3056" s="7"/>
      <c r="R3056" s="158">
        <v>56.4831</v>
      </c>
      <c r="S3056" s="1"/>
      <c r="T3056" s="23">
        <v>2.8031999999999999</v>
      </c>
      <c r="V3056" s="20">
        <v>20.1495</v>
      </c>
      <c r="X3056" s="20">
        <v>0</v>
      </c>
      <c r="AA3056" s="25">
        <v>5473</v>
      </c>
      <c r="AB3056" s="9"/>
      <c r="AC3056" s="25">
        <v>388039</v>
      </c>
      <c r="AD3056" s="9"/>
      <c r="AE3056" s="27">
        <v>19258</v>
      </c>
      <c r="AF3056" s="9"/>
      <c r="AG3056" s="26">
        <v>6870</v>
      </c>
      <c r="AI3056" s="26">
        <v>0</v>
      </c>
      <c r="AK3056" s="26">
        <v>58773</v>
      </c>
      <c r="AM3056" s="2" t="str">
        <f t="shared" si="47"/>
        <v>No</v>
      </c>
    </row>
    <row r="3057" spans="1:39">
      <c r="A3057" s="6" t="s">
        <v>2735</v>
      </c>
      <c r="B3057" s="6" t="s">
        <v>2056</v>
      </c>
      <c r="C3057" s="4" t="s">
        <v>57</v>
      </c>
      <c r="D3057" s="213" t="s">
        <v>2736</v>
      </c>
      <c r="E3057" s="210" t="s">
        <v>2737</v>
      </c>
      <c r="F3057" s="17" t="s">
        <v>272</v>
      </c>
      <c r="G3057" s="36" t="s">
        <v>400</v>
      </c>
      <c r="H3057" s="157">
        <v>0</v>
      </c>
      <c r="I3057" s="19">
        <v>5</v>
      </c>
      <c r="J3057" s="150" t="s">
        <v>13</v>
      </c>
      <c r="K3057" s="150" t="s">
        <v>12</v>
      </c>
      <c r="L3057" s="9">
        <v>5</v>
      </c>
      <c r="M3057" s="9"/>
      <c r="N3057" s="21">
        <v>1.6583000000000001</v>
      </c>
      <c r="O3057" s="10"/>
      <c r="P3057" s="39">
        <v>0.13220000000000001</v>
      </c>
      <c r="Q3057" s="7"/>
      <c r="R3057" s="158">
        <v>49.790399999999998</v>
      </c>
      <c r="S3057" s="1"/>
      <c r="T3057" s="23">
        <v>3.9704999999999999</v>
      </c>
      <c r="V3057" s="20">
        <v>12.540100000000001</v>
      </c>
      <c r="X3057" s="20">
        <v>0</v>
      </c>
      <c r="AA3057" s="25">
        <v>51305</v>
      </c>
      <c r="AB3057" s="9"/>
      <c r="AC3057" s="25">
        <v>387967</v>
      </c>
      <c r="AD3057" s="9"/>
      <c r="AE3057" s="27">
        <v>30938</v>
      </c>
      <c r="AF3057" s="9"/>
      <c r="AG3057" s="26">
        <v>7792</v>
      </c>
      <c r="AI3057" s="26">
        <v>0</v>
      </c>
      <c r="AK3057" s="26">
        <v>101669</v>
      </c>
      <c r="AM3057" s="2" t="str">
        <f t="shared" si="47"/>
        <v>No</v>
      </c>
    </row>
    <row r="3058" spans="1:39">
      <c r="A3058" s="6" t="s">
        <v>6421</v>
      </c>
      <c r="B3058" s="6" t="s">
        <v>5816</v>
      </c>
      <c r="C3058" s="4" t="s">
        <v>20</v>
      </c>
      <c r="D3058" s="213" t="s">
        <v>4968</v>
      </c>
      <c r="E3058" s="210" t="s">
        <v>4969</v>
      </c>
      <c r="F3058" s="17" t="s">
        <v>272</v>
      </c>
      <c r="G3058" s="36" t="s">
        <v>400</v>
      </c>
      <c r="H3058" s="157">
        <v>0</v>
      </c>
      <c r="I3058" s="19">
        <v>5</v>
      </c>
      <c r="J3058" s="150" t="s">
        <v>14</v>
      </c>
      <c r="K3058" s="150" t="s">
        <v>12</v>
      </c>
      <c r="L3058" s="9">
        <v>5</v>
      </c>
      <c r="M3058" s="9"/>
      <c r="N3058" s="21">
        <v>1.4087000000000001</v>
      </c>
      <c r="O3058" s="10"/>
      <c r="P3058" s="39">
        <v>0.19040000000000001</v>
      </c>
      <c r="Q3058" s="7"/>
      <c r="R3058" s="158">
        <v>55.661000000000001</v>
      </c>
      <c r="S3058" s="1"/>
      <c r="T3058" s="23">
        <v>7.5235000000000003</v>
      </c>
      <c r="V3058" s="20">
        <v>7.3982999999999999</v>
      </c>
      <c r="X3058" s="20">
        <v>0</v>
      </c>
      <c r="AA3058" s="25">
        <v>151681</v>
      </c>
      <c r="AB3058" s="9"/>
      <c r="AC3058" s="25">
        <v>796620</v>
      </c>
      <c r="AD3058" s="9"/>
      <c r="AE3058" s="27">
        <v>107676</v>
      </c>
      <c r="AF3058" s="9"/>
      <c r="AG3058" s="26">
        <v>14312</v>
      </c>
      <c r="AI3058" s="26">
        <v>0</v>
      </c>
      <c r="AK3058" s="26">
        <v>190323</v>
      </c>
      <c r="AM3058" s="2" t="str">
        <f t="shared" si="47"/>
        <v>No</v>
      </c>
    </row>
    <row r="3059" spans="1:39">
      <c r="A3059" s="6" t="s">
        <v>3939</v>
      </c>
      <c r="B3059" s="6" t="s">
        <v>3940</v>
      </c>
      <c r="C3059" s="4" t="s">
        <v>48</v>
      </c>
      <c r="D3059" s="213" t="s">
        <v>3941</v>
      </c>
      <c r="E3059" s="210" t="s">
        <v>3942</v>
      </c>
      <c r="F3059" s="17" t="s">
        <v>405</v>
      </c>
      <c r="G3059" s="36" t="s">
        <v>400</v>
      </c>
      <c r="H3059" s="157">
        <v>0</v>
      </c>
      <c r="I3059" s="19">
        <v>5</v>
      </c>
      <c r="J3059" s="150" t="s">
        <v>13</v>
      </c>
      <c r="K3059" s="150" t="s">
        <v>12</v>
      </c>
      <c r="L3059" s="9">
        <v>5</v>
      </c>
      <c r="M3059" s="9"/>
      <c r="N3059" s="21">
        <v>1.59</v>
      </c>
      <c r="O3059" s="10"/>
      <c r="P3059" s="39">
        <v>0.1215</v>
      </c>
      <c r="Q3059" s="7"/>
      <c r="R3059" s="158">
        <v>34.5291</v>
      </c>
      <c r="S3059" s="1"/>
      <c r="T3059" s="23">
        <v>2.6377000000000002</v>
      </c>
      <c r="V3059" s="20">
        <v>13.0905</v>
      </c>
      <c r="X3059" s="20">
        <v>0</v>
      </c>
      <c r="AA3059" s="25">
        <v>17875</v>
      </c>
      <c r="AB3059" s="9"/>
      <c r="AC3059" s="25">
        <v>147163</v>
      </c>
      <c r="AD3059" s="9"/>
      <c r="AE3059" s="27">
        <v>11242</v>
      </c>
      <c r="AF3059" s="9"/>
      <c r="AG3059" s="26">
        <v>4262</v>
      </c>
      <c r="AI3059" s="26">
        <v>0</v>
      </c>
      <c r="AK3059" s="26">
        <v>30166</v>
      </c>
      <c r="AM3059" s="2" t="str">
        <f t="shared" si="47"/>
        <v>No</v>
      </c>
    </row>
    <row r="3060" spans="1:39">
      <c r="A3060" s="6" t="s">
        <v>6422</v>
      </c>
      <c r="B3060" s="6" t="s">
        <v>5181</v>
      </c>
      <c r="C3060" s="4" t="s">
        <v>74</v>
      </c>
      <c r="D3060" s="213" t="s">
        <v>5188</v>
      </c>
      <c r="E3060" s="210" t="s">
        <v>5189</v>
      </c>
      <c r="F3060" s="17" t="s">
        <v>405</v>
      </c>
      <c r="G3060" s="36" t="s">
        <v>400</v>
      </c>
      <c r="H3060" s="157">
        <v>0</v>
      </c>
      <c r="I3060" s="19">
        <v>5</v>
      </c>
      <c r="J3060" s="150" t="s">
        <v>13</v>
      </c>
      <c r="K3060" s="150" t="s">
        <v>12</v>
      </c>
      <c r="L3060" s="9">
        <v>5</v>
      </c>
      <c r="M3060" s="9"/>
      <c r="N3060" s="21">
        <v>1.4742999999999999</v>
      </c>
      <c r="O3060" s="10"/>
      <c r="P3060" s="39">
        <v>4.8800000000000003E-2</v>
      </c>
      <c r="Q3060" s="7"/>
      <c r="R3060" s="158">
        <v>96.083799999999997</v>
      </c>
      <c r="S3060" s="1"/>
      <c r="T3060" s="23">
        <v>3.1779999999999999</v>
      </c>
      <c r="V3060" s="20">
        <v>30.233799999999999</v>
      </c>
      <c r="X3060" s="20">
        <v>0</v>
      </c>
      <c r="AA3060" s="25">
        <v>34110</v>
      </c>
      <c r="AB3060" s="9"/>
      <c r="AC3060" s="25">
        <v>699490</v>
      </c>
      <c r="AD3060" s="9"/>
      <c r="AE3060" s="27">
        <v>23136</v>
      </c>
      <c r="AF3060" s="9"/>
      <c r="AG3060" s="26">
        <v>7280</v>
      </c>
      <c r="AI3060" s="26">
        <v>0</v>
      </c>
      <c r="AK3060" s="26">
        <v>60133</v>
      </c>
      <c r="AM3060" s="2" t="str">
        <f t="shared" si="47"/>
        <v>No</v>
      </c>
    </row>
    <row r="3061" spans="1:39">
      <c r="A3061" s="6" t="s">
        <v>1782</v>
      </c>
      <c r="B3061" s="6" t="s">
        <v>1533</v>
      </c>
      <c r="C3061" s="4" t="s">
        <v>42</v>
      </c>
      <c r="D3061" s="213" t="s">
        <v>1783</v>
      </c>
      <c r="E3061" s="210" t="s">
        <v>1784</v>
      </c>
      <c r="F3061" s="17" t="s">
        <v>272</v>
      </c>
      <c r="G3061" s="36" t="s">
        <v>400</v>
      </c>
      <c r="H3061" s="157">
        <v>0</v>
      </c>
      <c r="I3061" s="19">
        <v>5</v>
      </c>
      <c r="J3061" s="150" t="s">
        <v>13</v>
      </c>
      <c r="K3061" s="150" t="s">
        <v>12</v>
      </c>
      <c r="L3061" s="9">
        <v>5</v>
      </c>
      <c r="M3061" s="9"/>
      <c r="N3061" s="21">
        <v>0.88329999999999997</v>
      </c>
      <c r="O3061" s="10"/>
      <c r="P3061" s="39">
        <v>6.5799999999999997E-2</v>
      </c>
      <c r="Q3061" s="7"/>
      <c r="R3061" s="158">
        <v>40.8429</v>
      </c>
      <c r="S3061" s="1"/>
      <c r="T3061" s="23">
        <v>3.0426000000000002</v>
      </c>
      <c r="V3061" s="20">
        <v>13.4236</v>
      </c>
      <c r="X3061" s="20">
        <v>0</v>
      </c>
      <c r="AA3061" s="25">
        <v>16713</v>
      </c>
      <c r="AB3061" s="9"/>
      <c r="AC3061" s="25">
        <v>254002</v>
      </c>
      <c r="AD3061" s="9"/>
      <c r="AE3061" s="27">
        <v>18922</v>
      </c>
      <c r="AF3061" s="9"/>
      <c r="AG3061" s="26">
        <v>6219</v>
      </c>
      <c r="AI3061" s="26">
        <v>0</v>
      </c>
      <c r="AK3061" s="26">
        <v>74442</v>
      </c>
      <c r="AM3061" s="2" t="str">
        <f t="shared" si="47"/>
        <v>No</v>
      </c>
    </row>
    <row r="3062" spans="1:39">
      <c r="A3062" s="6" t="s">
        <v>5659</v>
      </c>
      <c r="B3062" s="6" t="s">
        <v>2595</v>
      </c>
      <c r="C3062" s="4" t="s">
        <v>46</v>
      </c>
      <c r="D3062" s="213" t="s">
        <v>2596</v>
      </c>
      <c r="E3062" s="210" t="s">
        <v>2597</v>
      </c>
      <c r="F3062" s="17" t="s">
        <v>405</v>
      </c>
      <c r="G3062" s="36" t="s">
        <v>400</v>
      </c>
      <c r="H3062" s="157">
        <v>0</v>
      </c>
      <c r="I3062" s="19">
        <v>5</v>
      </c>
      <c r="J3062" s="150" t="s">
        <v>13</v>
      </c>
      <c r="K3062" s="150" t="s">
        <v>12</v>
      </c>
      <c r="L3062" s="9">
        <v>5</v>
      </c>
      <c r="M3062" s="9"/>
      <c r="N3062" s="21">
        <v>0.7399</v>
      </c>
      <c r="O3062" s="10"/>
      <c r="P3062" s="39">
        <v>3.2399999999999998E-2</v>
      </c>
      <c r="Q3062" s="7"/>
      <c r="R3062" s="158">
        <v>43.768599999999999</v>
      </c>
      <c r="S3062" s="1"/>
      <c r="T3062" s="23">
        <v>1.9177999999999999</v>
      </c>
      <c r="V3062" s="20">
        <v>22.822199999999999</v>
      </c>
      <c r="X3062" s="20">
        <v>0</v>
      </c>
      <c r="AA3062" s="25">
        <v>6923</v>
      </c>
      <c r="AB3062" s="9"/>
      <c r="AC3062" s="25">
        <v>213547</v>
      </c>
      <c r="AD3062" s="9"/>
      <c r="AE3062" s="27">
        <v>9357</v>
      </c>
      <c r="AF3062" s="9"/>
      <c r="AG3062" s="26">
        <v>4879</v>
      </c>
      <c r="AI3062" s="26">
        <v>0</v>
      </c>
      <c r="AK3062" s="26">
        <v>78845</v>
      </c>
      <c r="AM3062" s="2" t="str">
        <f t="shared" si="47"/>
        <v>No</v>
      </c>
    </row>
    <row r="3063" spans="1:39">
      <c r="A3063" s="6" t="s">
        <v>3109</v>
      </c>
      <c r="B3063" s="6" t="s">
        <v>3110</v>
      </c>
      <c r="C3063" s="4" t="s">
        <v>113</v>
      </c>
      <c r="D3063" s="213" t="s">
        <v>3111</v>
      </c>
      <c r="E3063" s="210" t="s">
        <v>3112</v>
      </c>
      <c r="F3063" s="17" t="s">
        <v>272</v>
      </c>
      <c r="G3063" s="36" t="s">
        <v>400</v>
      </c>
      <c r="H3063" s="157">
        <v>0</v>
      </c>
      <c r="I3063" s="19">
        <v>5</v>
      </c>
      <c r="J3063" s="150" t="s">
        <v>13</v>
      </c>
      <c r="K3063" s="150" t="s">
        <v>15</v>
      </c>
      <c r="L3063" s="9">
        <v>5</v>
      </c>
      <c r="M3063" s="9"/>
      <c r="N3063" s="21">
        <v>6.4664999999999999</v>
      </c>
      <c r="O3063" s="10"/>
      <c r="P3063" s="39">
        <v>0.63070000000000004</v>
      </c>
      <c r="Q3063" s="7"/>
      <c r="R3063" s="158">
        <v>26.450900000000001</v>
      </c>
      <c r="S3063" s="1"/>
      <c r="T3063" s="23">
        <v>2.5796999999999999</v>
      </c>
      <c r="V3063" s="20">
        <v>10.2537</v>
      </c>
      <c r="X3063" s="20">
        <v>0</v>
      </c>
      <c r="AA3063" s="25">
        <v>186598</v>
      </c>
      <c r="AB3063" s="9"/>
      <c r="AC3063" s="25">
        <v>295880</v>
      </c>
      <c r="AD3063" s="9"/>
      <c r="AE3063" s="27">
        <v>28856</v>
      </c>
      <c r="AF3063" s="9"/>
      <c r="AG3063" s="26">
        <v>11186</v>
      </c>
      <c r="AI3063" s="26">
        <v>0</v>
      </c>
      <c r="AK3063" s="26">
        <v>114986</v>
      </c>
      <c r="AM3063" s="2" t="str">
        <f t="shared" si="47"/>
        <v>No</v>
      </c>
    </row>
    <row r="3064" spans="1:39">
      <c r="A3064" s="6" t="s">
        <v>1759</v>
      </c>
      <c r="B3064" s="6" t="s">
        <v>5851</v>
      </c>
      <c r="C3064" s="4" t="s">
        <v>42</v>
      </c>
      <c r="D3064" s="213" t="s">
        <v>1760</v>
      </c>
      <c r="E3064" s="210" t="s">
        <v>1761</v>
      </c>
      <c r="F3064" s="17" t="s">
        <v>272</v>
      </c>
      <c r="G3064" s="36" t="s">
        <v>400</v>
      </c>
      <c r="H3064" s="157">
        <v>0</v>
      </c>
      <c r="I3064" s="19">
        <v>5</v>
      </c>
      <c r="J3064" s="150" t="s">
        <v>13</v>
      </c>
      <c r="K3064" s="150" t="s">
        <v>12</v>
      </c>
      <c r="L3064" s="9">
        <v>5</v>
      </c>
      <c r="M3064" s="9"/>
      <c r="N3064" s="21">
        <v>1.3776999999999999</v>
      </c>
      <c r="O3064" s="10"/>
      <c r="P3064" s="39">
        <v>4.4699999999999997E-2</v>
      </c>
      <c r="Q3064" s="7"/>
      <c r="R3064" s="158">
        <v>34.926000000000002</v>
      </c>
      <c r="S3064" s="1"/>
      <c r="T3064" s="23">
        <v>1.1336999999999999</v>
      </c>
      <c r="V3064" s="20">
        <v>30.806699999999999</v>
      </c>
      <c r="X3064" s="20">
        <v>0</v>
      </c>
      <c r="AA3064" s="25">
        <v>8469</v>
      </c>
      <c r="AB3064" s="9"/>
      <c r="AC3064" s="25">
        <v>189369</v>
      </c>
      <c r="AD3064" s="9"/>
      <c r="AE3064" s="27">
        <v>6147</v>
      </c>
      <c r="AF3064" s="9"/>
      <c r="AG3064" s="26">
        <v>5422</v>
      </c>
      <c r="AI3064" s="26">
        <v>0</v>
      </c>
      <c r="AK3064" s="26">
        <v>94481</v>
      </c>
      <c r="AM3064" s="2" t="str">
        <f t="shared" si="47"/>
        <v>No</v>
      </c>
    </row>
    <row r="3065" spans="1:39">
      <c r="A3065" s="6" t="s">
        <v>6423</v>
      </c>
      <c r="B3065" s="6" t="s">
        <v>2545</v>
      </c>
      <c r="C3065" s="4" t="s">
        <v>66</v>
      </c>
      <c r="D3065" s="213"/>
      <c r="E3065" s="210">
        <v>70275</v>
      </c>
      <c r="F3065" s="17" t="s">
        <v>324</v>
      </c>
      <c r="G3065" s="36" t="s">
        <v>220</v>
      </c>
      <c r="H3065" s="157">
        <v>725008</v>
      </c>
      <c r="I3065" s="19">
        <v>5</v>
      </c>
      <c r="J3065" s="150" t="s">
        <v>16</v>
      </c>
      <c r="K3065" s="150" t="s">
        <v>15</v>
      </c>
      <c r="L3065" s="9">
        <v>5</v>
      </c>
      <c r="M3065" s="9"/>
      <c r="N3065" s="21">
        <v>2.5085000000000002</v>
      </c>
      <c r="O3065" s="10"/>
      <c r="P3065" s="39">
        <v>1.2162999999999999</v>
      </c>
      <c r="Q3065" s="7"/>
      <c r="R3065" s="158">
        <v>19.886500000000002</v>
      </c>
      <c r="S3065" s="1"/>
      <c r="T3065" s="23">
        <v>9.6428999999999991</v>
      </c>
      <c r="V3065" s="20">
        <v>2.0623</v>
      </c>
      <c r="X3065" s="20">
        <v>0</v>
      </c>
      <c r="AA3065" s="25">
        <v>18964</v>
      </c>
      <c r="AB3065" s="9"/>
      <c r="AC3065" s="25">
        <v>15591</v>
      </c>
      <c r="AD3065" s="9"/>
      <c r="AE3065" s="27">
        <v>7560</v>
      </c>
      <c r="AF3065" s="9"/>
      <c r="AG3065" s="26">
        <v>784</v>
      </c>
      <c r="AI3065" s="26">
        <v>0</v>
      </c>
      <c r="AK3065" s="26">
        <v>44531</v>
      </c>
      <c r="AM3065" s="2" t="str">
        <f t="shared" si="47"/>
        <v>No</v>
      </c>
    </row>
    <row r="3066" spans="1:39">
      <c r="A3066" s="6" t="s">
        <v>5641</v>
      </c>
      <c r="B3066" s="6" t="s">
        <v>5642</v>
      </c>
      <c r="C3066" s="4" t="s">
        <v>22</v>
      </c>
      <c r="D3066" s="213"/>
      <c r="E3066" s="210">
        <v>90300</v>
      </c>
      <c r="F3066" s="17" t="s">
        <v>272</v>
      </c>
      <c r="G3066" s="36" t="s">
        <v>220</v>
      </c>
      <c r="H3066" s="157">
        <v>12150996</v>
      </c>
      <c r="I3066" s="19">
        <v>5</v>
      </c>
      <c r="J3066" s="150" t="s">
        <v>18</v>
      </c>
      <c r="K3066" s="150" t="s">
        <v>15</v>
      </c>
      <c r="L3066" s="9">
        <v>5</v>
      </c>
      <c r="M3066" s="9"/>
      <c r="N3066" s="21">
        <v>0</v>
      </c>
      <c r="O3066" s="10"/>
      <c r="P3066" s="39">
        <v>0</v>
      </c>
      <c r="Q3066" s="7"/>
      <c r="R3066" s="158">
        <v>65.693799999999996</v>
      </c>
      <c r="S3066" s="1"/>
      <c r="T3066" s="23">
        <v>12.3926</v>
      </c>
      <c r="V3066" s="20">
        <v>5.3010000000000002</v>
      </c>
      <c r="X3066" s="20">
        <v>0</v>
      </c>
      <c r="AA3066" s="25">
        <v>0</v>
      </c>
      <c r="AB3066" s="9"/>
      <c r="AC3066" s="25">
        <v>51701</v>
      </c>
      <c r="AD3066" s="9"/>
      <c r="AE3066" s="27">
        <v>9753</v>
      </c>
      <c r="AF3066" s="9"/>
      <c r="AG3066" s="26">
        <v>787</v>
      </c>
      <c r="AI3066" s="26">
        <v>0</v>
      </c>
      <c r="AK3066" s="26">
        <v>13018</v>
      </c>
      <c r="AM3066" s="2" t="str">
        <f t="shared" si="47"/>
        <v>No</v>
      </c>
    </row>
    <row r="3067" spans="1:39">
      <c r="A3067" s="6" t="s">
        <v>1734</v>
      </c>
      <c r="B3067" s="6" t="s">
        <v>5844</v>
      </c>
      <c r="C3067" s="4" t="s">
        <v>42</v>
      </c>
      <c r="D3067" s="213" t="s">
        <v>1735</v>
      </c>
      <c r="E3067" s="210" t="s">
        <v>1736</v>
      </c>
      <c r="F3067" s="17" t="s">
        <v>272</v>
      </c>
      <c r="G3067" s="36" t="s">
        <v>400</v>
      </c>
      <c r="H3067" s="157">
        <v>0</v>
      </c>
      <c r="I3067" s="19">
        <v>5</v>
      </c>
      <c r="J3067" s="150" t="s">
        <v>13</v>
      </c>
      <c r="K3067" s="150" t="s">
        <v>12</v>
      </c>
      <c r="L3067" s="9">
        <v>5</v>
      </c>
      <c r="M3067" s="9"/>
      <c r="N3067" s="21">
        <v>0.54749999999999999</v>
      </c>
      <c r="O3067" s="10"/>
      <c r="P3067" s="39">
        <v>6.2199999999999998E-2</v>
      </c>
      <c r="Q3067" s="7"/>
      <c r="R3067" s="158">
        <v>29.9041</v>
      </c>
      <c r="S3067" s="1"/>
      <c r="T3067" s="23">
        <v>3.4003000000000001</v>
      </c>
      <c r="V3067" s="20">
        <v>8.7946000000000009</v>
      </c>
      <c r="X3067" s="20">
        <v>0</v>
      </c>
      <c r="AA3067" s="25">
        <v>16290</v>
      </c>
      <c r="AB3067" s="9"/>
      <c r="AC3067" s="25">
        <v>261691</v>
      </c>
      <c r="AD3067" s="9"/>
      <c r="AE3067" s="27">
        <v>29756</v>
      </c>
      <c r="AF3067" s="9"/>
      <c r="AG3067" s="26">
        <v>8751</v>
      </c>
      <c r="AI3067" s="26">
        <v>0</v>
      </c>
      <c r="AK3067" s="26">
        <v>121625</v>
      </c>
      <c r="AM3067" s="2" t="str">
        <f t="shared" si="47"/>
        <v>No</v>
      </c>
    </row>
    <row r="3068" spans="1:39">
      <c r="A3068" s="6" t="s">
        <v>5651</v>
      </c>
      <c r="B3068" s="6" t="s">
        <v>5652</v>
      </c>
      <c r="C3068" s="4" t="s">
        <v>57</v>
      </c>
      <c r="D3068" s="213"/>
      <c r="E3068" s="210" t="s">
        <v>5653</v>
      </c>
      <c r="F3068" s="17" t="s">
        <v>405</v>
      </c>
      <c r="G3068" s="36" t="s">
        <v>400</v>
      </c>
      <c r="H3068" s="157">
        <v>0</v>
      </c>
      <c r="I3068" s="19">
        <v>5</v>
      </c>
      <c r="J3068" s="150" t="s">
        <v>13</v>
      </c>
      <c r="K3068" s="150" t="s">
        <v>12</v>
      </c>
      <c r="L3068" s="9">
        <v>5</v>
      </c>
      <c r="M3068" s="9"/>
      <c r="N3068" s="21">
        <v>0</v>
      </c>
      <c r="O3068" s="10"/>
      <c r="P3068" s="39">
        <v>0</v>
      </c>
      <c r="Q3068" s="7"/>
      <c r="R3068" s="158">
        <v>44.750100000000003</v>
      </c>
      <c r="S3068" s="1"/>
      <c r="T3068" s="23">
        <v>2.5996999999999999</v>
      </c>
      <c r="V3068" s="20">
        <v>17.2135</v>
      </c>
      <c r="X3068" s="20">
        <v>0</v>
      </c>
      <c r="AA3068" s="25">
        <v>0</v>
      </c>
      <c r="AB3068" s="9"/>
      <c r="AC3068" s="25">
        <v>254673</v>
      </c>
      <c r="AD3068" s="9"/>
      <c r="AE3068" s="27">
        <v>14795</v>
      </c>
      <c r="AF3068" s="9"/>
      <c r="AG3068" s="26">
        <v>5691</v>
      </c>
      <c r="AI3068" s="26">
        <v>0</v>
      </c>
      <c r="AK3068" s="26">
        <v>104119</v>
      </c>
      <c r="AM3068" s="2" t="str">
        <f t="shared" si="47"/>
        <v>No</v>
      </c>
    </row>
    <row r="3069" spans="1:39">
      <c r="A3069" s="6" t="s">
        <v>4987</v>
      </c>
      <c r="B3069" s="6" t="s">
        <v>4988</v>
      </c>
      <c r="C3069" s="4" t="s">
        <v>20</v>
      </c>
      <c r="D3069" s="213"/>
      <c r="E3069" s="210" t="s">
        <v>4989</v>
      </c>
      <c r="F3069" s="17" t="s">
        <v>405</v>
      </c>
      <c r="G3069" s="36" t="s">
        <v>400</v>
      </c>
      <c r="H3069" s="157">
        <v>0</v>
      </c>
      <c r="I3069" s="19">
        <v>5</v>
      </c>
      <c r="J3069" s="150" t="s">
        <v>14</v>
      </c>
      <c r="K3069" s="150" t="s">
        <v>12</v>
      </c>
      <c r="L3069" s="9">
        <v>5</v>
      </c>
      <c r="M3069" s="9"/>
      <c r="N3069" s="21">
        <v>0.66279999999999994</v>
      </c>
      <c r="O3069" s="10"/>
      <c r="P3069" s="39">
        <v>1.6199999999999999E-2</v>
      </c>
      <c r="Q3069" s="7"/>
      <c r="R3069" s="158">
        <v>77.076400000000007</v>
      </c>
      <c r="S3069" s="1"/>
      <c r="T3069" s="23">
        <v>1.879</v>
      </c>
      <c r="V3069" s="20">
        <v>41.019300000000001</v>
      </c>
      <c r="X3069" s="20">
        <v>0</v>
      </c>
      <c r="AA3069" s="25">
        <v>5724</v>
      </c>
      <c r="AB3069" s="9"/>
      <c r="AC3069" s="25">
        <v>354243</v>
      </c>
      <c r="AD3069" s="9"/>
      <c r="AE3069" s="27">
        <v>8636</v>
      </c>
      <c r="AF3069" s="9"/>
      <c r="AG3069" s="26">
        <v>4596</v>
      </c>
      <c r="AI3069" s="26">
        <v>0</v>
      </c>
      <c r="AK3069" s="26">
        <v>68245</v>
      </c>
      <c r="AM3069" s="2" t="str">
        <f t="shared" si="47"/>
        <v>No</v>
      </c>
    </row>
    <row r="3070" spans="1:39">
      <c r="A3070" s="6" t="s">
        <v>3241</v>
      </c>
      <c r="B3070" s="6" t="s">
        <v>3242</v>
      </c>
      <c r="C3070" s="4" t="s">
        <v>113</v>
      </c>
      <c r="D3070" s="213" t="s">
        <v>3243</v>
      </c>
      <c r="E3070" s="210" t="s">
        <v>3244</v>
      </c>
      <c r="F3070" s="17" t="s">
        <v>272</v>
      </c>
      <c r="G3070" s="36" t="s">
        <v>400</v>
      </c>
      <c r="H3070" s="157">
        <v>0</v>
      </c>
      <c r="I3070" s="19">
        <v>5</v>
      </c>
      <c r="J3070" s="150" t="s">
        <v>13</v>
      </c>
      <c r="K3070" s="150" t="s">
        <v>15</v>
      </c>
      <c r="L3070" s="9">
        <v>5</v>
      </c>
      <c r="M3070" s="9"/>
      <c r="N3070" s="21">
        <v>3.5937000000000001</v>
      </c>
      <c r="O3070" s="10"/>
      <c r="P3070" s="39">
        <v>0.41930000000000001</v>
      </c>
      <c r="Q3070" s="7"/>
      <c r="R3070" s="158">
        <v>23.8611</v>
      </c>
      <c r="S3070" s="1"/>
      <c r="T3070" s="23">
        <v>2.7837999999999998</v>
      </c>
      <c r="V3070" s="20">
        <v>8.5715000000000003</v>
      </c>
      <c r="X3070" s="20">
        <v>0</v>
      </c>
      <c r="AA3070" s="25">
        <v>141360</v>
      </c>
      <c r="AB3070" s="9"/>
      <c r="AC3070" s="25">
        <v>337158</v>
      </c>
      <c r="AD3070" s="9"/>
      <c r="AE3070" s="27">
        <v>39335</v>
      </c>
      <c r="AF3070" s="9"/>
      <c r="AG3070" s="26">
        <v>14130</v>
      </c>
      <c r="AI3070" s="26">
        <v>0</v>
      </c>
      <c r="AK3070" s="26">
        <v>148282</v>
      </c>
      <c r="AM3070" s="2" t="str">
        <f t="shared" si="47"/>
        <v>No</v>
      </c>
    </row>
    <row r="3071" spans="1:39">
      <c r="A3071" s="6" t="s">
        <v>6424</v>
      </c>
      <c r="B3071" s="6" t="s">
        <v>3309</v>
      </c>
      <c r="C3071" s="4" t="s">
        <v>52</v>
      </c>
      <c r="D3071" s="213">
        <v>6058</v>
      </c>
      <c r="E3071" s="210">
        <v>60058</v>
      </c>
      <c r="F3071" s="17" t="s">
        <v>272</v>
      </c>
      <c r="G3071" s="36" t="s">
        <v>220</v>
      </c>
      <c r="H3071" s="157">
        <v>899703</v>
      </c>
      <c r="I3071" s="19">
        <v>5</v>
      </c>
      <c r="J3071" s="150" t="s">
        <v>14</v>
      </c>
      <c r="K3071" s="150" t="s">
        <v>12</v>
      </c>
      <c r="L3071" s="9">
        <v>5</v>
      </c>
      <c r="M3071" s="9"/>
      <c r="N3071" s="21">
        <v>0.90939999999999999</v>
      </c>
      <c r="O3071" s="10"/>
      <c r="P3071" s="39">
        <v>0.26900000000000002</v>
      </c>
      <c r="Q3071" s="7"/>
      <c r="R3071" s="158">
        <v>44.033099999999997</v>
      </c>
      <c r="S3071" s="1"/>
      <c r="T3071" s="23">
        <v>13.0258</v>
      </c>
      <c r="V3071" s="20">
        <v>3.3805000000000001</v>
      </c>
      <c r="X3071" s="20">
        <v>0</v>
      </c>
      <c r="AA3071" s="25">
        <v>82587</v>
      </c>
      <c r="AB3071" s="9"/>
      <c r="AC3071" s="25">
        <v>306999</v>
      </c>
      <c r="AD3071" s="9"/>
      <c r="AE3071" s="27">
        <v>90816</v>
      </c>
      <c r="AF3071" s="9"/>
      <c r="AG3071" s="26">
        <v>6972</v>
      </c>
      <c r="AI3071" s="26">
        <v>0</v>
      </c>
      <c r="AK3071" s="26">
        <v>141042</v>
      </c>
      <c r="AM3071" s="2" t="str">
        <f t="shared" si="47"/>
        <v>No</v>
      </c>
    </row>
    <row r="3072" spans="1:39">
      <c r="A3072" s="6" t="s">
        <v>3950</v>
      </c>
      <c r="B3072" s="6" t="s">
        <v>2521</v>
      </c>
      <c r="C3072" s="4" t="s">
        <v>48</v>
      </c>
      <c r="D3072" s="213" t="s">
        <v>3951</v>
      </c>
      <c r="E3072" s="210" t="s">
        <v>3952</v>
      </c>
      <c r="F3072" s="17" t="s">
        <v>405</v>
      </c>
      <c r="G3072" s="36" t="s">
        <v>400</v>
      </c>
      <c r="H3072" s="157">
        <v>0</v>
      </c>
      <c r="I3072" s="19">
        <v>5</v>
      </c>
      <c r="J3072" s="150" t="s">
        <v>13</v>
      </c>
      <c r="K3072" s="150" t="s">
        <v>12</v>
      </c>
      <c r="L3072" s="9">
        <v>5</v>
      </c>
      <c r="M3072" s="9"/>
      <c r="N3072" s="21">
        <v>0.95860000000000001</v>
      </c>
      <c r="O3072" s="10"/>
      <c r="P3072" s="39">
        <v>0.24590000000000001</v>
      </c>
      <c r="Q3072" s="7"/>
      <c r="R3072" s="158">
        <v>22.758400000000002</v>
      </c>
      <c r="S3072" s="1"/>
      <c r="T3072" s="23">
        <v>5.8384</v>
      </c>
      <c r="V3072" s="20">
        <v>3.8980999999999999</v>
      </c>
      <c r="X3072" s="20">
        <v>0</v>
      </c>
      <c r="AA3072" s="25">
        <v>25622</v>
      </c>
      <c r="AB3072" s="9"/>
      <c r="AC3072" s="25">
        <v>104188</v>
      </c>
      <c r="AD3072" s="9"/>
      <c r="AE3072" s="27">
        <v>26728</v>
      </c>
      <c r="AF3072" s="9"/>
      <c r="AG3072" s="26">
        <v>4578</v>
      </c>
      <c r="AI3072" s="26">
        <v>0</v>
      </c>
      <c r="AK3072" s="26">
        <v>58999</v>
      </c>
      <c r="AM3072" s="2" t="str">
        <f t="shared" si="47"/>
        <v>No</v>
      </c>
    </row>
    <row r="3073" spans="1:39">
      <c r="A3073" s="6" t="s">
        <v>4275</v>
      </c>
      <c r="B3073" s="6" t="s">
        <v>4276</v>
      </c>
      <c r="C3073" s="4" t="s">
        <v>66</v>
      </c>
      <c r="D3073" s="213" t="s">
        <v>4277</v>
      </c>
      <c r="E3073" s="210" t="s">
        <v>4278</v>
      </c>
      <c r="F3073" s="17" t="s">
        <v>272</v>
      </c>
      <c r="G3073" s="36" t="s">
        <v>400</v>
      </c>
      <c r="H3073" s="157">
        <v>0</v>
      </c>
      <c r="I3073" s="19">
        <v>5</v>
      </c>
      <c r="J3073" s="150" t="s">
        <v>13</v>
      </c>
      <c r="K3073" s="150" t="s">
        <v>12</v>
      </c>
      <c r="L3073" s="9">
        <v>5</v>
      </c>
      <c r="M3073" s="9"/>
      <c r="N3073" s="21">
        <v>2.8473999999999999</v>
      </c>
      <c r="O3073" s="10"/>
      <c r="P3073" s="39">
        <v>0.1047</v>
      </c>
      <c r="Q3073" s="7"/>
      <c r="R3073" s="158">
        <v>29.526199999999999</v>
      </c>
      <c r="S3073" s="1"/>
      <c r="T3073" s="23">
        <v>1.0854999999999999</v>
      </c>
      <c r="V3073" s="20">
        <v>27.200800000000001</v>
      </c>
      <c r="X3073" s="20">
        <v>0</v>
      </c>
      <c r="AA3073" s="25">
        <v>15148</v>
      </c>
      <c r="AB3073" s="9"/>
      <c r="AC3073" s="25">
        <v>144708</v>
      </c>
      <c r="AD3073" s="9"/>
      <c r="AE3073" s="27">
        <v>5320</v>
      </c>
      <c r="AF3073" s="9"/>
      <c r="AG3073" s="26">
        <v>4901</v>
      </c>
      <c r="AI3073" s="26">
        <v>0</v>
      </c>
      <c r="AK3073" s="26">
        <v>124755</v>
      </c>
      <c r="AM3073" s="2" t="str">
        <f t="shared" si="47"/>
        <v>No</v>
      </c>
    </row>
    <row r="3074" spans="1:39">
      <c r="A3074" s="6" t="s">
        <v>136</v>
      </c>
      <c r="B3074" s="6" t="s">
        <v>2452</v>
      </c>
      <c r="C3074" s="4" t="s">
        <v>113</v>
      </c>
      <c r="D3074" s="213">
        <v>5217</v>
      </c>
      <c r="E3074" s="210">
        <v>55308</v>
      </c>
      <c r="F3074" s="17" t="s">
        <v>272</v>
      </c>
      <c r="G3074" s="36" t="s">
        <v>220</v>
      </c>
      <c r="H3074" s="157">
        <v>401661</v>
      </c>
      <c r="I3074" s="19">
        <v>5</v>
      </c>
      <c r="J3074" s="150" t="s">
        <v>18</v>
      </c>
      <c r="K3074" s="150" t="s">
        <v>15</v>
      </c>
      <c r="L3074" s="9">
        <v>5</v>
      </c>
      <c r="M3074" s="9"/>
      <c r="N3074" s="21">
        <v>5.4885000000000002</v>
      </c>
      <c r="O3074" s="10"/>
      <c r="P3074" s="39">
        <v>0.48720000000000002</v>
      </c>
      <c r="Q3074" s="7"/>
      <c r="R3074" s="158">
        <v>30.057600000000001</v>
      </c>
      <c r="S3074" s="1"/>
      <c r="T3074" s="23">
        <v>2.6682000000000001</v>
      </c>
      <c r="V3074" s="20">
        <v>11.2651</v>
      </c>
      <c r="X3074" s="20">
        <v>0</v>
      </c>
      <c r="AA3074" s="25">
        <v>164588</v>
      </c>
      <c r="AB3074" s="9"/>
      <c r="AC3074" s="25">
        <v>337817</v>
      </c>
      <c r="AD3074" s="9"/>
      <c r="AE3074" s="27">
        <v>29988</v>
      </c>
      <c r="AF3074" s="9"/>
      <c r="AG3074" s="26">
        <v>11239</v>
      </c>
      <c r="AI3074" s="26">
        <v>0</v>
      </c>
      <c r="AK3074" s="26">
        <v>94889</v>
      </c>
      <c r="AM3074" s="2" t="str">
        <f t="shared" ref="AM3074:AM3137" si="48">IF(AL3074&amp;AJ3074&amp;AH3074&amp;AF3074&amp;AD3074&amp;AB3074&amp;Y3074&amp;W3074&amp;U3074&amp;S3074&amp;S3074&amp;Q3074&amp;O3074&lt;&gt;"","Yes","No")</f>
        <v>No</v>
      </c>
    </row>
    <row r="3075" spans="1:39">
      <c r="A3075" s="6" t="s">
        <v>3142</v>
      </c>
      <c r="B3075" s="6" t="s">
        <v>3143</v>
      </c>
      <c r="C3075" s="4" t="s">
        <v>113</v>
      </c>
      <c r="D3075" s="213" t="s">
        <v>3144</v>
      </c>
      <c r="E3075" s="210" t="s">
        <v>3145</v>
      </c>
      <c r="F3075" s="17" t="s">
        <v>272</v>
      </c>
      <c r="G3075" s="36" t="s">
        <v>400</v>
      </c>
      <c r="H3075" s="157">
        <v>0</v>
      </c>
      <c r="I3075" s="19">
        <v>5</v>
      </c>
      <c r="J3075" s="150" t="s">
        <v>13</v>
      </c>
      <c r="K3075" s="150" t="s">
        <v>15</v>
      </c>
      <c r="L3075" s="9">
        <v>5</v>
      </c>
      <c r="M3075" s="9"/>
      <c r="N3075" s="21">
        <v>3.6669</v>
      </c>
      <c r="O3075" s="10"/>
      <c r="P3075" s="39">
        <v>0.3674</v>
      </c>
      <c r="Q3075" s="7"/>
      <c r="R3075" s="158">
        <v>27.095800000000001</v>
      </c>
      <c r="S3075" s="1"/>
      <c r="T3075" s="23">
        <v>2.7151000000000001</v>
      </c>
      <c r="V3075" s="20">
        <v>9.9796999999999993</v>
      </c>
      <c r="X3075" s="20">
        <v>0</v>
      </c>
      <c r="AA3075" s="25">
        <v>129077</v>
      </c>
      <c r="AB3075" s="9"/>
      <c r="AC3075" s="25">
        <v>351297</v>
      </c>
      <c r="AD3075" s="9"/>
      <c r="AE3075" s="27">
        <v>35201</v>
      </c>
      <c r="AF3075" s="9"/>
      <c r="AG3075" s="26">
        <v>12965</v>
      </c>
      <c r="AI3075" s="26">
        <v>0</v>
      </c>
      <c r="AK3075" s="26">
        <v>108622</v>
      </c>
      <c r="AM3075" s="2" t="str">
        <f t="shared" si="48"/>
        <v>No</v>
      </c>
    </row>
    <row r="3076" spans="1:39">
      <c r="A3076" s="6" t="s">
        <v>4360</v>
      </c>
      <c r="B3076" s="6" t="s">
        <v>4361</v>
      </c>
      <c r="C3076" s="4" t="s">
        <v>65</v>
      </c>
      <c r="D3076" s="213" t="s">
        <v>4362</v>
      </c>
      <c r="E3076" s="210">
        <v>88128</v>
      </c>
      <c r="F3076" s="17" t="s">
        <v>132</v>
      </c>
      <c r="G3076" s="36" t="s">
        <v>220</v>
      </c>
      <c r="H3076" s="157">
        <v>0</v>
      </c>
      <c r="I3076" s="19">
        <v>5</v>
      </c>
      <c r="J3076" s="150" t="s">
        <v>13</v>
      </c>
      <c r="K3076" s="150" t="s">
        <v>12</v>
      </c>
      <c r="L3076" s="9">
        <v>5</v>
      </c>
      <c r="M3076" s="9"/>
      <c r="N3076" s="21">
        <v>0.86860000000000004</v>
      </c>
      <c r="O3076" s="10"/>
      <c r="P3076" s="39">
        <v>2.8799999999999999E-2</v>
      </c>
      <c r="Q3076" s="7"/>
      <c r="R3076" s="158">
        <v>40.233600000000003</v>
      </c>
      <c r="S3076" s="1"/>
      <c r="T3076" s="23">
        <v>1.3346</v>
      </c>
      <c r="V3076" s="20">
        <v>30.145700000000001</v>
      </c>
      <c r="X3076" s="20">
        <v>0</v>
      </c>
      <c r="AA3076" s="25">
        <v>10950</v>
      </c>
      <c r="AB3076" s="9"/>
      <c r="AC3076" s="25">
        <v>380047</v>
      </c>
      <c r="AD3076" s="9"/>
      <c r="AE3076" s="27">
        <v>12607</v>
      </c>
      <c r="AF3076" s="9"/>
      <c r="AG3076" s="26">
        <v>9446</v>
      </c>
      <c r="AI3076" s="26">
        <v>0</v>
      </c>
      <c r="AK3076" s="26">
        <v>204645</v>
      </c>
      <c r="AM3076" s="2" t="str">
        <f t="shared" si="48"/>
        <v>No</v>
      </c>
    </row>
    <row r="3077" spans="1:39">
      <c r="A3077" s="6" t="s">
        <v>4218</v>
      </c>
      <c r="B3077" s="6" t="s">
        <v>4219</v>
      </c>
      <c r="C3077" s="4" t="s">
        <v>66</v>
      </c>
      <c r="D3077" s="213" t="s">
        <v>4220</v>
      </c>
      <c r="E3077" s="210" t="s">
        <v>4221</v>
      </c>
      <c r="F3077" s="17" t="s">
        <v>272</v>
      </c>
      <c r="G3077" s="36" t="s">
        <v>400</v>
      </c>
      <c r="H3077" s="157">
        <v>0</v>
      </c>
      <c r="I3077" s="19">
        <v>5</v>
      </c>
      <c r="J3077" s="150" t="s">
        <v>13</v>
      </c>
      <c r="K3077" s="150" t="s">
        <v>12</v>
      </c>
      <c r="L3077" s="9">
        <v>5</v>
      </c>
      <c r="M3077" s="9"/>
      <c r="N3077" s="21">
        <v>2.3157000000000001</v>
      </c>
      <c r="O3077" s="10"/>
      <c r="P3077" s="39">
        <v>8.3799999999999999E-2</v>
      </c>
      <c r="Q3077" s="7"/>
      <c r="R3077" s="158">
        <v>69.167500000000004</v>
      </c>
      <c r="S3077" s="1"/>
      <c r="T3077" s="23">
        <v>2.5026000000000002</v>
      </c>
      <c r="V3077" s="20">
        <v>27.637799999999999</v>
      </c>
      <c r="X3077" s="20">
        <v>0</v>
      </c>
      <c r="AA3077" s="25">
        <v>21930</v>
      </c>
      <c r="AB3077" s="9"/>
      <c r="AC3077" s="25">
        <v>261730</v>
      </c>
      <c r="AD3077" s="9"/>
      <c r="AE3077" s="27">
        <v>9470</v>
      </c>
      <c r="AF3077" s="9"/>
      <c r="AG3077" s="26">
        <v>3784</v>
      </c>
      <c r="AI3077" s="26">
        <v>0</v>
      </c>
      <c r="AK3077" s="26">
        <v>69549</v>
      </c>
      <c r="AM3077" s="2" t="str">
        <f t="shared" si="48"/>
        <v>No</v>
      </c>
    </row>
    <row r="3078" spans="1:39">
      <c r="A3078" s="6" t="s">
        <v>5456</v>
      </c>
      <c r="B3078" s="6" t="s">
        <v>5457</v>
      </c>
      <c r="C3078" s="4" t="s">
        <v>103</v>
      </c>
      <c r="D3078" s="213"/>
      <c r="E3078" s="210" t="s">
        <v>5458</v>
      </c>
      <c r="F3078" s="17" t="s">
        <v>662</v>
      </c>
      <c r="G3078" s="36" t="s">
        <v>400</v>
      </c>
      <c r="H3078" s="157">
        <v>0</v>
      </c>
      <c r="I3078" s="19">
        <v>5</v>
      </c>
      <c r="J3078" s="150" t="s">
        <v>13</v>
      </c>
      <c r="K3078" s="150" t="s">
        <v>15</v>
      </c>
      <c r="L3078" s="9">
        <v>5</v>
      </c>
      <c r="M3078" s="9"/>
      <c r="N3078" s="21">
        <v>1.5698000000000001</v>
      </c>
      <c r="O3078" s="10"/>
      <c r="P3078" s="39">
        <v>6.13E-2</v>
      </c>
      <c r="Q3078" s="7"/>
      <c r="R3078" s="158">
        <v>36.603200000000001</v>
      </c>
      <c r="S3078" s="1"/>
      <c r="T3078" s="23">
        <v>1.4297</v>
      </c>
      <c r="V3078" s="20">
        <v>25.601400000000002</v>
      </c>
      <c r="X3078" s="20">
        <v>0</v>
      </c>
      <c r="AA3078" s="25">
        <v>24834</v>
      </c>
      <c r="AB3078" s="9"/>
      <c r="AC3078" s="25">
        <v>405014</v>
      </c>
      <c r="AD3078" s="9"/>
      <c r="AE3078" s="27">
        <v>15820</v>
      </c>
      <c r="AF3078" s="9"/>
      <c r="AG3078" s="26">
        <v>11065</v>
      </c>
      <c r="AI3078" s="26">
        <v>0</v>
      </c>
      <c r="AK3078" s="26">
        <v>227909</v>
      </c>
      <c r="AM3078" s="2" t="str">
        <f t="shared" si="48"/>
        <v>No</v>
      </c>
    </row>
    <row r="3079" spans="1:39">
      <c r="A3079" s="6" t="s">
        <v>6425</v>
      </c>
      <c r="B3079" s="6" t="s">
        <v>1474</v>
      </c>
      <c r="C3079" s="4" t="s">
        <v>17</v>
      </c>
      <c r="D3079" s="213" t="s">
        <v>1475</v>
      </c>
      <c r="E3079" s="210" t="s">
        <v>1476</v>
      </c>
      <c r="F3079" s="17" t="s">
        <v>405</v>
      </c>
      <c r="G3079" s="36" t="s">
        <v>400</v>
      </c>
      <c r="H3079" s="157">
        <v>0</v>
      </c>
      <c r="I3079" s="19">
        <v>5</v>
      </c>
      <c r="J3079" s="150" t="s">
        <v>13</v>
      </c>
      <c r="K3079" s="150" t="s">
        <v>12</v>
      </c>
      <c r="L3079" s="9">
        <v>5</v>
      </c>
      <c r="M3079" s="9"/>
      <c r="N3079" s="21">
        <v>3.2061000000000002</v>
      </c>
      <c r="O3079" s="10"/>
      <c r="P3079" s="39">
        <v>4.99E-2</v>
      </c>
      <c r="Q3079" s="7"/>
      <c r="R3079" s="158">
        <v>54.051099999999998</v>
      </c>
      <c r="S3079" s="1"/>
      <c r="T3079" s="23">
        <v>0.84089999999999998</v>
      </c>
      <c r="V3079" s="20">
        <v>64.275999999999996</v>
      </c>
      <c r="X3079" s="20">
        <v>0</v>
      </c>
      <c r="AA3079" s="25">
        <v>14033</v>
      </c>
      <c r="AB3079" s="9"/>
      <c r="AC3079" s="25">
        <v>281336</v>
      </c>
      <c r="AD3079" s="9"/>
      <c r="AE3079" s="27">
        <v>4377</v>
      </c>
      <c r="AF3079" s="9"/>
      <c r="AG3079" s="26">
        <v>5205</v>
      </c>
      <c r="AI3079" s="26">
        <v>0</v>
      </c>
      <c r="AK3079" s="26">
        <v>78185</v>
      </c>
      <c r="AM3079" s="2" t="str">
        <f t="shared" si="48"/>
        <v>No</v>
      </c>
    </row>
    <row r="3080" spans="1:39">
      <c r="A3080" s="6" t="s">
        <v>6426</v>
      </c>
      <c r="B3080" s="6" t="s">
        <v>4400</v>
      </c>
      <c r="C3080" s="4" t="s">
        <v>33</v>
      </c>
      <c r="D3080" s="213" t="s">
        <v>4401</v>
      </c>
      <c r="E3080" s="210" t="s">
        <v>4402</v>
      </c>
      <c r="F3080" s="17" t="s">
        <v>405</v>
      </c>
      <c r="G3080" s="36" t="s">
        <v>400</v>
      </c>
      <c r="H3080" s="157">
        <v>0</v>
      </c>
      <c r="I3080" s="19">
        <v>5</v>
      </c>
      <c r="J3080" s="150" t="s">
        <v>13</v>
      </c>
      <c r="K3080" s="150" t="s">
        <v>12</v>
      </c>
      <c r="L3080" s="9">
        <v>5</v>
      </c>
      <c r="M3080" s="9"/>
      <c r="N3080" s="21">
        <v>1.4738</v>
      </c>
      <c r="O3080" s="10"/>
      <c r="P3080" s="39">
        <v>4.1799999999999997E-2</v>
      </c>
      <c r="Q3080" s="7"/>
      <c r="R3080" s="158">
        <v>34.762799999999999</v>
      </c>
      <c r="S3080" s="1"/>
      <c r="T3080" s="23">
        <v>0.98680000000000001</v>
      </c>
      <c r="V3080" s="20">
        <v>35.229500000000002</v>
      </c>
      <c r="X3080" s="20">
        <v>0</v>
      </c>
      <c r="AA3080" s="25">
        <v>3403</v>
      </c>
      <c r="AB3080" s="9"/>
      <c r="AC3080" s="25">
        <v>81345</v>
      </c>
      <c r="AD3080" s="9"/>
      <c r="AE3080" s="27">
        <v>2309</v>
      </c>
      <c r="AF3080" s="9"/>
      <c r="AG3080" s="26">
        <v>2340</v>
      </c>
      <c r="AI3080" s="26">
        <v>0</v>
      </c>
      <c r="AK3080" s="26">
        <v>50762</v>
      </c>
      <c r="AM3080" s="2" t="str">
        <f t="shared" si="48"/>
        <v>No</v>
      </c>
    </row>
    <row r="3081" spans="1:39">
      <c r="A3081" s="6" t="s">
        <v>1823</v>
      </c>
      <c r="B3081" s="6" t="s">
        <v>1824</v>
      </c>
      <c r="C3081" s="4" t="s">
        <v>42</v>
      </c>
      <c r="D3081" s="213" t="s">
        <v>1825</v>
      </c>
      <c r="E3081" s="210" t="s">
        <v>1826</v>
      </c>
      <c r="F3081" s="17" t="s">
        <v>272</v>
      </c>
      <c r="G3081" s="36" t="s">
        <v>400</v>
      </c>
      <c r="H3081" s="157">
        <v>0</v>
      </c>
      <c r="I3081" s="19">
        <v>5</v>
      </c>
      <c r="J3081" s="150" t="s">
        <v>13</v>
      </c>
      <c r="K3081" s="150" t="s">
        <v>12</v>
      </c>
      <c r="L3081" s="9">
        <v>5</v>
      </c>
      <c r="M3081" s="9"/>
      <c r="N3081" s="21">
        <v>0.73150000000000004</v>
      </c>
      <c r="O3081" s="10"/>
      <c r="P3081" s="39">
        <v>4.1799999999999997E-2</v>
      </c>
      <c r="Q3081" s="7"/>
      <c r="R3081" s="158">
        <v>34.628399999999999</v>
      </c>
      <c r="S3081" s="1"/>
      <c r="T3081" s="23">
        <v>1.978</v>
      </c>
      <c r="V3081" s="20">
        <v>17.506900000000002</v>
      </c>
      <c r="X3081" s="20">
        <v>0</v>
      </c>
      <c r="AA3081" s="25">
        <v>9268</v>
      </c>
      <c r="AB3081" s="9"/>
      <c r="AC3081" s="25">
        <v>221795</v>
      </c>
      <c r="AD3081" s="9"/>
      <c r="AE3081" s="27">
        <v>12669</v>
      </c>
      <c r="AF3081" s="9"/>
      <c r="AG3081" s="26">
        <v>6405</v>
      </c>
      <c r="AI3081" s="26">
        <v>0</v>
      </c>
      <c r="AK3081" s="26">
        <v>67279</v>
      </c>
      <c r="AM3081" s="2" t="str">
        <f t="shared" si="48"/>
        <v>No</v>
      </c>
    </row>
    <row r="3082" spans="1:39">
      <c r="A3082" s="6" t="s">
        <v>4593</v>
      </c>
      <c r="B3082" s="6" t="s">
        <v>4594</v>
      </c>
      <c r="C3082" s="4" t="s">
        <v>65</v>
      </c>
      <c r="D3082" s="213" t="s">
        <v>4595</v>
      </c>
      <c r="E3082" s="210" t="s">
        <v>4596</v>
      </c>
      <c r="F3082" s="17" t="s">
        <v>405</v>
      </c>
      <c r="G3082" s="36" t="s">
        <v>400</v>
      </c>
      <c r="H3082" s="157">
        <v>0</v>
      </c>
      <c r="I3082" s="19">
        <v>5</v>
      </c>
      <c r="J3082" s="150" t="s">
        <v>13</v>
      </c>
      <c r="K3082" s="150" t="s">
        <v>12</v>
      </c>
      <c r="L3082" s="9">
        <v>5</v>
      </c>
      <c r="M3082" s="9"/>
      <c r="N3082" s="21">
        <v>2.6829000000000001</v>
      </c>
      <c r="O3082" s="10"/>
      <c r="P3082" s="39">
        <v>6.7799999999999999E-2</v>
      </c>
      <c r="Q3082" s="7"/>
      <c r="R3082" s="158">
        <v>48.193100000000001</v>
      </c>
      <c r="S3082" s="1"/>
      <c r="T3082" s="23">
        <v>1.2186999999999999</v>
      </c>
      <c r="V3082" s="20">
        <v>39.543999999999997</v>
      </c>
      <c r="X3082" s="20">
        <v>0</v>
      </c>
      <c r="AA3082" s="25">
        <v>17640</v>
      </c>
      <c r="AB3082" s="9"/>
      <c r="AC3082" s="25">
        <v>260002</v>
      </c>
      <c r="AD3082" s="9"/>
      <c r="AE3082" s="27">
        <v>6575</v>
      </c>
      <c r="AF3082" s="9"/>
      <c r="AG3082" s="26">
        <v>5395</v>
      </c>
      <c r="AI3082" s="26">
        <v>0</v>
      </c>
      <c r="AK3082" s="26">
        <v>104487</v>
      </c>
      <c r="AM3082" s="2" t="str">
        <f t="shared" si="48"/>
        <v>No</v>
      </c>
    </row>
    <row r="3083" spans="1:39">
      <c r="A3083" s="6" t="s">
        <v>3256</v>
      </c>
      <c r="B3083" s="6" t="s">
        <v>722</v>
      </c>
      <c r="C3083" s="4" t="s">
        <v>113</v>
      </c>
      <c r="D3083" s="213" t="s">
        <v>3257</v>
      </c>
      <c r="E3083" s="210" t="s">
        <v>3258</v>
      </c>
      <c r="F3083" s="17" t="s">
        <v>272</v>
      </c>
      <c r="G3083" s="36" t="s">
        <v>400</v>
      </c>
      <c r="H3083" s="157">
        <v>0</v>
      </c>
      <c r="I3083" s="19">
        <v>5</v>
      </c>
      <c r="J3083" s="150" t="s">
        <v>13</v>
      </c>
      <c r="K3083" s="150" t="s">
        <v>15</v>
      </c>
      <c r="L3083" s="9">
        <v>5</v>
      </c>
      <c r="M3083" s="9"/>
      <c r="N3083" s="21">
        <v>3.3828</v>
      </c>
      <c r="O3083" s="10"/>
      <c r="P3083" s="39">
        <v>0.31240000000000001</v>
      </c>
      <c r="Q3083" s="7"/>
      <c r="R3083" s="158">
        <v>26.1294</v>
      </c>
      <c r="S3083" s="1"/>
      <c r="T3083" s="23">
        <v>2.4134000000000002</v>
      </c>
      <c r="V3083" s="20">
        <v>10.827</v>
      </c>
      <c r="X3083" s="20">
        <v>0</v>
      </c>
      <c r="AA3083" s="25">
        <v>72978</v>
      </c>
      <c r="AB3083" s="9"/>
      <c r="AC3083" s="25">
        <v>233571</v>
      </c>
      <c r="AD3083" s="9"/>
      <c r="AE3083" s="27">
        <v>21573</v>
      </c>
      <c r="AF3083" s="9"/>
      <c r="AG3083" s="26">
        <v>8939</v>
      </c>
      <c r="AI3083" s="26">
        <v>0</v>
      </c>
      <c r="AK3083" s="26">
        <v>94988</v>
      </c>
      <c r="AM3083" s="2" t="str">
        <f t="shared" si="48"/>
        <v>No</v>
      </c>
    </row>
    <row r="3084" spans="1:39">
      <c r="A3084" s="6" t="s">
        <v>5345</v>
      </c>
      <c r="B3084" s="6" t="s">
        <v>5346</v>
      </c>
      <c r="C3084" s="4" t="s">
        <v>34</v>
      </c>
      <c r="D3084" s="213" t="s">
        <v>5347</v>
      </c>
      <c r="E3084" s="210">
        <v>11152</v>
      </c>
      <c r="F3084" s="17" t="s">
        <v>132</v>
      </c>
      <c r="G3084" s="36" t="s">
        <v>220</v>
      </c>
      <c r="H3084" s="157">
        <v>0</v>
      </c>
      <c r="I3084" s="19">
        <v>5</v>
      </c>
      <c r="J3084" s="150" t="s">
        <v>14</v>
      </c>
      <c r="K3084" s="150" t="s">
        <v>12</v>
      </c>
      <c r="L3084" s="9">
        <v>5</v>
      </c>
      <c r="M3084" s="9"/>
      <c r="N3084" s="21">
        <v>0</v>
      </c>
      <c r="O3084" s="10"/>
      <c r="P3084" s="39">
        <v>0</v>
      </c>
      <c r="Q3084" s="7"/>
      <c r="R3084" s="158">
        <v>51.493200000000002</v>
      </c>
      <c r="S3084" s="1"/>
      <c r="T3084" s="23">
        <v>20.315000000000001</v>
      </c>
      <c r="V3084" s="20">
        <v>2.5347</v>
      </c>
      <c r="X3084" s="20">
        <v>0</v>
      </c>
      <c r="AA3084" s="25">
        <v>0</v>
      </c>
      <c r="AB3084" s="9"/>
      <c r="AC3084" s="25">
        <v>777548</v>
      </c>
      <c r="AD3084" s="9"/>
      <c r="AE3084" s="27">
        <v>306756</v>
      </c>
      <c r="AF3084" s="9"/>
      <c r="AG3084" s="26">
        <v>15100</v>
      </c>
      <c r="AI3084" s="26">
        <v>0</v>
      </c>
      <c r="AK3084" s="26">
        <v>132118</v>
      </c>
      <c r="AM3084" s="2" t="str">
        <f t="shared" si="48"/>
        <v>No</v>
      </c>
    </row>
    <row r="3085" spans="1:39">
      <c r="A3085" s="6" t="s">
        <v>2875</v>
      </c>
      <c r="B3085" s="6" t="s">
        <v>2876</v>
      </c>
      <c r="C3085" s="4" t="s">
        <v>57</v>
      </c>
      <c r="D3085" s="213" t="s">
        <v>2877</v>
      </c>
      <c r="E3085" s="210" t="s">
        <v>2878</v>
      </c>
      <c r="F3085" s="17" t="s">
        <v>272</v>
      </c>
      <c r="G3085" s="36" t="s">
        <v>400</v>
      </c>
      <c r="H3085" s="157">
        <v>0</v>
      </c>
      <c r="I3085" s="19">
        <v>5</v>
      </c>
      <c r="J3085" s="150" t="s">
        <v>13</v>
      </c>
      <c r="K3085" s="150" t="s">
        <v>12</v>
      </c>
      <c r="L3085" s="9">
        <v>5</v>
      </c>
      <c r="M3085" s="9"/>
      <c r="N3085" s="21">
        <v>0.68400000000000005</v>
      </c>
      <c r="O3085" s="10"/>
      <c r="P3085" s="39">
        <v>4.5900000000000003E-2</v>
      </c>
      <c r="Q3085" s="7"/>
      <c r="R3085" s="158">
        <v>42.7498</v>
      </c>
      <c r="S3085" s="1"/>
      <c r="T3085" s="23">
        <v>2.8712</v>
      </c>
      <c r="V3085" s="20">
        <v>14.888999999999999</v>
      </c>
      <c r="X3085" s="20">
        <v>0</v>
      </c>
      <c r="AA3085" s="25">
        <v>21274</v>
      </c>
      <c r="AB3085" s="9"/>
      <c r="AC3085" s="25">
        <v>463109</v>
      </c>
      <c r="AD3085" s="9"/>
      <c r="AE3085" s="27">
        <v>31104</v>
      </c>
      <c r="AF3085" s="9"/>
      <c r="AG3085" s="26">
        <v>10833</v>
      </c>
      <c r="AI3085" s="26">
        <v>0</v>
      </c>
      <c r="AK3085" s="26">
        <v>109569</v>
      </c>
      <c r="AM3085" s="2" t="str">
        <f t="shared" si="48"/>
        <v>No</v>
      </c>
    </row>
    <row r="3086" spans="1:39">
      <c r="A3086" s="6" t="s">
        <v>4515</v>
      </c>
      <c r="B3086" s="6" t="s">
        <v>2126</v>
      </c>
      <c r="C3086" s="4" t="s">
        <v>63</v>
      </c>
      <c r="D3086" s="213" t="s">
        <v>4516</v>
      </c>
      <c r="E3086" s="210" t="s">
        <v>4517</v>
      </c>
      <c r="F3086" s="17" t="s">
        <v>272</v>
      </c>
      <c r="G3086" s="36" t="s">
        <v>400</v>
      </c>
      <c r="H3086" s="157">
        <v>0</v>
      </c>
      <c r="I3086" s="19">
        <v>5</v>
      </c>
      <c r="J3086" s="150" t="s">
        <v>14</v>
      </c>
      <c r="K3086" s="150" t="s">
        <v>12</v>
      </c>
      <c r="L3086" s="9">
        <v>5</v>
      </c>
      <c r="M3086" s="9"/>
      <c r="N3086" s="21">
        <v>0.15390000000000001</v>
      </c>
      <c r="O3086" s="10"/>
      <c r="P3086" s="39">
        <v>8.0999999999999996E-3</v>
      </c>
      <c r="Q3086" s="7"/>
      <c r="R3086" s="158">
        <v>112.9615</v>
      </c>
      <c r="S3086" s="1"/>
      <c r="T3086" s="23">
        <v>5.9421999999999997</v>
      </c>
      <c r="V3086" s="20">
        <v>19.010100000000001</v>
      </c>
      <c r="X3086" s="20">
        <v>0</v>
      </c>
      <c r="AA3086" s="25">
        <v>2040</v>
      </c>
      <c r="AB3086" s="9"/>
      <c r="AC3086" s="25">
        <v>252017</v>
      </c>
      <c r="AD3086" s="9"/>
      <c r="AE3086" s="27">
        <v>13257</v>
      </c>
      <c r="AF3086" s="9"/>
      <c r="AG3086" s="26">
        <v>2231</v>
      </c>
      <c r="AI3086" s="26">
        <v>0</v>
      </c>
      <c r="AK3086" s="26">
        <v>121265</v>
      </c>
      <c r="AM3086" s="2" t="str">
        <f t="shared" si="48"/>
        <v>No</v>
      </c>
    </row>
    <row r="3087" spans="1:39">
      <c r="A3087" s="6" t="s">
        <v>6427</v>
      </c>
      <c r="B3087" s="6" t="s">
        <v>4647</v>
      </c>
      <c r="C3087" s="4" t="s">
        <v>101</v>
      </c>
      <c r="D3087" s="213" t="s">
        <v>4648</v>
      </c>
      <c r="E3087" s="210" t="s">
        <v>4649</v>
      </c>
      <c r="F3087" s="17" t="s">
        <v>405</v>
      </c>
      <c r="G3087" s="36" t="s">
        <v>400</v>
      </c>
      <c r="H3087" s="157">
        <v>0</v>
      </c>
      <c r="I3087" s="19">
        <v>5</v>
      </c>
      <c r="J3087" s="150" t="s">
        <v>13</v>
      </c>
      <c r="K3087" s="150" t="s">
        <v>12</v>
      </c>
      <c r="L3087" s="9">
        <v>5</v>
      </c>
      <c r="M3087" s="9"/>
      <c r="N3087" s="21">
        <v>0.61450000000000005</v>
      </c>
      <c r="O3087" s="10"/>
      <c r="P3087" s="39">
        <v>9.0300000000000005E-2</v>
      </c>
      <c r="Q3087" s="7"/>
      <c r="R3087" s="158">
        <v>50.318899999999999</v>
      </c>
      <c r="S3087" s="1"/>
      <c r="T3087" s="23">
        <v>7.3982000000000001</v>
      </c>
      <c r="V3087" s="20">
        <v>6.8014999999999999</v>
      </c>
      <c r="X3087" s="20">
        <v>0</v>
      </c>
      <c r="AA3087" s="25">
        <v>36508</v>
      </c>
      <c r="AB3087" s="9"/>
      <c r="AC3087" s="25">
        <v>404111</v>
      </c>
      <c r="AD3087" s="9"/>
      <c r="AE3087" s="27">
        <v>59415</v>
      </c>
      <c r="AF3087" s="9"/>
      <c r="AG3087" s="26">
        <v>8031</v>
      </c>
      <c r="AI3087" s="26">
        <v>0</v>
      </c>
      <c r="AK3087" s="26">
        <v>84914</v>
      </c>
      <c r="AM3087" s="2" t="str">
        <f t="shared" si="48"/>
        <v>No</v>
      </c>
    </row>
    <row r="3088" spans="1:39">
      <c r="A3088" s="6" t="s">
        <v>885</v>
      </c>
      <c r="B3088" s="6" t="s">
        <v>876</v>
      </c>
      <c r="C3088" s="4" t="s">
        <v>68</v>
      </c>
      <c r="D3088" s="213">
        <v>2201</v>
      </c>
      <c r="E3088" s="210">
        <v>20201</v>
      </c>
      <c r="F3088" s="17" t="s">
        <v>272</v>
      </c>
      <c r="G3088" s="36" t="s">
        <v>220</v>
      </c>
      <c r="H3088" s="157">
        <v>5441567</v>
      </c>
      <c r="I3088" s="19">
        <v>5</v>
      </c>
      <c r="J3088" s="150" t="s">
        <v>14</v>
      </c>
      <c r="K3088" s="150" t="s">
        <v>12</v>
      </c>
      <c r="L3088" s="9">
        <v>5</v>
      </c>
      <c r="M3088" s="9"/>
      <c r="N3088" s="21">
        <v>0</v>
      </c>
      <c r="O3088" s="10"/>
      <c r="P3088" s="39">
        <v>0</v>
      </c>
      <c r="Q3088" s="7"/>
      <c r="R3088" s="158">
        <v>46.915900000000001</v>
      </c>
      <c r="S3088" s="1"/>
      <c r="T3088" s="23">
        <v>6.8318000000000003</v>
      </c>
      <c r="V3088" s="20">
        <v>6.8672000000000004</v>
      </c>
      <c r="X3088" s="20">
        <v>0</v>
      </c>
      <c r="AA3088" s="25">
        <v>0</v>
      </c>
      <c r="AB3088" s="9"/>
      <c r="AC3088" s="25">
        <v>457571</v>
      </c>
      <c r="AD3088" s="9"/>
      <c r="AE3088" s="27">
        <v>66631</v>
      </c>
      <c r="AF3088" s="9"/>
      <c r="AG3088" s="26">
        <v>9753</v>
      </c>
      <c r="AI3088" s="26">
        <v>0</v>
      </c>
      <c r="AK3088" s="26">
        <v>142629</v>
      </c>
      <c r="AM3088" s="2" t="str">
        <f t="shared" si="48"/>
        <v>No</v>
      </c>
    </row>
    <row r="3089" spans="1:39">
      <c r="A3089" s="6" t="s">
        <v>527</v>
      </c>
      <c r="B3089" s="6" t="s">
        <v>307</v>
      </c>
      <c r="C3089" s="4" t="s">
        <v>109</v>
      </c>
      <c r="D3089" s="213" t="s">
        <v>528</v>
      </c>
      <c r="E3089" s="210" t="s">
        <v>529</v>
      </c>
      <c r="F3089" s="17" t="s">
        <v>344</v>
      </c>
      <c r="G3089" s="36" t="s">
        <v>400</v>
      </c>
      <c r="H3089" s="157">
        <v>0</v>
      </c>
      <c r="I3089" s="19">
        <v>5</v>
      </c>
      <c r="J3089" s="150" t="s">
        <v>14</v>
      </c>
      <c r="K3089" s="150" t="s">
        <v>15</v>
      </c>
      <c r="L3089" s="9">
        <v>5</v>
      </c>
      <c r="M3089" s="9"/>
      <c r="N3089" s="21">
        <v>7.9699999999999993E-2</v>
      </c>
      <c r="O3089" s="10"/>
      <c r="P3089" s="39">
        <v>4.4999999999999997E-3</v>
      </c>
      <c r="Q3089" s="7"/>
      <c r="R3089" s="158">
        <v>93.123199999999997</v>
      </c>
      <c r="S3089" s="1"/>
      <c r="T3089" s="23">
        <v>5.3103999999999996</v>
      </c>
      <c r="V3089" s="20">
        <v>17.536000000000001</v>
      </c>
      <c r="X3089" s="20">
        <v>0</v>
      </c>
      <c r="AA3089" s="25">
        <v>3250</v>
      </c>
      <c r="AB3089" s="9"/>
      <c r="AC3089" s="25">
        <v>714907</v>
      </c>
      <c r="AD3089" s="9"/>
      <c r="AE3089" s="27">
        <v>40768</v>
      </c>
      <c r="AF3089" s="9"/>
      <c r="AG3089" s="26">
        <v>7677</v>
      </c>
      <c r="AI3089" s="26">
        <v>0</v>
      </c>
      <c r="AK3089" s="26">
        <v>194735</v>
      </c>
      <c r="AM3089" s="2" t="str">
        <f t="shared" si="48"/>
        <v>No</v>
      </c>
    </row>
    <row r="3090" spans="1:39">
      <c r="A3090" s="6" t="s">
        <v>5660</v>
      </c>
      <c r="B3090" s="6" t="s">
        <v>5661</v>
      </c>
      <c r="C3090" s="4" t="s">
        <v>39</v>
      </c>
      <c r="D3090" s="213"/>
      <c r="E3090" s="210">
        <v>40262</v>
      </c>
      <c r="F3090" s="17" t="s">
        <v>272</v>
      </c>
      <c r="G3090" s="36" t="s">
        <v>220</v>
      </c>
      <c r="H3090" s="157">
        <v>5502379</v>
      </c>
      <c r="I3090" s="19">
        <v>5</v>
      </c>
      <c r="J3090" s="150" t="s">
        <v>14</v>
      </c>
      <c r="K3090" s="150" t="s">
        <v>15</v>
      </c>
      <c r="L3090" s="9">
        <v>5</v>
      </c>
      <c r="M3090" s="9"/>
      <c r="N3090" s="21">
        <v>0</v>
      </c>
      <c r="O3090" s="10"/>
      <c r="P3090" s="39">
        <v>0</v>
      </c>
      <c r="Q3090" s="7"/>
      <c r="R3090" s="158">
        <v>42.728200000000001</v>
      </c>
      <c r="S3090" s="1"/>
      <c r="T3090" s="23">
        <v>11.980700000000001</v>
      </c>
      <c r="V3090" s="20">
        <v>3.5663999999999998</v>
      </c>
      <c r="X3090" s="20">
        <v>0</v>
      </c>
      <c r="AA3090" s="25">
        <v>0</v>
      </c>
      <c r="AB3090" s="9"/>
      <c r="AC3090" s="25">
        <v>665706</v>
      </c>
      <c r="AD3090" s="9"/>
      <c r="AE3090" s="27">
        <v>186659</v>
      </c>
      <c r="AF3090" s="9"/>
      <c r="AG3090" s="26">
        <v>15580</v>
      </c>
      <c r="AI3090" s="26">
        <v>0</v>
      </c>
      <c r="AK3090" s="26">
        <v>229487</v>
      </c>
      <c r="AM3090" s="2" t="str">
        <f t="shared" si="48"/>
        <v>No</v>
      </c>
    </row>
    <row r="3091" spans="1:39">
      <c r="A3091" s="6" t="s">
        <v>2658</v>
      </c>
      <c r="B3091" s="6" t="s">
        <v>2659</v>
      </c>
      <c r="C3091" s="4" t="s">
        <v>46</v>
      </c>
      <c r="D3091" s="213" t="s">
        <v>2660</v>
      </c>
      <c r="E3091" s="210" t="s">
        <v>2661</v>
      </c>
      <c r="F3091" s="17" t="s">
        <v>272</v>
      </c>
      <c r="G3091" s="36" t="s">
        <v>400</v>
      </c>
      <c r="H3091" s="157">
        <v>0</v>
      </c>
      <c r="I3091" s="19">
        <v>5</v>
      </c>
      <c r="J3091" s="150" t="s">
        <v>13</v>
      </c>
      <c r="K3091" s="150" t="s">
        <v>12</v>
      </c>
      <c r="L3091" s="9">
        <v>5</v>
      </c>
      <c r="M3091" s="9"/>
      <c r="N3091" s="21">
        <v>0.62990000000000002</v>
      </c>
      <c r="O3091" s="10"/>
      <c r="P3091" s="39">
        <v>3.8100000000000002E-2</v>
      </c>
      <c r="Q3091" s="7"/>
      <c r="R3091" s="158">
        <v>82.049599999999998</v>
      </c>
      <c r="S3091" s="1"/>
      <c r="T3091" s="23">
        <v>4.9607999999999999</v>
      </c>
      <c r="V3091" s="20">
        <v>16.539400000000001</v>
      </c>
      <c r="X3091" s="20">
        <v>0</v>
      </c>
      <c r="AA3091" s="25">
        <v>23065</v>
      </c>
      <c r="AB3091" s="9"/>
      <c r="AC3091" s="25">
        <v>605608</v>
      </c>
      <c r="AD3091" s="9"/>
      <c r="AE3091" s="27">
        <v>36616</v>
      </c>
      <c r="AF3091" s="9"/>
      <c r="AG3091" s="26">
        <v>7381</v>
      </c>
      <c r="AI3091" s="26">
        <v>0</v>
      </c>
      <c r="AK3091" s="26">
        <v>74903</v>
      </c>
      <c r="AM3091" s="2" t="str">
        <f t="shared" si="48"/>
        <v>No</v>
      </c>
    </row>
    <row r="3092" spans="1:39">
      <c r="A3092" s="6" t="s">
        <v>3369</v>
      </c>
      <c r="B3092" s="6" t="s">
        <v>3370</v>
      </c>
      <c r="C3092" s="4" t="s">
        <v>85</v>
      </c>
      <c r="D3092" s="213" t="s">
        <v>3371</v>
      </c>
      <c r="E3092" s="210">
        <v>66158</v>
      </c>
      <c r="F3092" s="17" t="s">
        <v>132</v>
      </c>
      <c r="G3092" s="36" t="s">
        <v>220</v>
      </c>
      <c r="H3092" s="157">
        <v>0</v>
      </c>
      <c r="I3092" s="19">
        <v>5</v>
      </c>
      <c r="J3092" s="150" t="s">
        <v>13</v>
      </c>
      <c r="K3092" s="150" t="s">
        <v>12</v>
      </c>
      <c r="L3092" s="9">
        <v>5</v>
      </c>
      <c r="M3092" s="9"/>
      <c r="N3092" s="21">
        <v>0</v>
      </c>
      <c r="O3092" s="10"/>
      <c r="P3092" s="39">
        <v>0</v>
      </c>
      <c r="Q3092" s="7"/>
      <c r="R3092" s="158">
        <v>56.514200000000002</v>
      </c>
      <c r="S3092" s="1"/>
      <c r="T3092" s="23">
        <v>3.0068000000000001</v>
      </c>
      <c r="V3092" s="20">
        <v>18.795400000000001</v>
      </c>
      <c r="X3092" s="20">
        <v>0</v>
      </c>
      <c r="AA3092" s="25">
        <v>0</v>
      </c>
      <c r="AB3092" s="9"/>
      <c r="AC3092" s="25">
        <v>498455</v>
      </c>
      <c r="AD3092" s="9"/>
      <c r="AE3092" s="27">
        <v>26520</v>
      </c>
      <c r="AF3092" s="9"/>
      <c r="AG3092" s="26">
        <v>8820</v>
      </c>
      <c r="AI3092" s="26">
        <v>0</v>
      </c>
      <c r="AK3092" s="26">
        <v>231895</v>
      </c>
      <c r="AM3092" s="2" t="str">
        <f t="shared" si="48"/>
        <v>No</v>
      </c>
    </row>
    <row r="3093" spans="1:39">
      <c r="A3093" s="6" t="s">
        <v>6428</v>
      </c>
      <c r="B3093" s="6" t="s">
        <v>4667</v>
      </c>
      <c r="C3093" s="4" t="s">
        <v>101</v>
      </c>
      <c r="D3093" s="213"/>
      <c r="E3093" s="210">
        <v>80298</v>
      </c>
      <c r="F3093" s="17" t="s">
        <v>405</v>
      </c>
      <c r="G3093" s="36" t="s">
        <v>220</v>
      </c>
      <c r="H3093" s="157">
        <v>156777</v>
      </c>
      <c r="I3093" s="19">
        <v>5</v>
      </c>
      <c r="J3093" s="150" t="s">
        <v>13</v>
      </c>
      <c r="K3093" s="150" t="s">
        <v>12</v>
      </c>
      <c r="L3093" s="9">
        <v>5</v>
      </c>
      <c r="M3093" s="9"/>
      <c r="N3093" s="21">
        <v>15.504200000000001</v>
      </c>
      <c r="O3093" s="10"/>
      <c r="P3093" s="39">
        <v>0.79479999999999995</v>
      </c>
      <c r="Q3093" s="7"/>
      <c r="R3093" s="158">
        <v>67.950599999999994</v>
      </c>
      <c r="S3093" s="1"/>
      <c r="T3093" s="23">
        <v>3.4836</v>
      </c>
      <c r="V3093" s="20">
        <v>19.506</v>
      </c>
      <c r="X3093" s="20">
        <v>0</v>
      </c>
      <c r="AA3093" s="25">
        <v>365000</v>
      </c>
      <c r="AB3093" s="9"/>
      <c r="AC3093" s="25">
        <v>459210</v>
      </c>
      <c r="AD3093" s="9"/>
      <c r="AE3093" s="27">
        <v>23542</v>
      </c>
      <c r="AF3093" s="9"/>
      <c r="AG3093" s="26">
        <v>6758</v>
      </c>
      <c r="AI3093" s="26">
        <v>0</v>
      </c>
      <c r="AK3093" s="26">
        <v>57431</v>
      </c>
      <c r="AM3093" s="2" t="str">
        <f t="shared" si="48"/>
        <v>No</v>
      </c>
    </row>
    <row r="3094" spans="1:39">
      <c r="A3094" s="6" t="s">
        <v>3912</v>
      </c>
      <c r="B3094" s="6" t="s">
        <v>4207</v>
      </c>
      <c r="C3094" s="4" t="s">
        <v>66</v>
      </c>
      <c r="D3094" s="213" t="s">
        <v>4208</v>
      </c>
      <c r="E3094" s="210" t="s">
        <v>4209</v>
      </c>
      <c r="F3094" s="17" t="s">
        <v>272</v>
      </c>
      <c r="G3094" s="36" t="s">
        <v>400</v>
      </c>
      <c r="H3094" s="157">
        <v>0</v>
      </c>
      <c r="I3094" s="19">
        <v>5</v>
      </c>
      <c r="J3094" s="150" t="s">
        <v>13</v>
      </c>
      <c r="K3094" s="150" t="s">
        <v>12</v>
      </c>
      <c r="L3094" s="9">
        <v>5</v>
      </c>
      <c r="M3094" s="9"/>
      <c r="N3094" s="21">
        <v>0.41210000000000002</v>
      </c>
      <c r="O3094" s="10"/>
      <c r="P3094" s="39">
        <v>5.9400000000000001E-2</v>
      </c>
      <c r="Q3094" s="7"/>
      <c r="R3094" s="158">
        <v>35.137</v>
      </c>
      <c r="S3094" s="1"/>
      <c r="T3094" s="23">
        <v>5.0686999999999998</v>
      </c>
      <c r="V3094" s="20">
        <v>6.9321999999999999</v>
      </c>
      <c r="X3094" s="20">
        <v>0</v>
      </c>
      <c r="AA3094" s="25">
        <v>10916</v>
      </c>
      <c r="AB3094" s="9"/>
      <c r="AC3094" s="25">
        <v>183626</v>
      </c>
      <c r="AD3094" s="9"/>
      <c r="AE3094" s="27">
        <v>26489</v>
      </c>
      <c r="AF3094" s="9"/>
      <c r="AG3094" s="26">
        <v>5226</v>
      </c>
      <c r="AI3094" s="26">
        <v>0</v>
      </c>
      <c r="AK3094" s="26">
        <v>64598</v>
      </c>
      <c r="AM3094" s="2" t="str">
        <f t="shared" si="48"/>
        <v>No</v>
      </c>
    </row>
    <row r="3095" spans="1:39">
      <c r="A3095" s="6" t="s">
        <v>1737</v>
      </c>
      <c r="B3095" s="6" t="s">
        <v>1738</v>
      </c>
      <c r="C3095" s="4" t="s">
        <v>42</v>
      </c>
      <c r="D3095" s="213" t="s">
        <v>1739</v>
      </c>
      <c r="E3095" s="210" t="s">
        <v>1740</v>
      </c>
      <c r="F3095" s="17" t="s">
        <v>272</v>
      </c>
      <c r="G3095" s="36" t="s">
        <v>400</v>
      </c>
      <c r="H3095" s="157">
        <v>0</v>
      </c>
      <c r="I3095" s="19">
        <v>5</v>
      </c>
      <c r="J3095" s="150" t="s">
        <v>13</v>
      </c>
      <c r="K3095" s="150" t="s">
        <v>12</v>
      </c>
      <c r="L3095" s="9">
        <v>5</v>
      </c>
      <c r="M3095" s="9"/>
      <c r="N3095" s="21">
        <v>0.65920000000000001</v>
      </c>
      <c r="O3095" s="10"/>
      <c r="P3095" s="39">
        <v>2.9700000000000001E-2</v>
      </c>
      <c r="Q3095" s="7"/>
      <c r="R3095" s="158">
        <v>43.266599999999997</v>
      </c>
      <c r="S3095" s="1"/>
      <c r="T3095" s="23">
        <v>1.9501999999999999</v>
      </c>
      <c r="V3095" s="20">
        <v>22.185400000000001</v>
      </c>
      <c r="X3095" s="20">
        <v>0</v>
      </c>
      <c r="AA3095" s="25">
        <v>7620</v>
      </c>
      <c r="AB3095" s="9"/>
      <c r="AC3095" s="25">
        <v>256441</v>
      </c>
      <c r="AD3095" s="9"/>
      <c r="AE3095" s="27">
        <v>11559</v>
      </c>
      <c r="AF3095" s="9"/>
      <c r="AG3095" s="26">
        <v>5927</v>
      </c>
      <c r="AI3095" s="26">
        <v>0</v>
      </c>
      <c r="AK3095" s="26">
        <v>90685</v>
      </c>
      <c r="AM3095" s="2" t="str">
        <f t="shared" si="48"/>
        <v>No</v>
      </c>
    </row>
    <row r="3096" spans="1:39">
      <c r="A3096" s="6" t="s">
        <v>1618</v>
      </c>
      <c r="B3096" s="6" t="s">
        <v>5402</v>
      </c>
      <c r="C3096" s="4" t="s">
        <v>42</v>
      </c>
      <c r="D3096" s="213" t="s">
        <v>1620</v>
      </c>
      <c r="E3096" s="210" t="s">
        <v>1621</v>
      </c>
      <c r="F3096" s="17" t="s">
        <v>272</v>
      </c>
      <c r="G3096" s="36" t="s">
        <v>400</v>
      </c>
      <c r="H3096" s="157">
        <v>0</v>
      </c>
      <c r="I3096" s="19">
        <v>5</v>
      </c>
      <c r="J3096" s="150" t="s">
        <v>13</v>
      </c>
      <c r="K3096" s="150" t="s">
        <v>12</v>
      </c>
      <c r="L3096" s="9">
        <v>5</v>
      </c>
      <c r="M3096" s="9"/>
      <c r="N3096" s="21">
        <v>0.68730000000000002</v>
      </c>
      <c r="O3096" s="10"/>
      <c r="P3096" s="39">
        <v>2.5499999999999998E-2</v>
      </c>
      <c r="Q3096" s="7"/>
      <c r="R3096" s="158">
        <v>26.377300000000002</v>
      </c>
      <c r="S3096" s="1"/>
      <c r="T3096" s="23">
        <v>0.97809999999999997</v>
      </c>
      <c r="V3096" s="20">
        <v>26.968699999999998</v>
      </c>
      <c r="X3096" s="20">
        <v>0</v>
      </c>
      <c r="AA3096" s="25">
        <v>5885</v>
      </c>
      <c r="AB3096" s="9"/>
      <c r="AC3096" s="25">
        <v>230933</v>
      </c>
      <c r="AD3096" s="9"/>
      <c r="AE3096" s="27">
        <v>8563</v>
      </c>
      <c r="AF3096" s="9"/>
      <c r="AG3096" s="26">
        <v>8755</v>
      </c>
      <c r="AI3096" s="26">
        <v>0</v>
      </c>
      <c r="AK3096" s="26">
        <v>106414</v>
      </c>
      <c r="AM3096" s="2" t="str">
        <f t="shared" si="48"/>
        <v>No</v>
      </c>
    </row>
    <row r="3097" spans="1:39">
      <c r="A3097" s="6" t="s">
        <v>4041</v>
      </c>
      <c r="B3097" s="6" t="s">
        <v>2362</v>
      </c>
      <c r="C3097" s="4" t="s">
        <v>48</v>
      </c>
      <c r="D3097" s="213" t="s">
        <v>4042</v>
      </c>
      <c r="E3097" s="210" t="s">
        <v>4043</v>
      </c>
      <c r="F3097" s="17" t="s">
        <v>405</v>
      </c>
      <c r="G3097" s="36" t="s">
        <v>400</v>
      </c>
      <c r="H3097" s="157">
        <v>0</v>
      </c>
      <c r="I3097" s="19">
        <v>5</v>
      </c>
      <c r="J3097" s="150" t="s">
        <v>13</v>
      </c>
      <c r="K3097" s="150" t="s">
        <v>12</v>
      </c>
      <c r="L3097" s="9">
        <v>5</v>
      </c>
      <c r="M3097" s="9"/>
      <c r="N3097" s="21">
        <v>1.5828</v>
      </c>
      <c r="O3097" s="10"/>
      <c r="P3097" s="39">
        <v>3.44E-2</v>
      </c>
      <c r="Q3097" s="7"/>
      <c r="R3097" s="158">
        <v>78.563800000000001</v>
      </c>
      <c r="S3097" s="1"/>
      <c r="T3097" s="23">
        <v>1.7099</v>
      </c>
      <c r="V3097" s="20">
        <v>45.947299999999998</v>
      </c>
      <c r="X3097" s="20">
        <v>0</v>
      </c>
      <c r="AA3097" s="25">
        <v>14785</v>
      </c>
      <c r="AB3097" s="9"/>
      <c r="AC3097" s="25">
        <v>429194</v>
      </c>
      <c r="AD3097" s="9"/>
      <c r="AE3097" s="27">
        <v>9341</v>
      </c>
      <c r="AF3097" s="9"/>
      <c r="AG3097" s="26">
        <v>5463</v>
      </c>
      <c r="AI3097" s="26">
        <v>0</v>
      </c>
      <c r="AK3097" s="26">
        <v>173360</v>
      </c>
      <c r="AM3097" s="2" t="str">
        <f t="shared" si="48"/>
        <v>No</v>
      </c>
    </row>
    <row r="3098" spans="1:39">
      <c r="A3098" s="6" t="s">
        <v>6429</v>
      </c>
      <c r="B3098" s="6" t="s">
        <v>2340</v>
      </c>
      <c r="C3098" s="4" t="s">
        <v>20</v>
      </c>
      <c r="D3098" s="213">
        <v>9140</v>
      </c>
      <c r="E3098" s="210">
        <v>90140</v>
      </c>
      <c r="F3098" s="17" t="s">
        <v>272</v>
      </c>
      <c r="G3098" s="36" t="s">
        <v>218</v>
      </c>
      <c r="H3098" s="157">
        <v>3629114</v>
      </c>
      <c r="I3098" s="19">
        <v>5</v>
      </c>
      <c r="J3098" s="150" t="s">
        <v>13</v>
      </c>
      <c r="K3098" s="150" t="s">
        <v>12</v>
      </c>
      <c r="L3098" s="9">
        <v>5</v>
      </c>
      <c r="M3098" s="9"/>
      <c r="N3098" s="21">
        <v>1.2585999999999999</v>
      </c>
      <c r="O3098" s="10"/>
      <c r="P3098" s="39">
        <v>3.0300000000000001E-2</v>
      </c>
      <c r="Q3098" s="7"/>
      <c r="R3098" s="158">
        <v>112.45269999999999</v>
      </c>
      <c r="S3098" s="1"/>
      <c r="T3098" s="23">
        <v>2.7084999999999999</v>
      </c>
      <c r="V3098" s="20">
        <v>41.518300000000004</v>
      </c>
      <c r="X3098" s="20">
        <v>8.8574000000000002</v>
      </c>
      <c r="AA3098" s="25">
        <v>26208</v>
      </c>
      <c r="AB3098" s="9"/>
      <c r="AC3098" s="25">
        <v>864536</v>
      </c>
      <c r="AD3098" s="9"/>
      <c r="AE3098" s="27">
        <v>20823</v>
      </c>
      <c r="AF3098" s="9"/>
      <c r="AG3098" s="26">
        <v>7688</v>
      </c>
      <c r="AI3098" s="26">
        <v>97606</v>
      </c>
      <c r="AK3098" s="26">
        <v>82980</v>
      </c>
      <c r="AM3098" s="2" t="str">
        <f t="shared" si="48"/>
        <v>No</v>
      </c>
    </row>
    <row r="3099" spans="1:39">
      <c r="A3099" s="6" t="s">
        <v>5672</v>
      </c>
      <c r="B3099" s="6" t="s">
        <v>5673</v>
      </c>
      <c r="C3099" s="4" t="s">
        <v>39</v>
      </c>
      <c r="D3099" s="213"/>
      <c r="E3099" s="210">
        <v>40249</v>
      </c>
      <c r="F3099" s="17" t="s">
        <v>272</v>
      </c>
      <c r="G3099" s="36" t="s">
        <v>220</v>
      </c>
      <c r="H3099" s="157">
        <v>5502379</v>
      </c>
      <c r="I3099" s="19">
        <v>5</v>
      </c>
      <c r="J3099" s="150" t="s">
        <v>14</v>
      </c>
      <c r="K3099" s="150" t="s">
        <v>15</v>
      </c>
      <c r="L3099" s="9">
        <v>5</v>
      </c>
      <c r="M3099" s="9"/>
      <c r="N3099" s="21">
        <v>0</v>
      </c>
      <c r="O3099" s="10"/>
      <c r="P3099" s="39">
        <v>0</v>
      </c>
      <c r="Q3099" s="7"/>
      <c r="R3099" s="158">
        <v>44.7883</v>
      </c>
      <c r="S3099" s="1"/>
      <c r="T3099" s="23">
        <v>14.586499999999999</v>
      </c>
      <c r="V3099" s="20">
        <v>3.0705</v>
      </c>
      <c r="X3099" s="20">
        <v>0</v>
      </c>
      <c r="AA3099" s="25">
        <v>0</v>
      </c>
      <c r="AB3099" s="9"/>
      <c r="AC3099" s="25">
        <v>855322</v>
      </c>
      <c r="AD3099" s="9"/>
      <c r="AE3099" s="27">
        <v>278559</v>
      </c>
      <c r="AF3099" s="9"/>
      <c r="AG3099" s="26">
        <v>19097</v>
      </c>
      <c r="AI3099" s="26">
        <v>0</v>
      </c>
      <c r="AK3099" s="26">
        <v>179595</v>
      </c>
      <c r="AM3099" s="2" t="str">
        <f t="shared" si="48"/>
        <v>No</v>
      </c>
    </row>
    <row r="3100" spans="1:39">
      <c r="A3100" s="6" t="s">
        <v>6430</v>
      </c>
      <c r="B3100" s="6" t="s">
        <v>3940</v>
      </c>
      <c r="C3100" s="4" t="s">
        <v>48</v>
      </c>
      <c r="D3100" s="213"/>
      <c r="E3100" s="210" t="s">
        <v>6431</v>
      </c>
      <c r="F3100" s="17" t="s">
        <v>405</v>
      </c>
      <c r="G3100" s="36" t="s">
        <v>400</v>
      </c>
      <c r="H3100" s="157">
        <v>0</v>
      </c>
      <c r="I3100" s="19">
        <v>5</v>
      </c>
      <c r="J3100" s="150" t="s">
        <v>13</v>
      </c>
      <c r="K3100" s="150" t="s">
        <v>12</v>
      </c>
      <c r="L3100" s="9">
        <v>5</v>
      </c>
      <c r="M3100" s="9"/>
      <c r="N3100" s="21">
        <v>1.5507</v>
      </c>
      <c r="O3100" s="10"/>
      <c r="P3100" s="39">
        <v>0.21870000000000001</v>
      </c>
      <c r="Q3100" s="7"/>
      <c r="R3100" s="158">
        <v>64.217100000000002</v>
      </c>
      <c r="S3100" s="1"/>
      <c r="T3100" s="23">
        <v>9.0577000000000005</v>
      </c>
      <c r="V3100" s="20">
        <v>7.0898000000000003</v>
      </c>
      <c r="X3100" s="20">
        <v>0</v>
      </c>
      <c r="AA3100" s="25">
        <v>35059</v>
      </c>
      <c r="AB3100" s="9"/>
      <c r="AC3100" s="25">
        <v>160286</v>
      </c>
      <c r="AD3100" s="9"/>
      <c r="AE3100" s="27">
        <v>22608</v>
      </c>
      <c r="AF3100" s="9"/>
      <c r="AG3100" s="26">
        <v>2496</v>
      </c>
      <c r="AI3100" s="26">
        <v>0</v>
      </c>
      <c r="AK3100" s="26">
        <v>49651</v>
      </c>
      <c r="AM3100" s="2" t="str">
        <f t="shared" si="48"/>
        <v>No</v>
      </c>
    </row>
    <row r="3101" spans="1:39">
      <c r="A3101" s="6" t="s">
        <v>4019</v>
      </c>
      <c r="B3101" s="6" t="s">
        <v>5842</v>
      </c>
      <c r="C3101" s="4" t="s">
        <v>48</v>
      </c>
      <c r="D3101" s="213" t="s">
        <v>4020</v>
      </c>
      <c r="E3101" s="210" t="s">
        <v>4021</v>
      </c>
      <c r="F3101" s="17" t="s">
        <v>405</v>
      </c>
      <c r="G3101" s="36" t="s">
        <v>400</v>
      </c>
      <c r="H3101" s="157">
        <v>0</v>
      </c>
      <c r="I3101" s="19">
        <v>5</v>
      </c>
      <c r="J3101" s="150" t="s">
        <v>13</v>
      </c>
      <c r="K3101" s="150" t="s">
        <v>12</v>
      </c>
      <c r="L3101" s="9">
        <v>5</v>
      </c>
      <c r="M3101" s="9"/>
      <c r="N3101" s="21">
        <v>0.96299999999999997</v>
      </c>
      <c r="O3101" s="10"/>
      <c r="P3101" s="39">
        <v>5.1299999999999998E-2</v>
      </c>
      <c r="Q3101" s="7"/>
      <c r="R3101" s="158">
        <v>39.302900000000001</v>
      </c>
      <c r="S3101" s="1"/>
      <c r="T3101" s="23">
        <v>2.0931999999999999</v>
      </c>
      <c r="V3101" s="20">
        <v>18.776399999999999</v>
      </c>
      <c r="X3101" s="20">
        <v>0</v>
      </c>
      <c r="AA3101" s="25">
        <v>11959</v>
      </c>
      <c r="AB3101" s="9"/>
      <c r="AC3101" s="25">
        <v>233184</v>
      </c>
      <c r="AD3101" s="9"/>
      <c r="AE3101" s="27">
        <v>12419</v>
      </c>
      <c r="AF3101" s="9"/>
      <c r="AG3101" s="26">
        <v>5933</v>
      </c>
      <c r="AI3101" s="26">
        <v>0</v>
      </c>
      <c r="AK3101" s="26">
        <v>63769</v>
      </c>
      <c r="AM3101" s="2" t="str">
        <f t="shared" si="48"/>
        <v>No</v>
      </c>
    </row>
    <row r="3102" spans="1:39">
      <c r="A3102" s="6" t="s">
        <v>369</v>
      </c>
      <c r="B3102" s="6" t="s">
        <v>300</v>
      </c>
      <c r="C3102" s="4" t="s">
        <v>109</v>
      </c>
      <c r="D3102" s="213" t="s">
        <v>370</v>
      </c>
      <c r="E3102" s="210">
        <v>127</v>
      </c>
      <c r="F3102" s="17" t="s">
        <v>132</v>
      </c>
      <c r="G3102" s="36" t="s">
        <v>220</v>
      </c>
      <c r="H3102" s="157">
        <v>0</v>
      </c>
      <c r="I3102" s="19">
        <v>5</v>
      </c>
      <c r="J3102" s="150" t="s">
        <v>13</v>
      </c>
      <c r="K3102" s="150" t="s">
        <v>12</v>
      </c>
      <c r="L3102" s="9">
        <v>5</v>
      </c>
      <c r="M3102" s="9"/>
      <c r="N3102" s="21">
        <v>0</v>
      </c>
      <c r="O3102" s="10"/>
      <c r="P3102" s="39">
        <v>0</v>
      </c>
      <c r="Q3102" s="7"/>
      <c r="R3102" s="158">
        <v>112.31189999999999</v>
      </c>
      <c r="S3102" s="1"/>
      <c r="T3102" s="23">
        <v>1.7082999999999999</v>
      </c>
      <c r="V3102" s="20">
        <v>65.743200000000002</v>
      </c>
      <c r="X3102" s="20">
        <v>0</v>
      </c>
      <c r="AA3102" s="25">
        <v>0</v>
      </c>
      <c r="AB3102" s="9"/>
      <c r="AC3102" s="25">
        <v>432064</v>
      </c>
      <c r="AD3102" s="9"/>
      <c r="AE3102" s="27">
        <v>6572</v>
      </c>
      <c r="AF3102" s="9"/>
      <c r="AG3102" s="26">
        <v>3847</v>
      </c>
      <c r="AI3102" s="26">
        <v>0</v>
      </c>
      <c r="AK3102" s="26">
        <v>119006</v>
      </c>
      <c r="AM3102" s="2" t="str">
        <f t="shared" si="48"/>
        <v>No</v>
      </c>
    </row>
    <row r="3103" spans="1:39">
      <c r="A3103" s="6" t="s">
        <v>4279</v>
      </c>
      <c r="B3103" s="6" t="s">
        <v>1289</v>
      </c>
      <c r="C3103" s="4" t="s">
        <v>66</v>
      </c>
      <c r="D3103" s="213" t="s">
        <v>4280</v>
      </c>
      <c r="E3103" s="210" t="s">
        <v>4281</v>
      </c>
      <c r="F3103" s="17" t="s">
        <v>272</v>
      </c>
      <c r="G3103" s="36" t="s">
        <v>400</v>
      </c>
      <c r="H3103" s="157">
        <v>0</v>
      </c>
      <c r="I3103" s="19">
        <v>5</v>
      </c>
      <c r="J3103" s="150" t="s">
        <v>13</v>
      </c>
      <c r="K3103" s="150" t="s">
        <v>12</v>
      </c>
      <c r="L3103" s="9">
        <v>5</v>
      </c>
      <c r="M3103" s="9"/>
      <c r="N3103" s="21">
        <v>1.7044999999999999</v>
      </c>
      <c r="O3103" s="10"/>
      <c r="P3103" s="39">
        <v>7.2400000000000006E-2</v>
      </c>
      <c r="Q3103" s="7"/>
      <c r="R3103" s="158">
        <v>68.240499999999997</v>
      </c>
      <c r="S3103" s="1"/>
      <c r="T3103" s="23">
        <v>2.9001999999999999</v>
      </c>
      <c r="V3103" s="20">
        <v>23.529599999999999</v>
      </c>
      <c r="X3103" s="20">
        <v>0</v>
      </c>
      <c r="AA3103" s="25">
        <v>17040</v>
      </c>
      <c r="AB3103" s="9"/>
      <c r="AC3103" s="25">
        <v>235225</v>
      </c>
      <c r="AD3103" s="9"/>
      <c r="AE3103" s="27">
        <v>9997</v>
      </c>
      <c r="AF3103" s="9"/>
      <c r="AG3103" s="26">
        <v>3447</v>
      </c>
      <c r="AI3103" s="26">
        <v>0</v>
      </c>
      <c r="AK3103" s="26">
        <v>36849</v>
      </c>
      <c r="AM3103" s="2" t="str">
        <f t="shared" si="48"/>
        <v>No</v>
      </c>
    </row>
    <row r="3104" spans="1:39">
      <c r="A3104" s="6" t="s">
        <v>1776</v>
      </c>
      <c r="B3104" s="6" t="s">
        <v>1777</v>
      </c>
      <c r="C3104" s="4" t="s">
        <v>42</v>
      </c>
      <c r="D3104" s="213" t="s">
        <v>1778</v>
      </c>
      <c r="E3104" s="210" t="s">
        <v>1779</v>
      </c>
      <c r="F3104" s="17" t="s">
        <v>272</v>
      </c>
      <c r="G3104" s="36" t="s">
        <v>400</v>
      </c>
      <c r="H3104" s="157">
        <v>0</v>
      </c>
      <c r="I3104" s="19">
        <v>5</v>
      </c>
      <c r="J3104" s="150" t="s">
        <v>13</v>
      </c>
      <c r="K3104" s="150" t="s">
        <v>12</v>
      </c>
      <c r="L3104" s="9">
        <v>5</v>
      </c>
      <c r="M3104" s="9"/>
      <c r="N3104" s="21">
        <v>1.5837000000000001</v>
      </c>
      <c r="O3104" s="10"/>
      <c r="P3104" s="39">
        <v>5.6599999999999998E-2</v>
      </c>
      <c r="Q3104" s="7"/>
      <c r="R3104" s="158">
        <v>34.3752</v>
      </c>
      <c r="S3104" s="1"/>
      <c r="T3104" s="23">
        <v>1.2284999999999999</v>
      </c>
      <c r="V3104" s="20">
        <v>27.9818</v>
      </c>
      <c r="X3104" s="20">
        <v>0</v>
      </c>
      <c r="AA3104" s="25">
        <v>21816</v>
      </c>
      <c r="AB3104" s="9"/>
      <c r="AC3104" s="25">
        <v>385449</v>
      </c>
      <c r="AD3104" s="9"/>
      <c r="AE3104" s="27">
        <v>13775</v>
      </c>
      <c r="AF3104" s="9"/>
      <c r="AG3104" s="26">
        <v>11213</v>
      </c>
      <c r="AI3104" s="26">
        <v>0</v>
      </c>
      <c r="AK3104" s="26">
        <v>194912</v>
      </c>
      <c r="AM3104" s="2" t="str">
        <f t="shared" si="48"/>
        <v>No</v>
      </c>
    </row>
    <row r="3105" spans="1:39">
      <c r="A3105" s="6" t="s">
        <v>5638</v>
      </c>
      <c r="B3105" s="6" t="s">
        <v>1337</v>
      </c>
      <c r="C3105" s="4" t="s">
        <v>46</v>
      </c>
      <c r="D3105" s="213" t="s">
        <v>2591</v>
      </c>
      <c r="E3105" s="210" t="s">
        <v>2592</v>
      </c>
      <c r="F3105" s="17" t="s">
        <v>344</v>
      </c>
      <c r="G3105" s="36" t="s">
        <v>400</v>
      </c>
      <c r="H3105" s="157">
        <v>0</v>
      </c>
      <c r="I3105" s="19">
        <v>5</v>
      </c>
      <c r="J3105" s="150" t="s">
        <v>13</v>
      </c>
      <c r="K3105" s="150" t="s">
        <v>12</v>
      </c>
      <c r="L3105" s="9">
        <v>5</v>
      </c>
      <c r="M3105" s="9"/>
      <c r="N3105" s="21">
        <v>0.88219999999999998</v>
      </c>
      <c r="O3105" s="10"/>
      <c r="P3105" s="39">
        <v>3.56E-2</v>
      </c>
      <c r="Q3105" s="7"/>
      <c r="R3105" s="158">
        <v>56.662100000000002</v>
      </c>
      <c r="S3105" s="1"/>
      <c r="T3105" s="23">
        <v>2.2865000000000002</v>
      </c>
      <c r="V3105" s="20">
        <v>24.780999999999999</v>
      </c>
      <c r="X3105" s="20">
        <v>0</v>
      </c>
      <c r="AA3105" s="25">
        <v>15897</v>
      </c>
      <c r="AB3105" s="9"/>
      <c r="AC3105" s="25">
        <v>446554</v>
      </c>
      <c r="AD3105" s="9"/>
      <c r="AE3105" s="27">
        <v>18020</v>
      </c>
      <c r="AF3105" s="9"/>
      <c r="AG3105" s="26">
        <v>7881</v>
      </c>
      <c r="AI3105" s="26">
        <v>0</v>
      </c>
      <c r="AK3105" s="26">
        <v>161621</v>
      </c>
      <c r="AM3105" s="2" t="str">
        <f t="shared" si="48"/>
        <v>No</v>
      </c>
    </row>
    <row r="3106" spans="1:39">
      <c r="A3106" s="6" t="s">
        <v>6432</v>
      </c>
      <c r="B3106" s="6" t="s">
        <v>1337</v>
      </c>
      <c r="C3106" s="4" t="s">
        <v>100</v>
      </c>
      <c r="D3106" s="213">
        <v>4081</v>
      </c>
      <c r="E3106" s="210">
        <v>40081</v>
      </c>
      <c r="F3106" s="17" t="s">
        <v>272</v>
      </c>
      <c r="G3106" s="36" t="s">
        <v>220</v>
      </c>
      <c r="H3106" s="157">
        <v>75702</v>
      </c>
      <c r="I3106" s="19">
        <v>5</v>
      </c>
      <c r="J3106" s="150" t="s">
        <v>14</v>
      </c>
      <c r="K3106" s="150" t="s">
        <v>12</v>
      </c>
      <c r="L3106" s="9">
        <v>5</v>
      </c>
      <c r="M3106" s="9"/>
      <c r="N3106" s="21">
        <v>0.2026</v>
      </c>
      <c r="O3106" s="10"/>
      <c r="P3106" s="39">
        <v>7.1499999999999994E-2</v>
      </c>
      <c r="Q3106" s="7"/>
      <c r="R3106" s="158">
        <v>62.634300000000003</v>
      </c>
      <c r="S3106" s="1"/>
      <c r="T3106" s="23">
        <v>22.114599999999999</v>
      </c>
      <c r="V3106" s="20">
        <v>2.8323</v>
      </c>
      <c r="X3106" s="20">
        <v>0</v>
      </c>
      <c r="AA3106" s="25">
        <v>68868</v>
      </c>
      <c r="AB3106" s="9"/>
      <c r="AC3106" s="25">
        <v>962814</v>
      </c>
      <c r="AD3106" s="9"/>
      <c r="AE3106" s="27">
        <v>339946</v>
      </c>
      <c r="AF3106" s="9"/>
      <c r="AG3106" s="26">
        <v>15372</v>
      </c>
      <c r="AI3106" s="26">
        <v>0</v>
      </c>
      <c r="AK3106" s="26">
        <v>238312</v>
      </c>
      <c r="AM3106" s="2" t="str">
        <f t="shared" si="48"/>
        <v>No</v>
      </c>
    </row>
    <row r="3107" spans="1:39">
      <c r="A3107" s="6" t="s">
        <v>2797</v>
      </c>
      <c r="B3107" s="6" t="s">
        <v>2798</v>
      </c>
      <c r="C3107" s="4" t="s">
        <v>57</v>
      </c>
      <c r="D3107" s="213" t="s">
        <v>2799</v>
      </c>
      <c r="E3107" s="210" t="s">
        <v>2800</v>
      </c>
      <c r="F3107" s="17" t="s">
        <v>272</v>
      </c>
      <c r="G3107" s="36" t="s">
        <v>400</v>
      </c>
      <c r="H3107" s="157">
        <v>0</v>
      </c>
      <c r="I3107" s="19">
        <v>5</v>
      </c>
      <c r="J3107" s="150" t="s">
        <v>13</v>
      </c>
      <c r="K3107" s="150" t="s">
        <v>12</v>
      </c>
      <c r="L3107" s="9">
        <v>5</v>
      </c>
      <c r="M3107" s="9"/>
      <c r="N3107" s="21">
        <v>2.0194000000000001</v>
      </c>
      <c r="O3107" s="10"/>
      <c r="P3107" s="39">
        <v>0.1031</v>
      </c>
      <c r="Q3107" s="7"/>
      <c r="R3107" s="158">
        <v>82.335599999999999</v>
      </c>
      <c r="S3107" s="1"/>
      <c r="T3107" s="23">
        <v>4.2054</v>
      </c>
      <c r="V3107" s="20">
        <v>19.578600000000002</v>
      </c>
      <c r="X3107" s="20">
        <v>0</v>
      </c>
      <c r="AA3107" s="25">
        <v>67235</v>
      </c>
      <c r="AB3107" s="9"/>
      <c r="AC3107" s="25">
        <v>651851</v>
      </c>
      <c r="AD3107" s="9"/>
      <c r="AE3107" s="27">
        <v>33294</v>
      </c>
      <c r="AF3107" s="9"/>
      <c r="AG3107" s="26">
        <v>7917</v>
      </c>
      <c r="AI3107" s="26">
        <v>0</v>
      </c>
      <c r="AK3107" s="26">
        <v>132728</v>
      </c>
      <c r="AM3107" s="2" t="str">
        <f t="shared" si="48"/>
        <v>No</v>
      </c>
    </row>
    <row r="3108" spans="1:39">
      <c r="A3108" s="6" t="s">
        <v>3381</v>
      </c>
      <c r="B3108" s="6" t="s">
        <v>3382</v>
      </c>
      <c r="C3108" s="4" t="s">
        <v>73</v>
      </c>
      <c r="D3108" s="213" t="s">
        <v>3383</v>
      </c>
      <c r="E3108" s="210">
        <v>66188</v>
      </c>
      <c r="F3108" s="17" t="s">
        <v>132</v>
      </c>
      <c r="G3108" s="36" t="s">
        <v>220</v>
      </c>
      <c r="H3108" s="157">
        <v>0</v>
      </c>
      <c r="I3108" s="19">
        <v>5</v>
      </c>
      <c r="J3108" s="150" t="s">
        <v>13</v>
      </c>
      <c r="K3108" s="150" t="s">
        <v>12</v>
      </c>
      <c r="L3108" s="9">
        <v>5</v>
      </c>
      <c r="M3108" s="9"/>
      <c r="N3108" s="21">
        <v>0</v>
      </c>
      <c r="O3108" s="10"/>
      <c r="P3108" s="39">
        <v>0</v>
      </c>
      <c r="Q3108" s="7"/>
      <c r="R3108" s="158">
        <v>33.307499999999997</v>
      </c>
      <c r="S3108" s="1"/>
      <c r="T3108" s="23">
        <v>2.0918000000000001</v>
      </c>
      <c r="V3108" s="20">
        <v>15.9229</v>
      </c>
      <c r="X3108" s="20">
        <v>0</v>
      </c>
      <c r="AA3108" s="25">
        <v>0</v>
      </c>
      <c r="AB3108" s="9"/>
      <c r="AC3108" s="25">
        <v>203176</v>
      </c>
      <c r="AD3108" s="9"/>
      <c r="AE3108" s="27">
        <v>12760</v>
      </c>
      <c r="AF3108" s="9"/>
      <c r="AG3108" s="26">
        <v>6100</v>
      </c>
      <c r="AI3108" s="26">
        <v>0</v>
      </c>
      <c r="AK3108" s="26">
        <v>52837</v>
      </c>
      <c r="AM3108" s="2" t="str">
        <f t="shared" si="48"/>
        <v>No</v>
      </c>
    </row>
    <row r="3109" spans="1:39">
      <c r="A3109" s="6" t="s">
        <v>2908</v>
      </c>
      <c r="B3109" s="6" t="s">
        <v>2482</v>
      </c>
      <c r="C3109" s="4" t="s">
        <v>58</v>
      </c>
      <c r="D3109" s="213" t="s">
        <v>2909</v>
      </c>
      <c r="E3109" s="210" t="s">
        <v>2910</v>
      </c>
      <c r="F3109" s="17" t="s">
        <v>275</v>
      </c>
      <c r="G3109" s="36" t="s">
        <v>400</v>
      </c>
      <c r="H3109" s="157">
        <v>0</v>
      </c>
      <c r="I3109" s="19">
        <v>5</v>
      </c>
      <c r="J3109" s="150" t="s">
        <v>13</v>
      </c>
      <c r="K3109" s="150" t="s">
        <v>12</v>
      </c>
      <c r="L3109" s="9">
        <v>5</v>
      </c>
      <c r="M3109" s="9"/>
      <c r="N3109" s="21">
        <v>1.3582000000000001</v>
      </c>
      <c r="O3109" s="10"/>
      <c r="P3109" s="39">
        <v>0.19980000000000001</v>
      </c>
      <c r="Q3109" s="7"/>
      <c r="R3109" s="158">
        <v>37.098399999999998</v>
      </c>
      <c r="S3109" s="1"/>
      <c r="T3109" s="23">
        <v>5.4569999999999999</v>
      </c>
      <c r="V3109" s="20">
        <v>6.7983000000000002</v>
      </c>
      <c r="X3109" s="20">
        <v>0</v>
      </c>
      <c r="AA3109" s="25">
        <v>85372</v>
      </c>
      <c r="AB3109" s="9"/>
      <c r="AC3109" s="25">
        <v>427336</v>
      </c>
      <c r="AD3109" s="9"/>
      <c r="AE3109" s="27">
        <v>62859</v>
      </c>
      <c r="AF3109" s="9"/>
      <c r="AG3109" s="26">
        <v>11519</v>
      </c>
      <c r="AI3109" s="26">
        <v>0</v>
      </c>
      <c r="AK3109" s="26">
        <v>102125</v>
      </c>
      <c r="AM3109" s="2" t="str">
        <f t="shared" si="48"/>
        <v>No</v>
      </c>
    </row>
    <row r="3110" spans="1:39">
      <c r="A3110" s="6" t="s">
        <v>4352</v>
      </c>
      <c r="B3110" s="6" t="s">
        <v>894</v>
      </c>
      <c r="C3110" s="4" t="s">
        <v>65</v>
      </c>
      <c r="D3110" s="213" t="s">
        <v>4353</v>
      </c>
      <c r="E3110" s="210">
        <v>80266</v>
      </c>
      <c r="F3110" s="17" t="s">
        <v>132</v>
      </c>
      <c r="G3110" s="36" t="s">
        <v>220</v>
      </c>
      <c r="H3110" s="157">
        <v>0</v>
      </c>
      <c r="I3110" s="19">
        <v>5</v>
      </c>
      <c r="J3110" s="150" t="s">
        <v>13</v>
      </c>
      <c r="K3110" s="150" t="s">
        <v>12</v>
      </c>
      <c r="L3110" s="9">
        <v>5</v>
      </c>
      <c r="M3110" s="9"/>
      <c r="N3110" s="21">
        <v>0.86650000000000005</v>
      </c>
      <c r="O3110" s="10"/>
      <c r="P3110" s="39">
        <v>3.27E-2</v>
      </c>
      <c r="Q3110" s="7"/>
      <c r="R3110" s="158">
        <v>62.2346</v>
      </c>
      <c r="S3110" s="1"/>
      <c r="T3110" s="23">
        <v>2.3504</v>
      </c>
      <c r="V3110" s="20">
        <v>26.4787</v>
      </c>
      <c r="X3110" s="20">
        <v>0</v>
      </c>
      <c r="AA3110" s="25">
        <v>1953</v>
      </c>
      <c r="AB3110" s="9"/>
      <c r="AC3110" s="25">
        <v>59683</v>
      </c>
      <c r="AD3110" s="9"/>
      <c r="AE3110" s="27">
        <v>2254</v>
      </c>
      <c r="AF3110" s="9"/>
      <c r="AG3110" s="26">
        <v>959</v>
      </c>
      <c r="AI3110" s="26">
        <v>0</v>
      </c>
      <c r="AK3110" s="26">
        <v>46154</v>
      </c>
      <c r="AM3110" s="2" t="str">
        <f t="shared" si="48"/>
        <v>No</v>
      </c>
    </row>
    <row r="3111" spans="1:39">
      <c r="A3111" s="6" t="s">
        <v>4711</v>
      </c>
      <c r="B3111" s="6" t="s">
        <v>4712</v>
      </c>
      <c r="C3111" s="4" t="s">
        <v>117</v>
      </c>
      <c r="D3111" s="213" t="s">
        <v>4713</v>
      </c>
      <c r="E3111" s="210" t="s">
        <v>4714</v>
      </c>
      <c r="F3111" s="17" t="s">
        <v>405</v>
      </c>
      <c r="G3111" s="36" t="s">
        <v>400</v>
      </c>
      <c r="H3111" s="157">
        <v>0</v>
      </c>
      <c r="I3111" s="19">
        <v>5</v>
      </c>
      <c r="J3111" s="150" t="s">
        <v>13</v>
      </c>
      <c r="K3111" s="150" t="s">
        <v>12</v>
      </c>
      <c r="L3111" s="9">
        <v>5</v>
      </c>
      <c r="M3111" s="9"/>
      <c r="N3111" s="21">
        <v>5.6300000000000003E-2</v>
      </c>
      <c r="O3111" s="10"/>
      <c r="P3111" s="39">
        <v>5.4999999999999997E-3</v>
      </c>
      <c r="Q3111" s="7"/>
      <c r="R3111" s="158">
        <v>51.608499999999999</v>
      </c>
      <c r="S3111" s="1"/>
      <c r="T3111" s="23">
        <v>5.0867000000000004</v>
      </c>
      <c r="V3111" s="20">
        <v>10.145799999999999</v>
      </c>
      <c r="X3111" s="20">
        <v>0</v>
      </c>
      <c r="AA3111" s="25">
        <v>479</v>
      </c>
      <c r="AB3111" s="9"/>
      <c r="AC3111" s="25">
        <v>86341</v>
      </c>
      <c r="AD3111" s="9"/>
      <c r="AE3111" s="27">
        <v>8510</v>
      </c>
      <c r="AF3111" s="9"/>
      <c r="AG3111" s="26">
        <v>1673</v>
      </c>
      <c r="AI3111" s="26">
        <v>0</v>
      </c>
      <c r="AK3111" s="26">
        <v>43992</v>
      </c>
      <c r="AM3111" s="2" t="str">
        <f t="shared" si="48"/>
        <v>No</v>
      </c>
    </row>
    <row r="3112" spans="1:39">
      <c r="A3112" s="6" t="s">
        <v>4749</v>
      </c>
      <c r="B3112" s="6" t="s">
        <v>724</v>
      </c>
      <c r="C3112" s="4" t="s">
        <v>117</v>
      </c>
      <c r="D3112" s="213" t="s">
        <v>4750</v>
      </c>
      <c r="E3112" s="210" t="s">
        <v>4751</v>
      </c>
      <c r="F3112" s="17" t="s">
        <v>405</v>
      </c>
      <c r="G3112" s="36" t="s">
        <v>400</v>
      </c>
      <c r="H3112" s="157">
        <v>0</v>
      </c>
      <c r="I3112" s="19">
        <v>5</v>
      </c>
      <c r="J3112" s="150" t="s">
        <v>13</v>
      </c>
      <c r="K3112" s="150" t="s">
        <v>12</v>
      </c>
      <c r="L3112" s="9">
        <v>5</v>
      </c>
      <c r="M3112" s="9"/>
      <c r="N3112" s="21">
        <v>9.3200000000000005E-2</v>
      </c>
      <c r="O3112" s="10"/>
      <c r="P3112" s="39">
        <v>6.4999999999999997E-3</v>
      </c>
      <c r="Q3112" s="7"/>
      <c r="R3112" s="158">
        <v>53.3964</v>
      </c>
      <c r="S3112" s="1"/>
      <c r="T3112" s="23">
        <v>3.7212999999999998</v>
      </c>
      <c r="V3112" s="20">
        <v>14.3489</v>
      </c>
      <c r="X3112" s="20">
        <v>0</v>
      </c>
      <c r="AA3112" s="25">
        <v>1480</v>
      </c>
      <c r="AB3112" s="9"/>
      <c r="AC3112" s="25">
        <v>227789</v>
      </c>
      <c r="AD3112" s="9"/>
      <c r="AE3112" s="27">
        <v>15875</v>
      </c>
      <c r="AF3112" s="9"/>
      <c r="AG3112" s="26">
        <v>4266</v>
      </c>
      <c r="AI3112" s="26">
        <v>0</v>
      </c>
      <c r="AK3112" s="26">
        <v>44404</v>
      </c>
      <c r="AM3112" s="2" t="str">
        <f t="shared" si="48"/>
        <v>No</v>
      </c>
    </row>
    <row r="3113" spans="1:39">
      <c r="A3113" s="6" t="s">
        <v>4540</v>
      </c>
      <c r="B3113" s="6" t="s">
        <v>4541</v>
      </c>
      <c r="C3113" s="4" t="s">
        <v>63</v>
      </c>
      <c r="D3113" s="213" t="s">
        <v>4542</v>
      </c>
      <c r="E3113" s="210" t="s">
        <v>4543</v>
      </c>
      <c r="F3113" s="17" t="s">
        <v>405</v>
      </c>
      <c r="G3113" s="36" t="s">
        <v>400</v>
      </c>
      <c r="H3113" s="157">
        <v>0</v>
      </c>
      <c r="I3113" s="19">
        <v>5</v>
      </c>
      <c r="J3113" s="150" t="s">
        <v>14</v>
      </c>
      <c r="K3113" s="150" t="s">
        <v>12</v>
      </c>
      <c r="L3113" s="9">
        <v>5</v>
      </c>
      <c r="M3113" s="9"/>
      <c r="N3113" s="21">
        <v>0.45240000000000002</v>
      </c>
      <c r="O3113" s="10"/>
      <c r="P3113" s="39">
        <v>2.6499999999999999E-2</v>
      </c>
      <c r="Q3113" s="7"/>
      <c r="R3113" s="158">
        <v>37.693300000000001</v>
      </c>
      <c r="S3113" s="1"/>
      <c r="T3113" s="23">
        <v>2.2105000000000001</v>
      </c>
      <c r="V3113" s="20">
        <v>17.052299999999999</v>
      </c>
      <c r="X3113" s="20">
        <v>0</v>
      </c>
      <c r="AA3113" s="25">
        <v>8382</v>
      </c>
      <c r="AB3113" s="9"/>
      <c r="AC3113" s="25">
        <v>315945</v>
      </c>
      <c r="AD3113" s="9"/>
      <c r="AE3113" s="27">
        <v>18528</v>
      </c>
      <c r="AF3113" s="9"/>
      <c r="AG3113" s="26">
        <v>8382</v>
      </c>
      <c r="AI3113" s="26">
        <v>0</v>
      </c>
      <c r="AK3113" s="26">
        <v>106567</v>
      </c>
      <c r="AM3113" s="2" t="str">
        <f t="shared" si="48"/>
        <v>No</v>
      </c>
    </row>
    <row r="3114" spans="1:39">
      <c r="A3114" s="6" t="s">
        <v>3569</v>
      </c>
      <c r="B3114" s="6" t="s">
        <v>3268</v>
      </c>
      <c r="C3114" s="4" t="s">
        <v>85</v>
      </c>
      <c r="D3114" s="213" t="s">
        <v>3570</v>
      </c>
      <c r="E3114" s="210" t="s">
        <v>3571</v>
      </c>
      <c r="F3114" s="17" t="s">
        <v>272</v>
      </c>
      <c r="G3114" s="36" t="s">
        <v>400</v>
      </c>
      <c r="H3114" s="157">
        <v>0</v>
      </c>
      <c r="I3114" s="19">
        <v>5</v>
      </c>
      <c r="J3114" s="150" t="s">
        <v>13</v>
      </c>
      <c r="K3114" s="150" t="s">
        <v>12</v>
      </c>
      <c r="L3114" s="9">
        <v>5</v>
      </c>
      <c r="M3114" s="9"/>
      <c r="N3114" s="21">
        <v>0.57799999999999996</v>
      </c>
      <c r="O3114" s="10"/>
      <c r="P3114" s="39">
        <v>6.6299999999999998E-2</v>
      </c>
      <c r="Q3114" s="7"/>
      <c r="R3114" s="158">
        <v>31.733000000000001</v>
      </c>
      <c r="S3114" s="1"/>
      <c r="T3114" s="23">
        <v>3.6394000000000002</v>
      </c>
      <c r="V3114" s="20">
        <v>8.7193000000000005</v>
      </c>
      <c r="X3114" s="20">
        <v>0</v>
      </c>
      <c r="AA3114" s="25">
        <v>15197</v>
      </c>
      <c r="AB3114" s="9"/>
      <c r="AC3114" s="25">
        <v>229239</v>
      </c>
      <c r="AD3114" s="9"/>
      <c r="AE3114" s="27">
        <v>26291</v>
      </c>
      <c r="AF3114" s="9"/>
      <c r="AG3114" s="26">
        <v>7224</v>
      </c>
      <c r="AI3114" s="26">
        <v>0</v>
      </c>
      <c r="AK3114" s="26">
        <v>79128</v>
      </c>
      <c r="AM3114" s="2" t="str">
        <f t="shared" si="48"/>
        <v>No</v>
      </c>
    </row>
    <row r="3115" spans="1:39">
      <c r="A3115" s="6" t="s">
        <v>4171</v>
      </c>
      <c r="B3115" s="6" t="s">
        <v>4172</v>
      </c>
      <c r="C3115" s="4" t="s">
        <v>66</v>
      </c>
      <c r="D3115" s="213" t="s">
        <v>4173</v>
      </c>
      <c r="E3115" s="210" t="s">
        <v>4174</v>
      </c>
      <c r="F3115" s="17" t="s">
        <v>272</v>
      </c>
      <c r="G3115" s="36" t="s">
        <v>400</v>
      </c>
      <c r="H3115" s="157">
        <v>0</v>
      </c>
      <c r="I3115" s="19">
        <v>5</v>
      </c>
      <c r="J3115" s="150" t="s">
        <v>13</v>
      </c>
      <c r="K3115" s="150" t="s">
        <v>12</v>
      </c>
      <c r="L3115" s="9">
        <v>5</v>
      </c>
      <c r="M3115" s="9"/>
      <c r="N3115" s="21">
        <v>0.90480000000000005</v>
      </c>
      <c r="O3115" s="10"/>
      <c r="P3115" s="39">
        <v>0.1036</v>
      </c>
      <c r="Q3115" s="7"/>
      <c r="R3115" s="158">
        <v>48.706699999999998</v>
      </c>
      <c r="S3115" s="1"/>
      <c r="T3115" s="23">
        <v>5.5762</v>
      </c>
      <c r="V3115" s="20">
        <v>8.7347999999999999</v>
      </c>
      <c r="X3115" s="20">
        <v>0</v>
      </c>
      <c r="AA3115" s="25">
        <v>26130</v>
      </c>
      <c r="AB3115" s="9"/>
      <c r="AC3115" s="25">
        <v>252252</v>
      </c>
      <c r="AD3115" s="9"/>
      <c r="AE3115" s="27">
        <v>28879</v>
      </c>
      <c r="AF3115" s="9"/>
      <c r="AG3115" s="26">
        <v>5179</v>
      </c>
      <c r="AI3115" s="26">
        <v>0</v>
      </c>
      <c r="AK3115" s="26">
        <v>71551</v>
      </c>
      <c r="AM3115" s="2" t="str">
        <f t="shared" si="48"/>
        <v>No</v>
      </c>
    </row>
    <row r="3116" spans="1:39">
      <c r="A3116" s="6" t="s">
        <v>5319</v>
      </c>
      <c r="B3116" s="6" t="s">
        <v>5320</v>
      </c>
      <c r="C3116" s="4" t="s">
        <v>109</v>
      </c>
      <c r="D3116" s="213" t="s">
        <v>5321</v>
      </c>
      <c r="E3116" s="210">
        <v>15</v>
      </c>
      <c r="F3116" s="17" t="s">
        <v>132</v>
      </c>
      <c r="G3116" s="36" t="s">
        <v>220</v>
      </c>
      <c r="H3116" s="157">
        <v>0</v>
      </c>
      <c r="I3116" s="19">
        <v>5</v>
      </c>
      <c r="J3116" s="150" t="s">
        <v>13</v>
      </c>
      <c r="K3116" s="150" t="s">
        <v>12</v>
      </c>
      <c r="L3116" s="9">
        <v>5</v>
      </c>
      <c r="M3116" s="9"/>
      <c r="N3116" s="21">
        <v>0</v>
      </c>
      <c r="O3116" s="10"/>
      <c r="P3116" s="39">
        <v>0</v>
      </c>
      <c r="Q3116" s="7"/>
      <c r="R3116" s="158">
        <v>131.7499</v>
      </c>
      <c r="S3116" s="1"/>
      <c r="T3116" s="23">
        <v>0.54490000000000005</v>
      </c>
      <c r="V3116" s="20">
        <v>241.78139999999999</v>
      </c>
      <c r="X3116" s="20">
        <v>0</v>
      </c>
      <c r="AA3116" s="25">
        <v>0</v>
      </c>
      <c r="AB3116" s="9"/>
      <c r="AC3116" s="25">
        <v>265476</v>
      </c>
      <c r="AD3116" s="9"/>
      <c r="AE3116" s="27">
        <v>1098</v>
      </c>
      <c r="AF3116" s="9"/>
      <c r="AG3116" s="26">
        <v>2015</v>
      </c>
      <c r="AI3116" s="26">
        <v>0</v>
      </c>
      <c r="AK3116" s="26">
        <v>71184</v>
      </c>
      <c r="AM3116" s="2" t="str">
        <f t="shared" si="48"/>
        <v>No</v>
      </c>
    </row>
    <row r="3117" spans="1:39">
      <c r="A3117" s="6" t="s">
        <v>1728</v>
      </c>
      <c r="B3117" s="6" t="s">
        <v>1343</v>
      </c>
      <c r="C3117" s="4" t="s">
        <v>42</v>
      </c>
      <c r="D3117" s="213" t="s">
        <v>1729</v>
      </c>
      <c r="E3117" s="210" t="s">
        <v>1730</v>
      </c>
      <c r="F3117" s="17" t="s">
        <v>272</v>
      </c>
      <c r="G3117" s="36" t="s">
        <v>400</v>
      </c>
      <c r="H3117" s="157">
        <v>0</v>
      </c>
      <c r="I3117" s="19">
        <v>5</v>
      </c>
      <c r="J3117" s="150" t="s">
        <v>13</v>
      </c>
      <c r="K3117" s="150" t="s">
        <v>12</v>
      </c>
      <c r="L3117" s="9">
        <v>5</v>
      </c>
      <c r="M3117" s="9"/>
      <c r="N3117" s="21">
        <v>1.0934999999999999</v>
      </c>
      <c r="O3117" s="10"/>
      <c r="P3117" s="39">
        <v>7.5499999999999998E-2</v>
      </c>
      <c r="Q3117" s="7"/>
      <c r="R3117" s="158">
        <v>32.733600000000003</v>
      </c>
      <c r="S3117" s="1"/>
      <c r="T3117" s="23">
        <v>2.2599</v>
      </c>
      <c r="V3117" s="20">
        <v>14.4848</v>
      </c>
      <c r="X3117" s="20">
        <v>0</v>
      </c>
      <c r="AA3117" s="25">
        <v>22928</v>
      </c>
      <c r="AB3117" s="9"/>
      <c r="AC3117" s="25">
        <v>303702</v>
      </c>
      <c r="AD3117" s="9"/>
      <c r="AE3117" s="27">
        <v>20967</v>
      </c>
      <c r="AF3117" s="9"/>
      <c r="AG3117" s="26">
        <v>9278</v>
      </c>
      <c r="AI3117" s="26">
        <v>0</v>
      </c>
      <c r="AK3117" s="26">
        <v>233826</v>
      </c>
      <c r="AM3117" s="2" t="str">
        <f t="shared" si="48"/>
        <v>No</v>
      </c>
    </row>
    <row r="3118" spans="1:39">
      <c r="A3118" s="6" t="s">
        <v>4739</v>
      </c>
      <c r="B3118" s="6" t="s">
        <v>2886</v>
      </c>
      <c r="C3118" s="4" t="s">
        <v>117</v>
      </c>
      <c r="D3118" s="213" t="s">
        <v>4740</v>
      </c>
      <c r="E3118" s="210" t="s">
        <v>4741</v>
      </c>
      <c r="F3118" s="17" t="s">
        <v>405</v>
      </c>
      <c r="G3118" s="36" t="s">
        <v>400</v>
      </c>
      <c r="H3118" s="157">
        <v>0</v>
      </c>
      <c r="I3118" s="19">
        <v>5</v>
      </c>
      <c r="J3118" s="150" t="s">
        <v>13</v>
      </c>
      <c r="K3118" s="150" t="s">
        <v>12</v>
      </c>
      <c r="L3118" s="9">
        <v>5</v>
      </c>
      <c r="M3118" s="9"/>
      <c r="N3118" s="21">
        <v>0.57240000000000002</v>
      </c>
      <c r="O3118" s="10"/>
      <c r="P3118" s="39">
        <v>9.1399999999999995E-2</v>
      </c>
      <c r="Q3118" s="7"/>
      <c r="R3118" s="158">
        <v>29.502500000000001</v>
      </c>
      <c r="S3118" s="1"/>
      <c r="T3118" s="23">
        <v>4.7088000000000001</v>
      </c>
      <c r="V3118" s="20">
        <v>6.2653999999999996</v>
      </c>
      <c r="X3118" s="20">
        <v>0</v>
      </c>
      <c r="AA3118" s="25">
        <v>12255</v>
      </c>
      <c r="AB3118" s="9"/>
      <c r="AC3118" s="25">
        <v>134148</v>
      </c>
      <c r="AD3118" s="9"/>
      <c r="AE3118" s="27">
        <v>21411</v>
      </c>
      <c r="AF3118" s="9"/>
      <c r="AG3118" s="26">
        <v>4547</v>
      </c>
      <c r="AI3118" s="26">
        <v>0</v>
      </c>
      <c r="AK3118" s="26">
        <v>53856</v>
      </c>
      <c r="AM3118" s="2" t="str">
        <f t="shared" si="48"/>
        <v>No</v>
      </c>
    </row>
    <row r="3119" spans="1:39">
      <c r="A3119" s="6" t="s">
        <v>3158</v>
      </c>
      <c r="B3119" s="6" t="s">
        <v>3159</v>
      </c>
      <c r="C3119" s="4" t="s">
        <v>113</v>
      </c>
      <c r="D3119" s="213" t="s">
        <v>3160</v>
      </c>
      <c r="E3119" s="210" t="s">
        <v>3161</v>
      </c>
      <c r="F3119" s="17" t="s">
        <v>272</v>
      </c>
      <c r="G3119" s="36" t="s">
        <v>400</v>
      </c>
      <c r="H3119" s="157">
        <v>0</v>
      </c>
      <c r="I3119" s="19">
        <v>5</v>
      </c>
      <c r="J3119" s="150" t="s">
        <v>13</v>
      </c>
      <c r="K3119" s="150" t="s">
        <v>15</v>
      </c>
      <c r="L3119" s="9">
        <v>5</v>
      </c>
      <c r="M3119" s="9"/>
      <c r="N3119" s="21">
        <v>4.5124000000000004</v>
      </c>
      <c r="O3119" s="10"/>
      <c r="P3119" s="39">
        <v>0.58130000000000004</v>
      </c>
      <c r="Q3119" s="7"/>
      <c r="R3119" s="158">
        <v>25.567499999999999</v>
      </c>
      <c r="S3119" s="1"/>
      <c r="T3119" s="23">
        <v>3.2934999999999999</v>
      </c>
      <c r="V3119" s="20">
        <v>7.7629999999999999</v>
      </c>
      <c r="X3119" s="20">
        <v>0</v>
      </c>
      <c r="AA3119" s="25">
        <v>281570</v>
      </c>
      <c r="AB3119" s="9"/>
      <c r="AC3119" s="25">
        <v>484401</v>
      </c>
      <c r="AD3119" s="9"/>
      <c r="AE3119" s="27">
        <v>62399</v>
      </c>
      <c r="AF3119" s="9"/>
      <c r="AG3119" s="26">
        <v>18946</v>
      </c>
      <c r="AI3119" s="26">
        <v>0</v>
      </c>
      <c r="AK3119" s="26">
        <v>211397</v>
      </c>
      <c r="AM3119" s="2" t="str">
        <f t="shared" si="48"/>
        <v>No</v>
      </c>
    </row>
    <row r="3120" spans="1:39">
      <c r="A3120" s="6" t="s">
        <v>4630</v>
      </c>
      <c r="B3120" s="6" t="s">
        <v>4631</v>
      </c>
      <c r="C3120" s="4" t="s">
        <v>65</v>
      </c>
      <c r="D3120" s="213" t="s">
        <v>4632</v>
      </c>
      <c r="E3120" s="210" t="s">
        <v>4633</v>
      </c>
      <c r="F3120" s="17" t="s">
        <v>405</v>
      </c>
      <c r="G3120" s="36" t="s">
        <v>400</v>
      </c>
      <c r="H3120" s="157">
        <v>0</v>
      </c>
      <c r="I3120" s="19">
        <v>5</v>
      </c>
      <c r="J3120" s="150" t="s">
        <v>13</v>
      </c>
      <c r="K3120" s="150" t="s">
        <v>12</v>
      </c>
      <c r="L3120" s="9">
        <v>5</v>
      </c>
      <c r="M3120" s="9"/>
      <c r="N3120" s="21">
        <v>4.7747999999999999</v>
      </c>
      <c r="O3120" s="10"/>
      <c r="P3120" s="39">
        <v>8.6599999999999996E-2</v>
      </c>
      <c r="Q3120" s="7"/>
      <c r="R3120" s="158">
        <v>46.485199999999999</v>
      </c>
      <c r="S3120" s="1"/>
      <c r="T3120" s="23">
        <v>0.8427</v>
      </c>
      <c r="V3120" s="20">
        <v>55.161499999999997</v>
      </c>
      <c r="X3120" s="20">
        <v>0</v>
      </c>
      <c r="AA3120" s="25">
        <v>15733</v>
      </c>
      <c r="AB3120" s="9"/>
      <c r="AC3120" s="25">
        <v>181757</v>
      </c>
      <c r="AD3120" s="9"/>
      <c r="AE3120" s="27">
        <v>3295</v>
      </c>
      <c r="AF3120" s="9"/>
      <c r="AG3120" s="26">
        <v>3910</v>
      </c>
      <c r="AI3120" s="26">
        <v>0</v>
      </c>
      <c r="AK3120" s="26">
        <v>91700</v>
      </c>
      <c r="AM3120" s="2" t="str">
        <f t="shared" si="48"/>
        <v>No</v>
      </c>
    </row>
    <row r="3121" spans="1:39">
      <c r="A3121" s="6" t="s">
        <v>6433</v>
      </c>
      <c r="B3121" s="6" t="s">
        <v>2392</v>
      </c>
      <c r="C3121" s="4" t="s">
        <v>46</v>
      </c>
      <c r="D3121" s="213">
        <v>5162</v>
      </c>
      <c r="E3121" s="210">
        <v>50162</v>
      </c>
      <c r="F3121" s="17" t="s">
        <v>272</v>
      </c>
      <c r="G3121" s="36" t="s">
        <v>220</v>
      </c>
      <c r="H3121" s="157">
        <v>66025</v>
      </c>
      <c r="I3121" s="19">
        <v>5</v>
      </c>
      <c r="J3121" s="150" t="s">
        <v>13</v>
      </c>
      <c r="K3121" s="150" t="s">
        <v>12</v>
      </c>
      <c r="L3121" s="9">
        <v>5</v>
      </c>
      <c r="M3121" s="9"/>
      <c r="N3121" s="21">
        <v>2.6093999999999999</v>
      </c>
      <c r="O3121" s="10"/>
      <c r="P3121" s="39">
        <v>0.17169999999999999</v>
      </c>
      <c r="Q3121" s="7"/>
      <c r="R3121" s="158">
        <v>49.261899999999997</v>
      </c>
      <c r="S3121" s="1"/>
      <c r="T3121" s="23">
        <v>3.2408000000000001</v>
      </c>
      <c r="V3121" s="20">
        <v>15.2005</v>
      </c>
      <c r="X3121" s="20">
        <v>0</v>
      </c>
      <c r="AA3121" s="25">
        <v>109108</v>
      </c>
      <c r="AB3121" s="9"/>
      <c r="AC3121" s="25">
        <v>635577</v>
      </c>
      <c r="AD3121" s="9"/>
      <c r="AE3121" s="27">
        <v>41813</v>
      </c>
      <c r="AF3121" s="9"/>
      <c r="AG3121" s="26">
        <v>12902</v>
      </c>
      <c r="AI3121" s="26">
        <v>0</v>
      </c>
      <c r="AK3121" s="26">
        <v>125309</v>
      </c>
      <c r="AM3121" s="2" t="str">
        <f t="shared" si="48"/>
        <v>No</v>
      </c>
    </row>
    <row r="3122" spans="1:39">
      <c r="A3122" s="6" t="s">
        <v>5195</v>
      </c>
      <c r="B3122" s="6" t="s">
        <v>5843</v>
      </c>
      <c r="C3122" s="4" t="s">
        <v>74</v>
      </c>
      <c r="D3122" s="213" t="s">
        <v>5196</v>
      </c>
      <c r="E3122" s="210" t="s">
        <v>5197</v>
      </c>
      <c r="F3122" s="17" t="s">
        <v>272</v>
      </c>
      <c r="G3122" s="36" t="s">
        <v>400</v>
      </c>
      <c r="H3122" s="157">
        <v>0</v>
      </c>
      <c r="I3122" s="19">
        <v>5</v>
      </c>
      <c r="J3122" s="150" t="s">
        <v>13</v>
      </c>
      <c r="K3122" s="150" t="s">
        <v>12</v>
      </c>
      <c r="L3122" s="9">
        <v>5</v>
      </c>
      <c r="M3122" s="9"/>
      <c r="N3122" s="21">
        <v>0.48409999999999997</v>
      </c>
      <c r="O3122" s="10"/>
      <c r="P3122" s="39">
        <v>2.9499999999999998E-2</v>
      </c>
      <c r="Q3122" s="7"/>
      <c r="R3122" s="158">
        <v>31.5944</v>
      </c>
      <c r="S3122" s="1"/>
      <c r="T3122" s="23">
        <v>1.9263999999999999</v>
      </c>
      <c r="V3122" s="20">
        <v>16.400500000000001</v>
      </c>
      <c r="X3122" s="20">
        <v>0</v>
      </c>
      <c r="AA3122" s="25">
        <v>5070</v>
      </c>
      <c r="AB3122" s="9"/>
      <c r="AC3122" s="25">
        <v>171779</v>
      </c>
      <c r="AD3122" s="9"/>
      <c r="AE3122" s="27">
        <v>10474</v>
      </c>
      <c r="AF3122" s="9"/>
      <c r="AG3122" s="26">
        <v>5437</v>
      </c>
      <c r="AI3122" s="26">
        <v>0</v>
      </c>
      <c r="AK3122" s="26">
        <v>48023</v>
      </c>
      <c r="AM3122" s="2" t="str">
        <f t="shared" si="48"/>
        <v>No</v>
      </c>
    </row>
    <row r="3123" spans="1:39">
      <c r="A3123" s="6" t="s">
        <v>4044</v>
      </c>
      <c r="B3123" s="6" t="s">
        <v>5837</v>
      </c>
      <c r="C3123" s="4" t="s">
        <v>48</v>
      </c>
      <c r="D3123" s="213" t="s">
        <v>4045</v>
      </c>
      <c r="E3123" s="210" t="s">
        <v>4046</v>
      </c>
      <c r="F3123" s="17" t="s">
        <v>405</v>
      </c>
      <c r="G3123" s="36" t="s">
        <v>400</v>
      </c>
      <c r="H3123" s="157">
        <v>0</v>
      </c>
      <c r="I3123" s="19">
        <v>5</v>
      </c>
      <c r="J3123" s="150" t="s">
        <v>13</v>
      </c>
      <c r="K3123" s="150" t="s">
        <v>12</v>
      </c>
      <c r="L3123" s="9">
        <v>5</v>
      </c>
      <c r="M3123" s="9"/>
      <c r="N3123" s="21">
        <v>1.0259</v>
      </c>
      <c r="O3123" s="10"/>
      <c r="P3123" s="39">
        <v>0.11</v>
      </c>
      <c r="Q3123" s="7"/>
      <c r="R3123" s="158">
        <v>54.8917</v>
      </c>
      <c r="S3123" s="1"/>
      <c r="T3123" s="23">
        <v>5.8846999999999996</v>
      </c>
      <c r="V3123" s="20">
        <v>9.3277999999999999</v>
      </c>
      <c r="X3123" s="20">
        <v>0</v>
      </c>
      <c r="AA3123" s="25">
        <v>24300</v>
      </c>
      <c r="AB3123" s="9"/>
      <c r="AC3123" s="25">
        <v>220939</v>
      </c>
      <c r="AD3123" s="9"/>
      <c r="AE3123" s="27">
        <v>23686</v>
      </c>
      <c r="AF3123" s="9"/>
      <c r="AG3123" s="26">
        <v>4025</v>
      </c>
      <c r="AI3123" s="26">
        <v>0</v>
      </c>
      <c r="AK3123" s="26">
        <v>74339</v>
      </c>
      <c r="AM3123" s="2" t="str">
        <f t="shared" si="48"/>
        <v>No</v>
      </c>
    </row>
    <row r="3124" spans="1:39">
      <c r="A3124" s="6" t="s">
        <v>3248</v>
      </c>
      <c r="B3124" s="6" t="s">
        <v>3249</v>
      </c>
      <c r="C3124" s="4" t="s">
        <v>113</v>
      </c>
      <c r="D3124" s="213" t="s">
        <v>3250</v>
      </c>
      <c r="E3124" s="210" t="s">
        <v>3251</v>
      </c>
      <c r="F3124" s="17" t="s">
        <v>272</v>
      </c>
      <c r="G3124" s="36" t="s">
        <v>400</v>
      </c>
      <c r="H3124" s="157">
        <v>0</v>
      </c>
      <c r="I3124" s="19">
        <v>5</v>
      </c>
      <c r="J3124" s="150" t="s">
        <v>13</v>
      </c>
      <c r="K3124" s="150" t="s">
        <v>15</v>
      </c>
      <c r="L3124" s="9">
        <v>5</v>
      </c>
      <c r="M3124" s="9"/>
      <c r="N3124" s="21">
        <v>3.8317999999999999</v>
      </c>
      <c r="O3124" s="10"/>
      <c r="P3124" s="39">
        <v>0.45950000000000002</v>
      </c>
      <c r="Q3124" s="7"/>
      <c r="R3124" s="158">
        <v>24.3096</v>
      </c>
      <c r="S3124" s="1"/>
      <c r="T3124" s="23">
        <v>2.9148999999999998</v>
      </c>
      <c r="V3124" s="20">
        <v>8.3398000000000003</v>
      </c>
      <c r="X3124" s="20">
        <v>0</v>
      </c>
      <c r="AA3124" s="25">
        <v>318150</v>
      </c>
      <c r="AB3124" s="9"/>
      <c r="AC3124" s="25">
        <v>692436</v>
      </c>
      <c r="AD3124" s="9"/>
      <c r="AE3124" s="27">
        <v>83028</v>
      </c>
      <c r="AF3124" s="9"/>
      <c r="AG3124" s="26">
        <v>28484</v>
      </c>
      <c r="AI3124" s="26">
        <v>0</v>
      </c>
      <c r="AK3124" s="26">
        <v>340792</v>
      </c>
      <c r="AM3124" s="2" t="str">
        <f t="shared" si="48"/>
        <v>No</v>
      </c>
    </row>
    <row r="3125" spans="1:39">
      <c r="A3125" s="6" t="s">
        <v>4282</v>
      </c>
      <c r="B3125" s="6" t="s">
        <v>4283</v>
      </c>
      <c r="C3125" s="4" t="s">
        <v>66</v>
      </c>
      <c r="D3125" s="213" t="s">
        <v>4284</v>
      </c>
      <c r="E3125" s="210" t="s">
        <v>4285</v>
      </c>
      <c r="F3125" s="17" t="s">
        <v>405</v>
      </c>
      <c r="G3125" s="36" t="s">
        <v>400</v>
      </c>
      <c r="H3125" s="157">
        <v>0</v>
      </c>
      <c r="I3125" s="19">
        <v>5</v>
      </c>
      <c r="J3125" s="150" t="s">
        <v>13</v>
      </c>
      <c r="K3125" s="150" t="s">
        <v>12</v>
      </c>
      <c r="L3125" s="9">
        <v>5</v>
      </c>
      <c r="M3125" s="9"/>
      <c r="N3125" s="21">
        <v>2.8805999999999998</v>
      </c>
      <c r="O3125" s="10"/>
      <c r="P3125" s="39">
        <v>6.6199999999999995E-2</v>
      </c>
      <c r="Q3125" s="7"/>
      <c r="R3125" s="158">
        <v>40.707599999999999</v>
      </c>
      <c r="S3125" s="1"/>
      <c r="T3125" s="23">
        <v>0.93620000000000003</v>
      </c>
      <c r="V3125" s="20">
        <v>43.482199999999999</v>
      </c>
      <c r="X3125" s="20">
        <v>0</v>
      </c>
      <c r="AA3125" s="25">
        <v>9002</v>
      </c>
      <c r="AB3125" s="9"/>
      <c r="AC3125" s="25">
        <v>135882</v>
      </c>
      <c r="AD3125" s="9"/>
      <c r="AE3125" s="27">
        <v>3125</v>
      </c>
      <c r="AF3125" s="9"/>
      <c r="AG3125" s="26">
        <v>3338</v>
      </c>
      <c r="AI3125" s="26">
        <v>0</v>
      </c>
      <c r="AK3125" s="26">
        <v>89072</v>
      </c>
      <c r="AM3125" s="2" t="str">
        <f t="shared" si="48"/>
        <v>No</v>
      </c>
    </row>
    <row r="3126" spans="1:39">
      <c r="A3126" s="6" t="s">
        <v>6434</v>
      </c>
      <c r="B3126" s="6" t="s">
        <v>4333</v>
      </c>
      <c r="C3126" s="4" t="s">
        <v>63</v>
      </c>
      <c r="D3126" s="213">
        <v>8107</v>
      </c>
      <c r="E3126" s="210">
        <v>80107</v>
      </c>
      <c r="F3126" s="17" t="s">
        <v>120</v>
      </c>
      <c r="G3126" s="36" t="s">
        <v>218</v>
      </c>
      <c r="H3126" s="157">
        <v>82157</v>
      </c>
      <c r="I3126" s="19">
        <v>5</v>
      </c>
      <c r="J3126" s="150" t="s">
        <v>14</v>
      </c>
      <c r="K3126" s="150" t="s">
        <v>12</v>
      </c>
      <c r="L3126" s="9">
        <v>5</v>
      </c>
      <c r="M3126" s="9"/>
      <c r="N3126" s="21">
        <v>2.7974000000000001</v>
      </c>
      <c r="O3126" s="10"/>
      <c r="P3126" s="39">
        <v>1.4454</v>
      </c>
      <c r="Q3126" s="7"/>
      <c r="R3126" s="158">
        <v>58.633499999999998</v>
      </c>
      <c r="S3126" s="1"/>
      <c r="T3126" s="23">
        <v>30.2956</v>
      </c>
      <c r="V3126" s="20">
        <v>1.9354</v>
      </c>
      <c r="X3126" s="20">
        <v>1.1660999999999999</v>
      </c>
      <c r="AA3126" s="25">
        <v>769513</v>
      </c>
      <c r="AB3126" s="9"/>
      <c r="AC3126" s="25">
        <v>532392</v>
      </c>
      <c r="AD3126" s="9"/>
      <c r="AE3126" s="27">
        <v>275084</v>
      </c>
      <c r="AF3126" s="9"/>
      <c r="AG3126" s="26">
        <v>9080</v>
      </c>
      <c r="AI3126" s="26">
        <v>456558</v>
      </c>
      <c r="AK3126" s="26">
        <v>98432</v>
      </c>
      <c r="AM3126" s="2" t="str">
        <f t="shared" si="48"/>
        <v>No</v>
      </c>
    </row>
    <row r="3127" spans="1:39">
      <c r="A3127" s="6" t="s">
        <v>6435</v>
      </c>
      <c r="B3127" s="6" t="s">
        <v>4642</v>
      </c>
      <c r="C3127" s="4" t="s">
        <v>65</v>
      </c>
      <c r="D3127" s="213" t="s">
        <v>4645</v>
      </c>
      <c r="E3127" s="210" t="s">
        <v>4646</v>
      </c>
      <c r="F3127" s="17" t="s">
        <v>272</v>
      </c>
      <c r="G3127" s="36" t="s">
        <v>400</v>
      </c>
      <c r="H3127" s="157">
        <v>0</v>
      </c>
      <c r="I3127" s="19">
        <v>5</v>
      </c>
      <c r="J3127" s="150" t="s">
        <v>14</v>
      </c>
      <c r="K3127" s="150" t="s">
        <v>12</v>
      </c>
      <c r="L3127" s="9">
        <v>5</v>
      </c>
      <c r="M3127" s="9"/>
      <c r="N3127" s="21">
        <v>0.81320000000000003</v>
      </c>
      <c r="O3127" s="10"/>
      <c r="P3127" s="39">
        <v>7.1099999999999997E-2</v>
      </c>
      <c r="Q3127" s="7"/>
      <c r="R3127" s="158">
        <v>88.245400000000004</v>
      </c>
      <c r="S3127" s="1"/>
      <c r="T3127" s="23">
        <v>7.7126000000000001</v>
      </c>
      <c r="V3127" s="20">
        <v>11.441700000000001</v>
      </c>
      <c r="X3127" s="20">
        <v>0</v>
      </c>
      <c r="AA3127" s="25">
        <v>71045</v>
      </c>
      <c r="AB3127" s="9"/>
      <c r="AC3127" s="25">
        <v>999556</v>
      </c>
      <c r="AD3127" s="9"/>
      <c r="AE3127" s="27">
        <v>87361</v>
      </c>
      <c r="AF3127" s="9"/>
      <c r="AG3127" s="26">
        <v>11327</v>
      </c>
      <c r="AI3127" s="26">
        <v>0</v>
      </c>
      <c r="AK3127" s="26">
        <v>159440</v>
      </c>
      <c r="AM3127" s="2" t="str">
        <f t="shared" si="48"/>
        <v>No</v>
      </c>
    </row>
    <row r="3128" spans="1:39">
      <c r="A3128" s="6" t="s">
        <v>4956</v>
      </c>
      <c r="B3128" s="6" t="s">
        <v>4957</v>
      </c>
      <c r="C3128" s="4" t="s">
        <v>20</v>
      </c>
      <c r="D3128" s="213" t="s">
        <v>4958</v>
      </c>
      <c r="E3128" s="210" t="s">
        <v>4959</v>
      </c>
      <c r="F3128" s="17" t="s">
        <v>405</v>
      </c>
      <c r="G3128" s="36" t="s">
        <v>400</v>
      </c>
      <c r="H3128" s="157">
        <v>0</v>
      </c>
      <c r="I3128" s="19">
        <v>5</v>
      </c>
      <c r="J3128" s="150" t="s">
        <v>14</v>
      </c>
      <c r="K3128" s="150" t="s">
        <v>12</v>
      </c>
      <c r="L3128" s="9">
        <v>5</v>
      </c>
      <c r="M3128" s="9"/>
      <c r="N3128" s="21">
        <v>0.46910000000000002</v>
      </c>
      <c r="O3128" s="10"/>
      <c r="P3128" s="39">
        <v>1.55E-2</v>
      </c>
      <c r="Q3128" s="7"/>
      <c r="R3128" s="158">
        <v>62.463000000000001</v>
      </c>
      <c r="S3128" s="1"/>
      <c r="T3128" s="23">
        <v>2.0621999999999998</v>
      </c>
      <c r="V3128" s="20">
        <v>30.289200000000001</v>
      </c>
      <c r="X3128" s="20">
        <v>0</v>
      </c>
      <c r="AA3128" s="25">
        <v>11801</v>
      </c>
      <c r="AB3128" s="9"/>
      <c r="AC3128" s="25">
        <v>761986</v>
      </c>
      <c r="AD3128" s="9"/>
      <c r="AE3128" s="27">
        <v>25157</v>
      </c>
      <c r="AF3128" s="9"/>
      <c r="AG3128" s="26">
        <v>12199</v>
      </c>
      <c r="AI3128" s="26">
        <v>0</v>
      </c>
      <c r="AK3128" s="26">
        <v>307286</v>
      </c>
      <c r="AM3128" s="2" t="str">
        <f t="shared" si="48"/>
        <v>No</v>
      </c>
    </row>
    <row r="3129" spans="1:39">
      <c r="A3129" s="6" t="s">
        <v>2937</v>
      </c>
      <c r="B3129" s="6" t="s">
        <v>2938</v>
      </c>
      <c r="C3129" s="4" t="s">
        <v>58</v>
      </c>
      <c r="D3129" s="213" t="s">
        <v>2939</v>
      </c>
      <c r="E3129" s="210" t="s">
        <v>2940</v>
      </c>
      <c r="F3129" s="17" t="s">
        <v>275</v>
      </c>
      <c r="G3129" s="36" t="s">
        <v>400</v>
      </c>
      <c r="H3129" s="157">
        <v>0</v>
      </c>
      <c r="I3129" s="19">
        <v>5</v>
      </c>
      <c r="J3129" s="150" t="s">
        <v>13</v>
      </c>
      <c r="K3129" s="150" t="s">
        <v>12</v>
      </c>
      <c r="L3129" s="9">
        <v>5</v>
      </c>
      <c r="M3129" s="9"/>
      <c r="N3129" s="21">
        <v>1.8033999999999999</v>
      </c>
      <c r="O3129" s="10"/>
      <c r="P3129" s="39">
        <v>0.14929999999999999</v>
      </c>
      <c r="Q3129" s="7"/>
      <c r="R3129" s="158">
        <v>55.000300000000003</v>
      </c>
      <c r="S3129" s="1"/>
      <c r="T3129" s="23">
        <v>4.5532000000000004</v>
      </c>
      <c r="V3129" s="20">
        <v>12.079499999999999</v>
      </c>
      <c r="X3129" s="20">
        <v>0</v>
      </c>
      <c r="AA3129" s="25">
        <v>73951</v>
      </c>
      <c r="AB3129" s="9"/>
      <c r="AC3129" s="25">
        <v>495333</v>
      </c>
      <c r="AD3129" s="9"/>
      <c r="AE3129" s="27">
        <v>41006</v>
      </c>
      <c r="AF3129" s="9"/>
      <c r="AG3129" s="26">
        <v>9006</v>
      </c>
      <c r="AI3129" s="26">
        <v>0</v>
      </c>
      <c r="AK3129" s="26">
        <v>101151</v>
      </c>
      <c r="AM3129" s="2" t="str">
        <f t="shared" si="48"/>
        <v>No</v>
      </c>
    </row>
    <row r="3130" spans="1:39">
      <c r="A3130" s="6" t="s">
        <v>4175</v>
      </c>
      <c r="B3130" s="6" t="s">
        <v>4176</v>
      </c>
      <c r="C3130" s="4" t="s">
        <v>66</v>
      </c>
      <c r="D3130" s="213" t="s">
        <v>4177</v>
      </c>
      <c r="E3130" s="210" t="s">
        <v>4178</v>
      </c>
      <c r="F3130" s="17" t="s">
        <v>405</v>
      </c>
      <c r="G3130" s="36" t="s">
        <v>400</v>
      </c>
      <c r="H3130" s="157">
        <v>0</v>
      </c>
      <c r="I3130" s="19">
        <v>5</v>
      </c>
      <c r="J3130" s="150" t="s">
        <v>13</v>
      </c>
      <c r="K3130" s="150" t="s">
        <v>12</v>
      </c>
      <c r="L3130" s="9">
        <v>5</v>
      </c>
      <c r="M3130" s="9"/>
      <c r="N3130" s="21">
        <v>1.5507</v>
      </c>
      <c r="O3130" s="10"/>
      <c r="P3130" s="39">
        <v>7.17E-2</v>
      </c>
      <c r="Q3130" s="7"/>
      <c r="R3130" s="158">
        <v>13.9702</v>
      </c>
      <c r="S3130" s="1"/>
      <c r="T3130" s="23">
        <v>0.64639999999999997</v>
      </c>
      <c r="V3130" s="20">
        <v>21.613399999999999</v>
      </c>
      <c r="X3130" s="20">
        <v>0</v>
      </c>
      <c r="AA3130" s="25">
        <v>3835</v>
      </c>
      <c r="AB3130" s="9"/>
      <c r="AC3130" s="25">
        <v>53450</v>
      </c>
      <c r="AD3130" s="9"/>
      <c r="AE3130" s="27">
        <v>2473</v>
      </c>
      <c r="AF3130" s="9"/>
      <c r="AG3130" s="26">
        <v>3826</v>
      </c>
      <c r="AI3130" s="26">
        <v>0</v>
      </c>
      <c r="AK3130" s="26">
        <v>54329</v>
      </c>
      <c r="AM3130" s="2" t="str">
        <f t="shared" si="48"/>
        <v>No</v>
      </c>
    </row>
    <row r="3131" spans="1:39">
      <c r="A3131" s="6" t="s">
        <v>4597</v>
      </c>
      <c r="B3131" s="6" t="s">
        <v>4598</v>
      </c>
      <c r="C3131" s="4" t="s">
        <v>65</v>
      </c>
      <c r="D3131" s="213" t="s">
        <v>4599</v>
      </c>
      <c r="E3131" s="210" t="s">
        <v>4600</v>
      </c>
      <c r="F3131" s="17" t="s">
        <v>405</v>
      </c>
      <c r="G3131" s="36" t="s">
        <v>400</v>
      </c>
      <c r="H3131" s="157">
        <v>0</v>
      </c>
      <c r="I3131" s="19">
        <v>5</v>
      </c>
      <c r="J3131" s="150" t="s">
        <v>13</v>
      </c>
      <c r="K3131" s="150" t="s">
        <v>12</v>
      </c>
      <c r="L3131" s="9">
        <v>5</v>
      </c>
      <c r="M3131" s="9"/>
      <c r="N3131" s="21">
        <v>0.67989999999999995</v>
      </c>
      <c r="O3131" s="10"/>
      <c r="P3131" s="39">
        <v>3.6600000000000001E-2</v>
      </c>
      <c r="Q3131" s="7"/>
      <c r="R3131" s="158">
        <v>27.652799999999999</v>
      </c>
      <c r="S3131" s="1"/>
      <c r="T3131" s="23">
        <v>1.4879</v>
      </c>
      <c r="V3131" s="20">
        <v>18.585599999999999</v>
      </c>
      <c r="X3131" s="20">
        <v>0</v>
      </c>
      <c r="AA3131" s="25">
        <v>7705</v>
      </c>
      <c r="AB3131" s="9"/>
      <c r="AC3131" s="25">
        <v>210631</v>
      </c>
      <c r="AD3131" s="9"/>
      <c r="AE3131" s="27">
        <v>11333</v>
      </c>
      <c r="AF3131" s="9"/>
      <c r="AG3131" s="26">
        <v>7617</v>
      </c>
      <c r="AI3131" s="26">
        <v>0</v>
      </c>
      <c r="AK3131" s="26">
        <v>223852</v>
      </c>
      <c r="AM3131" s="2" t="str">
        <f t="shared" si="48"/>
        <v>No</v>
      </c>
    </row>
    <row r="3132" spans="1:39">
      <c r="A3132" s="6" t="s">
        <v>3549</v>
      </c>
      <c r="B3132" s="6" t="s">
        <v>3550</v>
      </c>
      <c r="C3132" s="4" t="s">
        <v>73</v>
      </c>
      <c r="D3132" s="213" t="s">
        <v>3551</v>
      </c>
      <c r="E3132" s="210" t="s">
        <v>3552</v>
      </c>
      <c r="F3132" s="17" t="s">
        <v>272</v>
      </c>
      <c r="G3132" s="36" t="s">
        <v>400</v>
      </c>
      <c r="H3132" s="157">
        <v>0</v>
      </c>
      <c r="I3132" s="19">
        <v>5</v>
      </c>
      <c r="J3132" s="150" t="s">
        <v>13</v>
      </c>
      <c r="K3132" s="150" t="s">
        <v>12</v>
      </c>
      <c r="L3132" s="9">
        <v>5</v>
      </c>
      <c r="M3132" s="9"/>
      <c r="N3132" s="21">
        <v>0.5171</v>
      </c>
      <c r="O3132" s="10"/>
      <c r="P3132" s="39">
        <v>3.6999999999999998E-2</v>
      </c>
      <c r="Q3132" s="7"/>
      <c r="R3132" s="158">
        <v>51.059600000000003</v>
      </c>
      <c r="S3132" s="1"/>
      <c r="T3132" s="23">
        <v>3.6560999999999999</v>
      </c>
      <c r="V3132" s="20">
        <v>13.9657</v>
      </c>
      <c r="X3132" s="20">
        <v>0</v>
      </c>
      <c r="AA3132" s="25">
        <v>9642</v>
      </c>
      <c r="AB3132" s="9"/>
      <c r="AC3132" s="25">
        <v>260404</v>
      </c>
      <c r="AD3132" s="9"/>
      <c r="AE3132" s="27">
        <v>18646</v>
      </c>
      <c r="AF3132" s="9"/>
      <c r="AG3132" s="26">
        <v>5100</v>
      </c>
      <c r="AI3132" s="26">
        <v>0</v>
      </c>
      <c r="AK3132" s="26">
        <v>73684</v>
      </c>
      <c r="AM3132" s="2" t="str">
        <f t="shared" si="48"/>
        <v>No</v>
      </c>
    </row>
    <row r="3133" spans="1:39">
      <c r="A3133" s="6" t="s">
        <v>6436</v>
      </c>
      <c r="B3133" s="6" t="s">
        <v>2309</v>
      </c>
      <c r="C3133" s="4" t="s">
        <v>57</v>
      </c>
      <c r="D3133" s="213">
        <v>5213</v>
      </c>
      <c r="E3133" s="210">
        <v>50213</v>
      </c>
      <c r="F3133" s="17" t="s">
        <v>405</v>
      </c>
      <c r="G3133" s="36" t="s">
        <v>218</v>
      </c>
      <c r="H3133" s="157">
        <v>3734090</v>
      </c>
      <c r="I3133" s="19">
        <v>5</v>
      </c>
      <c r="J3133" s="150" t="s">
        <v>19</v>
      </c>
      <c r="K3133" s="150" t="s">
        <v>15</v>
      </c>
      <c r="L3133" s="9">
        <v>5</v>
      </c>
      <c r="M3133" s="9"/>
      <c r="N3133" s="21">
        <v>0.55489999999999995</v>
      </c>
      <c r="O3133" s="10"/>
      <c r="P3133" s="39">
        <v>8.1000000000000003E-2</v>
      </c>
      <c r="Q3133" s="7"/>
      <c r="R3133" s="158">
        <v>297.58170000000001</v>
      </c>
      <c r="S3133" s="1"/>
      <c r="T3133" s="23">
        <v>43.417299999999997</v>
      </c>
      <c r="V3133" s="20">
        <v>6.8540000000000001</v>
      </c>
      <c r="X3133" s="20">
        <v>4.5091999999999999</v>
      </c>
      <c r="AA3133" s="25">
        <v>661443</v>
      </c>
      <c r="AB3133" s="9"/>
      <c r="AC3133" s="25">
        <v>8170701</v>
      </c>
      <c r="AD3133" s="9"/>
      <c r="AE3133" s="27">
        <v>1192110</v>
      </c>
      <c r="AF3133" s="9"/>
      <c r="AG3133" s="26">
        <v>27457</v>
      </c>
      <c r="AI3133" s="26">
        <v>1812007</v>
      </c>
      <c r="AK3133" s="26">
        <v>183644</v>
      </c>
      <c r="AM3133" s="2" t="str">
        <f t="shared" si="48"/>
        <v>No</v>
      </c>
    </row>
    <row r="3134" spans="1:39">
      <c r="A3134" s="6" t="s">
        <v>1540</v>
      </c>
      <c r="B3134" s="6" t="s">
        <v>1541</v>
      </c>
      <c r="C3134" s="4" t="s">
        <v>17</v>
      </c>
      <c r="D3134" s="213" t="s">
        <v>1542</v>
      </c>
      <c r="E3134" s="210" t="s">
        <v>1543</v>
      </c>
      <c r="F3134" s="17" t="s">
        <v>405</v>
      </c>
      <c r="G3134" s="36" t="s">
        <v>400</v>
      </c>
      <c r="H3134" s="157">
        <v>0</v>
      </c>
      <c r="I3134" s="19">
        <v>5</v>
      </c>
      <c r="J3134" s="150" t="s">
        <v>13</v>
      </c>
      <c r="K3134" s="150" t="s">
        <v>12</v>
      </c>
      <c r="L3134" s="9">
        <v>5</v>
      </c>
      <c r="M3134" s="9"/>
      <c r="N3134" s="21">
        <v>2.1833</v>
      </c>
      <c r="O3134" s="10"/>
      <c r="P3134" s="39">
        <v>0.13619999999999999</v>
      </c>
      <c r="Q3134" s="7"/>
      <c r="R3134" s="158">
        <v>50.2393</v>
      </c>
      <c r="S3134" s="1"/>
      <c r="T3134" s="23">
        <v>3.1347</v>
      </c>
      <c r="V3134" s="20">
        <v>16.027000000000001</v>
      </c>
      <c r="X3134" s="20">
        <v>0</v>
      </c>
      <c r="AA3134" s="25">
        <v>26479</v>
      </c>
      <c r="AB3134" s="9"/>
      <c r="AC3134" s="25">
        <v>194376</v>
      </c>
      <c r="AD3134" s="9"/>
      <c r="AE3134" s="27">
        <v>12128</v>
      </c>
      <c r="AF3134" s="9"/>
      <c r="AG3134" s="26">
        <v>3869</v>
      </c>
      <c r="AI3134" s="26">
        <v>0</v>
      </c>
      <c r="AK3134" s="26">
        <v>46663</v>
      </c>
      <c r="AM3134" s="2" t="str">
        <f t="shared" si="48"/>
        <v>No</v>
      </c>
    </row>
    <row r="3135" spans="1:39">
      <c r="A3135" s="6" t="s">
        <v>2685</v>
      </c>
      <c r="B3135" s="6" t="s">
        <v>2336</v>
      </c>
      <c r="C3135" s="4" t="s">
        <v>46</v>
      </c>
      <c r="D3135" s="213" t="s">
        <v>2686</v>
      </c>
      <c r="E3135" s="210" t="s">
        <v>2687</v>
      </c>
      <c r="F3135" s="17" t="s">
        <v>344</v>
      </c>
      <c r="G3135" s="36" t="s">
        <v>400</v>
      </c>
      <c r="H3135" s="157">
        <v>0</v>
      </c>
      <c r="I3135" s="19">
        <v>5</v>
      </c>
      <c r="J3135" s="150" t="s">
        <v>13</v>
      </c>
      <c r="K3135" s="150" t="s">
        <v>12</v>
      </c>
      <c r="L3135" s="9">
        <v>5</v>
      </c>
      <c r="M3135" s="9"/>
      <c r="N3135" s="21">
        <v>1.8201000000000001</v>
      </c>
      <c r="O3135" s="10"/>
      <c r="P3135" s="39">
        <v>7.0900000000000005E-2</v>
      </c>
      <c r="Q3135" s="7"/>
      <c r="R3135" s="158">
        <v>40.561399999999999</v>
      </c>
      <c r="S3135" s="1"/>
      <c r="T3135" s="23">
        <v>1.5802</v>
      </c>
      <c r="V3135" s="20">
        <v>25.668600000000001</v>
      </c>
      <c r="X3135" s="20">
        <v>0</v>
      </c>
      <c r="AA3135" s="25">
        <v>23527</v>
      </c>
      <c r="AB3135" s="9"/>
      <c r="AC3135" s="25">
        <v>331792</v>
      </c>
      <c r="AD3135" s="9"/>
      <c r="AE3135" s="27">
        <v>12926</v>
      </c>
      <c r="AF3135" s="9"/>
      <c r="AG3135" s="26">
        <v>8180</v>
      </c>
      <c r="AI3135" s="26">
        <v>0</v>
      </c>
      <c r="AK3135" s="26">
        <v>107169</v>
      </c>
      <c r="AM3135" s="2" t="str">
        <f t="shared" si="48"/>
        <v>No</v>
      </c>
    </row>
    <row r="3136" spans="1:39">
      <c r="A3136" s="6" t="s">
        <v>4634</v>
      </c>
      <c r="B3136" s="6" t="s">
        <v>4635</v>
      </c>
      <c r="C3136" s="4" t="s">
        <v>65</v>
      </c>
      <c r="D3136" s="213" t="s">
        <v>4636</v>
      </c>
      <c r="E3136" s="210" t="s">
        <v>4637</v>
      </c>
      <c r="F3136" s="17" t="s">
        <v>272</v>
      </c>
      <c r="G3136" s="36" t="s">
        <v>400</v>
      </c>
      <c r="H3136" s="157">
        <v>0</v>
      </c>
      <c r="I3136" s="19">
        <v>5</v>
      </c>
      <c r="J3136" s="150" t="s">
        <v>13</v>
      </c>
      <c r="K3136" s="150" t="s">
        <v>12</v>
      </c>
      <c r="L3136" s="9">
        <v>5</v>
      </c>
      <c r="M3136" s="9"/>
      <c r="N3136" s="21">
        <v>1.5152000000000001</v>
      </c>
      <c r="O3136" s="10"/>
      <c r="P3136" s="39">
        <v>0.2404</v>
      </c>
      <c r="Q3136" s="7"/>
      <c r="R3136" s="158">
        <v>21.854399999999998</v>
      </c>
      <c r="S3136" s="1"/>
      <c r="T3136" s="23">
        <v>3.4672000000000001</v>
      </c>
      <c r="V3136" s="20">
        <v>6.3032000000000004</v>
      </c>
      <c r="X3136" s="20">
        <v>0</v>
      </c>
      <c r="AA3136" s="25">
        <v>34935</v>
      </c>
      <c r="AB3136" s="9"/>
      <c r="AC3136" s="25">
        <v>145332</v>
      </c>
      <c r="AD3136" s="9"/>
      <c r="AE3136" s="27">
        <v>23057</v>
      </c>
      <c r="AF3136" s="9"/>
      <c r="AG3136" s="26">
        <v>6650</v>
      </c>
      <c r="AI3136" s="26">
        <v>0</v>
      </c>
      <c r="AK3136" s="26">
        <v>40525</v>
      </c>
      <c r="AM3136" s="2" t="str">
        <f t="shared" si="48"/>
        <v>No</v>
      </c>
    </row>
    <row r="3137" spans="1:39">
      <c r="A3137" s="6" t="s">
        <v>1675</v>
      </c>
      <c r="B3137" s="6" t="s">
        <v>1281</v>
      </c>
      <c r="C3137" s="4" t="s">
        <v>42</v>
      </c>
      <c r="D3137" s="213" t="s">
        <v>1676</v>
      </c>
      <c r="E3137" s="210" t="s">
        <v>1677</v>
      </c>
      <c r="F3137" s="17" t="s">
        <v>272</v>
      </c>
      <c r="G3137" s="36" t="s">
        <v>400</v>
      </c>
      <c r="H3137" s="157">
        <v>0</v>
      </c>
      <c r="I3137" s="19">
        <v>5</v>
      </c>
      <c r="J3137" s="150" t="s">
        <v>13</v>
      </c>
      <c r="K3137" s="150" t="s">
        <v>12</v>
      </c>
      <c r="L3137" s="9">
        <v>5</v>
      </c>
      <c r="M3137" s="9"/>
      <c r="N3137" s="21">
        <v>1.6105</v>
      </c>
      <c r="O3137" s="10"/>
      <c r="P3137" s="39">
        <v>0.123</v>
      </c>
      <c r="Q3137" s="7"/>
      <c r="R3137" s="158">
        <v>29.912600000000001</v>
      </c>
      <c r="S3137" s="1"/>
      <c r="T3137" s="23">
        <v>2.2839</v>
      </c>
      <c r="V3137" s="20">
        <v>13.097300000000001</v>
      </c>
      <c r="X3137" s="20">
        <v>0</v>
      </c>
      <c r="AA3137" s="25">
        <v>43909</v>
      </c>
      <c r="AB3137" s="9"/>
      <c r="AC3137" s="25">
        <v>357097</v>
      </c>
      <c r="AD3137" s="9"/>
      <c r="AE3137" s="27">
        <v>27265</v>
      </c>
      <c r="AF3137" s="9"/>
      <c r="AG3137" s="26">
        <v>11938</v>
      </c>
      <c r="AI3137" s="26">
        <v>0</v>
      </c>
      <c r="AK3137" s="26">
        <v>180438</v>
      </c>
      <c r="AM3137" s="2" t="str">
        <f t="shared" si="48"/>
        <v>No</v>
      </c>
    </row>
    <row r="3138" spans="1:39">
      <c r="A3138" s="6" t="s">
        <v>5038</v>
      </c>
      <c r="B3138" s="6" t="s">
        <v>670</v>
      </c>
      <c r="C3138" s="4" t="s">
        <v>22</v>
      </c>
      <c r="D3138" s="213" t="s">
        <v>5039</v>
      </c>
      <c r="E3138" s="210" t="s">
        <v>5040</v>
      </c>
      <c r="F3138" s="17" t="s">
        <v>272</v>
      </c>
      <c r="G3138" s="36" t="s">
        <v>400</v>
      </c>
      <c r="H3138" s="157">
        <v>0</v>
      </c>
      <c r="I3138" s="19">
        <v>5</v>
      </c>
      <c r="J3138" s="150" t="s">
        <v>14</v>
      </c>
      <c r="K3138" s="150" t="s">
        <v>12</v>
      </c>
      <c r="L3138" s="9">
        <v>5</v>
      </c>
      <c r="M3138" s="9"/>
      <c r="N3138" s="21">
        <v>0.56510000000000005</v>
      </c>
      <c r="O3138" s="10"/>
      <c r="P3138" s="39">
        <v>3.6200000000000003E-2</v>
      </c>
      <c r="Q3138" s="7"/>
      <c r="R3138" s="158">
        <v>140.61709999999999</v>
      </c>
      <c r="S3138" s="1"/>
      <c r="T3138" s="23">
        <v>9.0075000000000003</v>
      </c>
      <c r="V3138" s="20">
        <v>15.6112</v>
      </c>
      <c r="X3138" s="20">
        <v>0</v>
      </c>
      <c r="AA3138" s="25">
        <v>21850</v>
      </c>
      <c r="AB3138" s="9"/>
      <c r="AC3138" s="25">
        <v>603669</v>
      </c>
      <c r="AD3138" s="9"/>
      <c r="AE3138" s="27">
        <v>38669</v>
      </c>
      <c r="AF3138" s="9"/>
      <c r="AG3138" s="26">
        <v>4293</v>
      </c>
      <c r="AI3138" s="26">
        <v>0</v>
      </c>
      <c r="AK3138" s="26">
        <v>60800</v>
      </c>
      <c r="AM3138" s="2" t="str">
        <f t="shared" ref="AM3138:AM3201" si="49">IF(AL3138&amp;AJ3138&amp;AH3138&amp;AF3138&amp;AD3138&amp;AB3138&amp;Y3138&amp;W3138&amp;U3138&amp;S3138&amp;S3138&amp;Q3138&amp;O3138&lt;&gt;"","Yes","No")</f>
        <v>No</v>
      </c>
    </row>
    <row r="3139" spans="1:39">
      <c r="A3139" s="6" t="s">
        <v>6437</v>
      </c>
      <c r="B3139" s="6" t="s">
        <v>2317</v>
      </c>
      <c r="C3139" s="4" t="s">
        <v>57</v>
      </c>
      <c r="D3139" s="213">
        <v>5038</v>
      </c>
      <c r="E3139" s="210">
        <v>50038</v>
      </c>
      <c r="F3139" s="17" t="s">
        <v>272</v>
      </c>
      <c r="G3139" s="36" t="s">
        <v>220</v>
      </c>
      <c r="H3139" s="157">
        <v>278165</v>
      </c>
      <c r="I3139" s="19">
        <v>5</v>
      </c>
      <c r="J3139" s="150" t="s">
        <v>13</v>
      </c>
      <c r="K3139" s="150" t="s">
        <v>12</v>
      </c>
      <c r="L3139" s="9">
        <v>4</v>
      </c>
      <c r="M3139" s="9"/>
      <c r="N3139" s="21">
        <v>0.58230000000000004</v>
      </c>
      <c r="O3139" s="10"/>
      <c r="P3139" s="39">
        <v>2.9100000000000001E-2</v>
      </c>
      <c r="Q3139" s="7"/>
      <c r="R3139" s="158">
        <v>70.083600000000004</v>
      </c>
      <c r="S3139" s="1"/>
      <c r="T3139" s="23">
        <v>3.5015000000000001</v>
      </c>
      <c r="V3139" s="20">
        <v>20.015499999999999</v>
      </c>
      <c r="X3139" s="20">
        <v>0</v>
      </c>
      <c r="AA3139" s="25">
        <v>15946</v>
      </c>
      <c r="AB3139" s="9"/>
      <c r="AC3139" s="25">
        <v>548124</v>
      </c>
      <c r="AD3139" s="9"/>
      <c r="AE3139" s="27">
        <v>27385</v>
      </c>
      <c r="AF3139" s="9"/>
      <c r="AG3139" s="26">
        <v>7821</v>
      </c>
      <c r="AI3139" s="26">
        <v>0</v>
      </c>
      <c r="AK3139" s="26">
        <v>100306</v>
      </c>
      <c r="AM3139" s="2" t="str">
        <f t="shared" si="49"/>
        <v>No</v>
      </c>
    </row>
    <row r="3140" spans="1:39">
      <c r="A3140" s="6" t="s">
        <v>6438</v>
      </c>
      <c r="B3140" s="6" t="s">
        <v>898</v>
      </c>
      <c r="C3140" s="4" t="s">
        <v>75</v>
      </c>
      <c r="D3140" s="213">
        <v>2214</v>
      </c>
      <c r="E3140" s="210">
        <v>20214</v>
      </c>
      <c r="F3140" s="17" t="s">
        <v>272</v>
      </c>
      <c r="G3140" s="36" t="s">
        <v>220</v>
      </c>
      <c r="H3140" s="157">
        <v>423566</v>
      </c>
      <c r="I3140" s="19">
        <v>5</v>
      </c>
      <c r="J3140" s="150" t="s">
        <v>13</v>
      </c>
      <c r="K3140" s="150" t="s">
        <v>12</v>
      </c>
      <c r="L3140" s="9">
        <v>4</v>
      </c>
      <c r="M3140" s="9"/>
      <c r="N3140" s="21">
        <v>1.3439000000000001</v>
      </c>
      <c r="O3140" s="10"/>
      <c r="P3140" s="39">
        <v>3.7400000000000003E-2</v>
      </c>
      <c r="Q3140" s="7"/>
      <c r="R3140" s="158">
        <v>96.909099999999995</v>
      </c>
      <c r="S3140" s="1"/>
      <c r="T3140" s="23">
        <v>2.7</v>
      </c>
      <c r="V3140" s="20">
        <v>35.892899999999997</v>
      </c>
      <c r="X3140" s="20">
        <v>0</v>
      </c>
      <c r="AA3140" s="25">
        <v>22674</v>
      </c>
      <c r="AB3140" s="9"/>
      <c r="AC3140" s="25">
        <v>605585</v>
      </c>
      <c r="AD3140" s="9"/>
      <c r="AE3140" s="27">
        <v>16872</v>
      </c>
      <c r="AF3140" s="9"/>
      <c r="AG3140" s="26">
        <v>6249</v>
      </c>
      <c r="AI3140" s="26">
        <v>0</v>
      </c>
      <c r="AK3140" s="26">
        <v>81569</v>
      </c>
      <c r="AM3140" s="2" t="str">
        <f t="shared" si="49"/>
        <v>No</v>
      </c>
    </row>
    <row r="3141" spans="1:39">
      <c r="A3141" s="6" t="s">
        <v>6439</v>
      </c>
      <c r="B3141" s="6" t="s">
        <v>6440</v>
      </c>
      <c r="C3141" s="4" t="s">
        <v>33</v>
      </c>
      <c r="D3141" s="213"/>
      <c r="E3141" s="210" t="s">
        <v>6441</v>
      </c>
      <c r="F3141" s="17" t="s">
        <v>272</v>
      </c>
      <c r="G3141" s="36" t="s">
        <v>400</v>
      </c>
      <c r="H3141" s="157">
        <v>0</v>
      </c>
      <c r="I3141" s="19">
        <v>5</v>
      </c>
      <c r="J3141" s="150" t="s">
        <v>14</v>
      </c>
      <c r="K3141" s="150" t="s">
        <v>12</v>
      </c>
      <c r="L3141" s="9">
        <v>4</v>
      </c>
      <c r="M3141" s="9"/>
      <c r="N3141" s="21">
        <v>0.12330000000000001</v>
      </c>
      <c r="O3141" s="10"/>
      <c r="P3141" s="39">
        <v>1.8499999999999999E-2</v>
      </c>
      <c r="Q3141" s="7"/>
      <c r="R3141" s="158">
        <v>38.0777</v>
      </c>
      <c r="S3141" s="1"/>
      <c r="T3141" s="23">
        <v>5.7069000000000001</v>
      </c>
      <c r="V3141" s="20">
        <v>6.6722000000000001</v>
      </c>
      <c r="X3141" s="20">
        <v>0</v>
      </c>
      <c r="AA3141" s="25">
        <v>4123</v>
      </c>
      <c r="AB3141" s="9"/>
      <c r="AC3141" s="25">
        <v>223097</v>
      </c>
      <c r="AD3141" s="9"/>
      <c r="AE3141" s="27">
        <v>33437</v>
      </c>
      <c r="AF3141" s="9"/>
      <c r="AG3141" s="26">
        <v>5859</v>
      </c>
      <c r="AI3141" s="26">
        <v>0</v>
      </c>
      <c r="AK3141" s="26">
        <v>204091</v>
      </c>
      <c r="AM3141" s="2" t="str">
        <f t="shared" si="49"/>
        <v>No</v>
      </c>
    </row>
    <row r="3142" spans="1:39">
      <c r="A3142" s="6" t="s">
        <v>6442</v>
      </c>
      <c r="B3142" s="6" t="s">
        <v>692</v>
      </c>
      <c r="C3142" s="4" t="s">
        <v>82</v>
      </c>
      <c r="D3142" s="213">
        <v>5019</v>
      </c>
      <c r="E3142" s="210">
        <v>50019</v>
      </c>
      <c r="F3142" s="17" t="s">
        <v>272</v>
      </c>
      <c r="G3142" s="36" t="s">
        <v>220</v>
      </c>
      <c r="H3142" s="157">
        <v>97503</v>
      </c>
      <c r="I3142" s="19">
        <v>5</v>
      </c>
      <c r="J3142" s="150" t="s">
        <v>14</v>
      </c>
      <c r="K3142" s="150" t="s">
        <v>12</v>
      </c>
      <c r="L3142" s="9">
        <v>4</v>
      </c>
      <c r="M3142" s="9"/>
      <c r="N3142" s="21">
        <v>0.92500000000000004</v>
      </c>
      <c r="O3142" s="10"/>
      <c r="P3142" s="39">
        <v>0.1522</v>
      </c>
      <c r="Q3142" s="7"/>
      <c r="R3142" s="158">
        <v>61.737400000000001</v>
      </c>
      <c r="S3142" s="1"/>
      <c r="T3142" s="23">
        <v>10.1609</v>
      </c>
      <c r="V3142" s="20">
        <v>6.0759999999999996</v>
      </c>
      <c r="X3142" s="20">
        <v>0</v>
      </c>
      <c r="AA3142" s="25">
        <v>131082</v>
      </c>
      <c r="AB3142" s="9"/>
      <c r="AC3142" s="25">
        <v>860990</v>
      </c>
      <c r="AD3142" s="9"/>
      <c r="AE3142" s="27">
        <v>141704</v>
      </c>
      <c r="AF3142" s="9"/>
      <c r="AG3142" s="26">
        <v>13946</v>
      </c>
      <c r="AI3142" s="26">
        <v>0</v>
      </c>
      <c r="AK3142" s="26">
        <v>183629</v>
      </c>
      <c r="AM3142" s="2" t="str">
        <f t="shared" si="49"/>
        <v>No</v>
      </c>
    </row>
    <row r="3143" spans="1:39">
      <c r="A3143" s="6" t="s">
        <v>2431</v>
      </c>
      <c r="B3143" s="6" t="s">
        <v>2432</v>
      </c>
      <c r="C3143" s="4" t="s">
        <v>58</v>
      </c>
      <c r="D3143" s="213" t="s">
        <v>2433</v>
      </c>
      <c r="E3143" s="210">
        <v>55246</v>
      </c>
      <c r="F3143" s="17" t="s">
        <v>132</v>
      </c>
      <c r="G3143" s="36" t="s">
        <v>220</v>
      </c>
      <c r="H3143" s="157">
        <v>0</v>
      </c>
      <c r="I3143" s="19">
        <v>5</v>
      </c>
      <c r="J3143" s="150" t="s">
        <v>13</v>
      </c>
      <c r="K3143" s="150" t="s">
        <v>12</v>
      </c>
      <c r="L3143" s="9">
        <v>4</v>
      </c>
      <c r="M3143" s="9"/>
      <c r="N3143" s="21">
        <v>1.5266</v>
      </c>
      <c r="O3143" s="10"/>
      <c r="P3143" s="39">
        <v>5.16E-2</v>
      </c>
      <c r="Q3143" s="7"/>
      <c r="R3143" s="158">
        <v>58.066800000000001</v>
      </c>
      <c r="S3143" s="1"/>
      <c r="T3143" s="23">
        <v>1.9621</v>
      </c>
      <c r="V3143" s="20">
        <v>29.593699999999998</v>
      </c>
      <c r="X3143" s="20">
        <v>0</v>
      </c>
      <c r="AA3143" s="25">
        <v>37648</v>
      </c>
      <c r="AB3143" s="9"/>
      <c r="AC3143" s="25">
        <v>729841</v>
      </c>
      <c r="AD3143" s="9"/>
      <c r="AE3143" s="27">
        <v>24662</v>
      </c>
      <c r="AF3143" s="9"/>
      <c r="AG3143" s="26">
        <v>12569</v>
      </c>
      <c r="AI3143" s="26">
        <v>0</v>
      </c>
      <c r="AK3143" s="26">
        <v>219506</v>
      </c>
      <c r="AM3143" s="2" t="str">
        <f t="shared" si="49"/>
        <v>No</v>
      </c>
    </row>
    <row r="3144" spans="1:39">
      <c r="A3144" s="6" t="s">
        <v>5676</v>
      </c>
      <c r="B3144" s="6" t="s">
        <v>5677</v>
      </c>
      <c r="C3144" s="4" t="s">
        <v>22</v>
      </c>
      <c r="D3144" s="213"/>
      <c r="E3144" s="210">
        <v>90284</v>
      </c>
      <c r="F3144" s="17" t="s">
        <v>272</v>
      </c>
      <c r="G3144" s="36" t="s">
        <v>220</v>
      </c>
      <c r="H3144" s="157">
        <v>12150996</v>
      </c>
      <c r="I3144" s="19">
        <v>5</v>
      </c>
      <c r="J3144" s="150" t="s">
        <v>13</v>
      </c>
      <c r="K3144" s="150" t="s">
        <v>15</v>
      </c>
      <c r="L3144" s="9">
        <v>4</v>
      </c>
      <c r="M3144" s="9"/>
      <c r="N3144" s="21">
        <v>1</v>
      </c>
      <c r="O3144" s="10"/>
      <c r="P3144" s="39">
        <v>2.9700000000000001E-2</v>
      </c>
      <c r="Q3144" s="7"/>
      <c r="R3144" s="158">
        <v>134.8005</v>
      </c>
      <c r="S3144" s="1"/>
      <c r="T3144" s="23">
        <v>3.9992999999999999</v>
      </c>
      <c r="V3144" s="20">
        <v>33.705800000000004</v>
      </c>
      <c r="X3144" s="20">
        <v>0</v>
      </c>
      <c r="AA3144" s="25">
        <v>5955</v>
      </c>
      <c r="AB3144" s="9"/>
      <c r="AC3144" s="25">
        <v>200718</v>
      </c>
      <c r="AD3144" s="9"/>
      <c r="AE3144" s="27">
        <v>5955</v>
      </c>
      <c r="AF3144" s="9"/>
      <c r="AG3144" s="26">
        <v>1489</v>
      </c>
      <c r="AI3144" s="26">
        <v>0</v>
      </c>
      <c r="AK3144" s="26">
        <v>23820</v>
      </c>
      <c r="AM3144" s="2" t="str">
        <f t="shared" si="49"/>
        <v>No</v>
      </c>
    </row>
    <row r="3145" spans="1:39">
      <c r="A3145" s="6" t="s">
        <v>2137</v>
      </c>
      <c r="B3145" s="6" t="s">
        <v>2138</v>
      </c>
      <c r="C3145" s="4" t="s">
        <v>64</v>
      </c>
      <c r="D3145" s="213" t="s">
        <v>2139</v>
      </c>
      <c r="E3145" s="210" t="s">
        <v>2140</v>
      </c>
      <c r="F3145" s="17" t="s">
        <v>272</v>
      </c>
      <c r="G3145" s="36" t="s">
        <v>400</v>
      </c>
      <c r="H3145" s="157">
        <v>0</v>
      </c>
      <c r="I3145" s="19">
        <v>5</v>
      </c>
      <c r="J3145" s="150" t="s">
        <v>13</v>
      </c>
      <c r="K3145" s="150" t="s">
        <v>12</v>
      </c>
      <c r="L3145" s="9">
        <v>4</v>
      </c>
      <c r="M3145" s="9"/>
      <c r="N3145" s="21">
        <v>0.28289999999999998</v>
      </c>
      <c r="O3145" s="10"/>
      <c r="P3145" s="39">
        <v>2.4199999999999999E-2</v>
      </c>
      <c r="Q3145" s="7"/>
      <c r="R3145" s="158">
        <v>41.111899999999999</v>
      </c>
      <c r="S3145" s="1"/>
      <c r="T3145" s="23">
        <v>3.5103</v>
      </c>
      <c r="V3145" s="20">
        <v>11.7118</v>
      </c>
      <c r="X3145" s="20">
        <v>0</v>
      </c>
      <c r="AA3145" s="25">
        <v>7186</v>
      </c>
      <c r="AB3145" s="9"/>
      <c r="AC3145" s="25">
        <v>297527</v>
      </c>
      <c r="AD3145" s="9"/>
      <c r="AE3145" s="27">
        <v>25404</v>
      </c>
      <c r="AF3145" s="9"/>
      <c r="AG3145" s="26">
        <v>7237</v>
      </c>
      <c r="AI3145" s="26">
        <v>0</v>
      </c>
      <c r="AK3145" s="26">
        <v>112906</v>
      </c>
      <c r="AM3145" s="2" t="str">
        <f t="shared" si="49"/>
        <v>No</v>
      </c>
    </row>
    <row r="3146" spans="1:39">
      <c r="A3146" s="6" t="s">
        <v>6443</v>
      </c>
      <c r="B3146" s="6" t="s">
        <v>5003</v>
      </c>
      <c r="C3146" s="4" t="s">
        <v>22</v>
      </c>
      <c r="D3146" s="213" t="s">
        <v>5004</v>
      </c>
      <c r="E3146" s="210" t="s">
        <v>5005</v>
      </c>
      <c r="F3146" s="17" t="s">
        <v>272</v>
      </c>
      <c r="G3146" s="36" t="s">
        <v>400</v>
      </c>
      <c r="H3146" s="157">
        <v>0</v>
      </c>
      <c r="I3146" s="19">
        <v>5</v>
      </c>
      <c r="J3146" s="150" t="s">
        <v>14</v>
      </c>
      <c r="K3146" s="150" t="s">
        <v>12</v>
      </c>
      <c r="L3146" s="9">
        <v>4</v>
      </c>
      <c r="M3146" s="9"/>
      <c r="N3146" s="21">
        <v>2.9704999999999999</v>
      </c>
      <c r="O3146" s="10"/>
      <c r="P3146" s="39">
        <v>6.9800000000000001E-2</v>
      </c>
      <c r="Q3146" s="7"/>
      <c r="R3146" s="158">
        <v>63.8474</v>
      </c>
      <c r="S3146" s="1"/>
      <c r="T3146" s="23">
        <v>1.4994000000000001</v>
      </c>
      <c r="V3146" s="20">
        <v>42.582500000000003</v>
      </c>
      <c r="X3146" s="20">
        <v>0</v>
      </c>
      <c r="AA3146" s="25">
        <v>28835</v>
      </c>
      <c r="AB3146" s="9"/>
      <c r="AC3146" s="25">
        <v>413348</v>
      </c>
      <c r="AD3146" s="9"/>
      <c r="AE3146" s="27">
        <v>9707</v>
      </c>
      <c r="AF3146" s="9"/>
      <c r="AG3146" s="26">
        <v>6474</v>
      </c>
      <c r="AI3146" s="26">
        <v>0</v>
      </c>
      <c r="AK3146" s="26">
        <v>66884</v>
      </c>
      <c r="AM3146" s="2" t="str">
        <f t="shared" si="49"/>
        <v>No</v>
      </c>
    </row>
    <row r="3147" spans="1:39">
      <c r="A3147" s="6" t="s">
        <v>509</v>
      </c>
      <c r="B3147" s="6" t="s">
        <v>510</v>
      </c>
      <c r="C3147" s="4" t="s">
        <v>86</v>
      </c>
      <c r="D3147" s="213" t="s">
        <v>511</v>
      </c>
      <c r="E3147" s="210" t="s">
        <v>512</v>
      </c>
      <c r="F3147" s="17" t="s">
        <v>272</v>
      </c>
      <c r="G3147" s="36" t="s">
        <v>400</v>
      </c>
      <c r="H3147" s="157">
        <v>0</v>
      </c>
      <c r="I3147" s="19">
        <v>5</v>
      </c>
      <c r="J3147" s="150" t="s">
        <v>13</v>
      </c>
      <c r="K3147" s="150" t="s">
        <v>12</v>
      </c>
      <c r="L3147" s="9">
        <v>4</v>
      </c>
      <c r="M3147" s="9"/>
      <c r="N3147" s="21">
        <v>0.73899999999999999</v>
      </c>
      <c r="O3147" s="10"/>
      <c r="P3147" s="39">
        <v>5.0299999999999997E-2</v>
      </c>
      <c r="Q3147" s="7"/>
      <c r="R3147" s="158">
        <v>63.447800000000001</v>
      </c>
      <c r="S3147" s="1"/>
      <c r="T3147" s="23">
        <v>4.3154000000000003</v>
      </c>
      <c r="V3147" s="20">
        <v>14.702500000000001</v>
      </c>
      <c r="X3147" s="20">
        <v>0</v>
      </c>
      <c r="AA3147" s="25">
        <v>14548</v>
      </c>
      <c r="AB3147" s="9"/>
      <c r="AC3147" s="25">
        <v>289449</v>
      </c>
      <c r="AD3147" s="9"/>
      <c r="AE3147" s="27">
        <v>19687</v>
      </c>
      <c r="AF3147" s="9"/>
      <c r="AG3147" s="26">
        <v>4562</v>
      </c>
      <c r="AI3147" s="26">
        <v>0</v>
      </c>
      <c r="AK3147" s="26">
        <v>41544</v>
      </c>
      <c r="AM3147" s="2" t="str">
        <f t="shared" si="49"/>
        <v>No</v>
      </c>
    </row>
    <row r="3148" spans="1:39">
      <c r="A3148" s="6" t="s">
        <v>608</v>
      </c>
      <c r="B3148" s="6" t="s">
        <v>286</v>
      </c>
      <c r="C3148" s="4" t="s">
        <v>86</v>
      </c>
      <c r="D3148" s="213" t="s">
        <v>609</v>
      </c>
      <c r="E3148" s="210" t="s">
        <v>610</v>
      </c>
      <c r="F3148" s="17" t="s">
        <v>405</v>
      </c>
      <c r="G3148" s="36" t="s">
        <v>400</v>
      </c>
      <c r="H3148" s="157">
        <v>0</v>
      </c>
      <c r="I3148" s="19">
        <v>5</v>
      </c>
      <c r="J3148" s="150" t="s">
        <v>14</v>
      </c>
      <c r="K3148" s="150" t="s">
        <v>12</v>
      </c>
      <c r="L3148" s="9">
        <v>4</v>
      </c>
      <c r="M3148" s="9"/>
      <c r="N3148" s="21">
        <v>1.9265000000000001</v>
      </c>
      <c r="O3148" s="10"/>
      <c r="P3148" s="39">
        <v>4.1099999999999998E-2</v>
      </c>
      <c r="Q3148" s="7"/>
      <c r="R3148" s="158">
        <v>87.427899999999994</v>
      </c>
      <c r="S3148" s="1"/>
      <c r="T3148" s="23">
        <v>1.8653999999999999</v>
      </c>
      <c r="V3148" s="20">
        <v>46.866900000000001</v>
      </c>
      <c r="X3148" s="20">
        <v>0</v>
      </c>
      <c r="AA3148" s="25">
        <v>19097</v>
      </c>
      <c r="AB3148" s="9"/>
      <c r="AC3148" s="25">
        <v>464592</v>
      </c>
      <c r="AD3148" s="9"/>
      <c r="AE3148" s="27">
        <v>9913</v>
      </c>
      <c r="AF3148" s="9"/>
      <c r="AG3148" s="26">
        <v>5314</v>
      </c>
      <c r="AI3148" s="26">
        <v>0</v>
      </c>
      <c r="AK3148" s="26">
        <v>143172</v>
      </c>
      <c r="AM3148" s="2" t="str">
        <f t="shared" si="49"/>
        <v>No</v>
      </c>
    </row>
    <row r="3149" spans="1:39">
      <c r="A3149" s="6" t="s">
        <v>1522</v>
      </c>
      <c r="B3149" s="6" t="s">
        <v>1311</v>
      </c>
      <c r="C3149" s="4" t="s">
        <v>17</v>
      </c>
      <c r="D3149" s="213" t="s">
        <v>1523</v>
      </c>
      <c r="E3149" s="210" t="s">
        <v>1524</v>
      </c>
      <c r="F3149" s="17" t="s">
        <v>405</v>
      </c>
      <c r="G3149" s="36" t="s">
        <v>400</v>
      </c>
      <c r="H3149" s="157">
        <v>0</v>
      </c>
      <c r="I3149" s="19">
        <v>5</v>
      </c>
      <c r="J3149" s="150" t="s">
        <v>13</v>
      </c>
      <c r="K3149" s="150" t="s">
        <v>15</v>
      </c>
      <c r="L3149" s="9">
        <v>4</v>
      </c>
      <c r="M3149" s="9"/>
      <c r="N3149" s="21">
        <v>1.5944</v>
      </c>
      <c r="O3149" s="10"/>
      <c r="P3149" s="39">
        <v>9.9500000000000005E-2</v>
      </c>
      <c r="Q3149" s="7"/>
      <c r="R3149" s="158">
        <v>48.445</v>
      </c>
      <c r="S3149" s="1"/>
      <c r="T3149" s="23">
        <v>3.0243000000000002</v>
      </c>
      <c r="V3149" s="20">
        <v>16.0185</v>
      </c>
      <c r="X3149" s="20">
        <v>0</v>
      </c>
      <c r="AA3149" s="25">
        <v>7932</v>
      </c>
      <c r="AB3149" s="9"/>
      <c r="AC3149" s="25">
        <v>79692</v>
      </c>
      <c r="AD3149" s="9"/>
      <c r="AE3149" s="27">
        <v>4975</v>
      </c>
      <c r="AF3149" s="9"/>
      <c r="AG3149" s="26">
        <v>1645</v>
      </c>
      <c r="AI3149" s="26">
        <v>0</v>
      </c>
      <c r="AK3149" s="26">
        <v>18862</v>
      </c>
      <c r="AM3149" s="2" t="str">
        <f t="shared" si="49"/>
        <v>No</v>
      </c>
    </row>
    <row r="3150" spans="1:39">
      <c r="A3150" s="6" t="s">
        <v>1005</v>
      </c>
      <c r="B3150" s="6" t="s">
        <v>982</v>
      </c>
      <c r="C3150" s="4" t="s">
        <v>75</v>
      </c>
      <c r="D3150" s="213" t="s">
        <v>1006</v>
      </c>
      <c r="E3150" s="210" t="s">
        <v>1007</v>
      </c>
      <c r="F3150" s="17" t="s">
        <v>272</v>
      </c>
      <c r="G3150" s="36" t="s">
        <v>400</v>
      </c>
      <c r="H3150" s="157">
        <v>0</v>
      </c>
      <c r="I3150" s="19">
        <v>5</v>
      </c>
      <c r="J3150" s="150" t="s">
        <v>14</v>
      </c>
      <c r="K3150" s="150" t="s">
        <v>12</v>
      </c>
      <c r="L3150" s="9">
        <v>3</v>
      </c>
      <c r="M3150" s="9"/>
      <c r="N3150" s="21">
        <v>0.99750000000000005</v>
      </c>
      <c r="O3150" s="10"/>
      <c r="P3150" s="39">
        <v>6.7799999999999999E-2</v>
      </c>
      <c r="Q3150" s="7"/>
      <c r="R3150" s="158">
        <v>72.8523</v>
      </c>
      <c r="S3150" s="1"/>
      <c r="T3150" s="23">
        <v>4.9504999999999999</v>
      </c>
      <c r="V3150" s="20">
        <v>14.716100000000001</v>
      </c>
      <c r="X3150" s="20">
        <v>0</v>
      </c>
      <c r="AA3150" s="25">
        <v>47711</v>
      </c>
      <c r="AB3150" s="9"/>
      <c r="AC3150" s="25">
        <v>703899</v>
      </c>
      <c r="AD3150" s="9"/>
      <c r="AE3150" s="27">
        <v>47832</v>
      </c>
      <c r="AF3150" s="9"/>
      <c r="AG3150" s="26">
        <v>9662</v>
      </c>
      <c r="AI3150" s="26">
        <v>0</v>
      </c>
      <c r="AK3150" s="26">
        <v>134283</v>
      </c>
      <c r="AM3150" s="2" t="str">
        <f t="shared" si="49"/>
        <v>No</v>
      </c>
    </row>
    <row r="3151" spans="1:39">
      <c r="A3151" s="6" t="s">
        <v>5507</v>
      </c>
      <c r="B3151" s="6" t="s">
        <v>4913</v>
      </c>
      <c r="C3151" s="4" t="s">
        <v>22</v>
      </c>
      <c r="D3151" s="213" t="s">
        <v>5508</v>
      </c>
      <c r="E3151" s="210" t="s">
        <v>5509</v>
      </c>
      <c r="F3151" s="17" t="s">
        <v>272</v>
      </c>
      <c r="G3151" s="36" t="s">
        <v>400</v>
      </c>
      <c r="H3151" s="157">
        <v>0</v>
      </c>
      <c r="I3151" s="19">
        <v>5</v>
      </c>
      <c r="J3151" s="150" t="s">
        <v>24</v>
      </c>
      <c r="K3151" s="150" t="s">
        <v>15</v>
      </c>
      <c r="L3151" s="9">
        <v>3</v>
      </c>
      <c r="M3151" s="9"/>
      <c r="N3151" s="21">
        <v>2.9531000000000001</v>
      </c>
      <c r="O3151" s="10"/>
      <c r="P3151" s="39">
        <v>0.1293</v>
      </c>
      <c r="Q3151" s="7"/>
      <c r="R3151" s="158">
        <v>104.83929999999999</v>
      </c>
      <c r="S3151" s="1"/>
      <c r="T3151" s="23">
        <v>4.5918999999999999</v>
      </c>
      <c r="V3151" s="20">
        <v>22.831099999999999</v>
      </c>
      <c r="X3151" s="20">
        <v>0</v>
      </c>
      <c r="AA3151" s="25">
        <v>64969</v>
      </c>
      <c r="AB3151" s="9"/>
      <c r="AC3151" s="25">
        <v>502285</v>
      </c>
      <c r="AD3151" s="9"/>
      <c r="AE3151" s="27">
        <v>22000</v>
      </c>
      <c r="AF3151" s="9"/>
      <c r="AG3151" s="26">
        <v>4791</v>
      </c>
      <c r="AI3151" s="26">
        <v>0</v>
      </c>
      <c r="AK3151" s="26">
        <v>166100</v>
      </c>
      <c r="AM3151" s="2" t="str">
        <f t="shared" si="49"/>
        <v>No</v>
      </c>
    </row>
    <row r="3152" spans="1:39">
      <c r="A3152" s="6" t="s">
        <v>6444</v>
      </c>
      <c r="B3152" s="6" t="s">
        <v>899</v>
      </c>
      <c r="C3152" s="4" t="s">
        <v>75</v>
      </c>
      <c r="D3152" s="213">
        <v>2215</v>
      </c>
      <c r="E3152" s="210">
        <v>20215</v>
      </c>
      <c r="F3152" s="17" t="s">
        <v>272</v>
      </c>
      <c r="G3152" s="36" t="s">
        <v>220</v>
      </c>
      <c r="H3152" s="157">
        <v>57840</v>
      </c>
      <c r="I3152" s="19">
        <v>5</v>
      </c>
      <c r="J3152" s="150" t="s">
        <v>14</v>
      </c>
      <c r="K3152" s="150" t="s">
        <v>12</v>
      </c>
      <c r="L3152" s="9">
        <v>3</v>
      </c>
      <c r="M3152" s="9"/>
      <c r="N3152" s="21">
        <v>0.99950000000000006</v>
      </c>
      <c r="O3152" s="10"/>
      <c r="P3152" s="39">
        <v>0.12230000000000001</v>
      </c>
      <c r="Q3152" s="7"/>
      <c r="R3152" s="158">
        <v>86.886200000000002</v>
      </c>
      <c r="S3152" s="1"/>
      <c r="T3152" s="23">
        <v>10.6273</v>
      </c>
      <c r="V3152" s="20">
        <v>8.1758000000000006</v>
      </c>
      <c r="X3152" s="20">
        <v>0</v>
      </c>
      <c r="AA3152" s="25">
        <v>107378</v>
      </c>
      <c r="AB3152" s="9"/>
      <c r="AC3152" s="25">
        <v>878333</v>
      </c>
      <c r="AD3152" s="9"/>
      <c r="AE3152" s="27">
        <v>107431</v>
      </c>
      <c r="AF3152" s="9"/>
      <c r="AG3152" s="26">
        <v>10109</v>
      </c>
      <c r="AI3152" s="26">
        <v>0</v>
      </c>
      <c r="AK3152" s="26">
        <v>113018</v>
      </c>
      <c r="AM3152" s="2" t="str">
        <f t="shared" si="49"/>
        <v>No</v>
      </c>
    </row>
    <row r="3153" spans="1:39">
      <c r="A3153" s="6" t="s">
        <v>6445</v>
      </c>
      <c r="B3153" s="6" t="s">
        <v>1453</v>
      </c>
      <c r="C3153" s="4" t="s">
        <v>64</v>
      </c>
      <c r="D3153" s="213">
        <v>4229</v>
      </c>
      <c r="E3153" s="210">
        <v>40229</v>
      </c>
      <c r="F3153" s="17" t="s">
        <v>272</v>
      </c>
      <c r="G3153" s="36" t="s">
        <v>220</v>
      </c>
      <c r="H3153" s="157">
        <v>280648</v>
      </c>
      <c r="I3153" s="19">
        <v>5</v>
      </c>
      <c r="J3153" s="150" t="s">
        <v>14</v>
      </c>
      <c r="K3153" s="150" t="s">
        <v>15</v>
      </c>
      <c r="L3153" s="9">
        <v>3</v>
      </c>
      <c r="M3153" s="9"/>
      <c r="N3153" s="21">
        <v>0.34660000000000002</v>
      </c>
      <c r="O3153" s="10"/>
      <c r="P3153" s="39">
        <v>3.49E-2</v>
      </c>
      <c r="Q3153" s="7"/>
      <c r="R3153" s="158">
        <v>82.205399999999997</v>
      </c>
      <c r="S3153" s="1"/>
      <c r="T3153" s="23">
        <v>8.2857000000000003</v>
      </c>
      <c r="V3153" s="20">
        <v>9.9214000000000002</v>
      </c>
      <c r="X3153" s="20">
        <v>0</v>
      </c>
      <c r="AA3153" s="25">
        <v>25843</v>
      </c>
      <c r="AB3153" s="9"/>
      <c r="AC3153" s="25">
        <v>739849</v>
      </c>
      <c r="AD3153" s="9"/>
      <c r="AE3153" s="27">
        <v>74571</v>
      </c>
      <c r="AF3153" s="9"/>
      <c r="AG3153" s="26">
        <v>9000</v>
      </c>
      <c r="AI3153" s="26">
        <v>0</v>
      </c>
      <c r="AK3153" s="26">
        <v>155750</v>
      </c>
      <c r="AM3153" s="2" t="str">
        <f t="shared" si="49"/>
        <v>No</v>
      </c>
    </row>
    <row r="3154" spans="1:39">
      <c r="A3154" s="6" t="s">
        <v>6446</v>
      </c>
      <c r="B3154" s="6" t="s">
        <v>2107</v>
      </c>
      <c r="C3154" s="4" t="s">
        <v>51</v>
      </c>
      <c r="D3154" s="213">
        <v>5107</v>
      </c>
      <c r="E3154" s="210">
        <v>50107</v>
      </c>
      <c r="F3154" s="17" t="s">
        <v>272</v>
      </c>
      <c r="G3154" s="36" t="s">
        <v>220</v>
      </c>
      <c r="H3154" s="157">
        <v>229351</v>
      </c>
      <c r="I3154" s="19">
        <v>5</v>
      </c>
      <c r="J3154" s="150" t="s">
        <v>14</v>
      </c>
      <c r="K3154" s="150" t="s">
        <v>12</v>
      </c>
      <c r="L3154" s="9">
        <v>3</v>
      </c>
      <c r="M3154" s="9"/>
      <c r="N3154" s="21">
        <v>0.20280000000000001</v>
      </c>
      <c r="O3154" s="10"/>
      <c r="P3154" s="39">
        <v>2.41E-2</v>
      </c>
      <c r="Q3154" s="7"/>
      <c r="R3154" s="158">
        <v>87.265500000000003</v>
      </c>
      <c r="S3154" s="1"/>
      <c r="T3154" s="23">
        <v>10.361800000000001</v>
      </c>
      <c r="V3154" s="20">
        <v>8.4217999999999993</v>
      </c>
      <c r="X3154" s="20">
        <v>0</v>
      </c>
      <c r="AA3154" s="25">
        <v>22509</v>
      </c>
      <c r="AB3154" s="9"/>
      <c r="AC3154" s="25">
        <v>934613</v>
      </c>
      <c r="AD3154" s="9"/>
      <c r="AE3154" s="27">
        <v>110975</v>
      </c>
      <c r="AF3154" s="9"/>
      <c r="AG3154" s="26">
        <v>10710</v>
      </c>
      <c r="AI3154" s="26">
        <v>0</v>
      </c>
      <c r="AK3154" s="26">
        <v>152047</v>
      </c>
      <c r="AM3154" s="2" t="str">
        <f t="shared" si="49"/>
        <v>No</v>
      </c>
    </row>
    <row r="3155" spans="1:39">
      <c r="A3155" s="6" t="s">
        <v>1392</v>
      </c>
      <c r="B3155" s="6" t="s">
        <v>1393</v>
      </c>
      <c r="C3155" s="4" t="s">
        <v>90</v>
      </c>
      <c r="D3155" s="213">
        <v>4151</v>
      </c>
      <c r="E3155" s="210">
        <v>40151</v>
      </c>
      <c r="F3155" s="17" t="s">
        <v>272</v>
      </c>
      <c r="G3155" s="36" t="s">
        <v>220</v>
      </c>
      <c r="H3155" s="157">
        <v>139171</v>
      </c>
      <c r="I3155" s="19">
        <v>5</v>
      </c>
      <c r="J3155" s="150" t="s">
        <v>14</v>
      </c>
      <c r="K3155" s="150" t="s">
        <v>12</v>
      </c>
      <c r="L3155" s="9">
        <v>3</v>
      </c>
      <c r="M3155" s="9"/>
      <c r="N3155" s="21">
        <v>0</v>
      </c>
      <c r="O3155" s="10"/>
      <c r="P3155" s="39">
        <v>0</v>
      </c>
      <c r="Q3155" s="7"/>
      <c r="R3155" s="158">
        <v>115.5311</v>
      </c>
      <c r="S3155" s="1"/>
      <c r="T3155" s="23">
        <v>1.7361</v>
      </c>
      <c r="V3155" s="20">
        <v>66.545000000000002</v>
      </c>
      <c r="X3155" s="20">
        <v>0</v>
      </c>
      <c r="AA3155" s="25">
        <v>0</v>
      </c>
      <c r="AB3155" s="9"/>
      <c r="AC3155" s="25">
        <v>137482</v>
      </c>
      <c r="AD3155" s="9"/>
      <c r="AE3155" s="27">
        <v>2066</v>
      </c>
      <c r="AF3155" s="9"/>
      <c r="AG3155" s="26">
        <v>1190</v>
      </c>
      <c r="AI3155" s="26">
        <v>0</v>
      </c>
      <c r="AK3155" s="26">
        <v>10620</v>
      </c>
      <c r="AM3155" s="2" t="str">
        <f t="shared" si="49"/>
        <v>No</v>
      </c>
    </row>
    <row r="3156" spans="1:39">
      <c r="A3156" s="6" t="s">
        <v>1387</v>
      </c>
      <c r="B3156" s="6" t="s">
        <v>1388</v>
      </c>
      <c r="C3156" s="4" t="s">
        <v>90</v>
      </c>
      <c r="D3156" s="213">
        <v>4145</v>
      </c>
      <c r="E3156" s="210">
        <v>40145</v>
      </c>
      <c r="F3156" s="17" t="s">
        <v>272</v>
      </c>
      <c r="G3156" s="36" t="s">
        <v>220</v>
      </c>
      <c r="H3156" s="157">
        <v>2148346</v>
      </c>
      <c r="I3156" s="19">
        <v>5</v>
      </c>
      <c r="J3156" s="150" t="s">
        <v>14</v>
      </c>
      <c r="K3156" s="150" t="s">
        <v>12</v>
      </c>
      <c r="L3156" s="9">
        <v>3</v>
      </c>
      <c r="M3156" s="9"/>
      <c r="N3156" s="21">
        <v>0</v>
      </c>
      <c r="O3156" s="10"/>
      <c r="P3156" s="39">
        <v>0</v>
      </c>
      <c r="Q3156" s="7"/>
      <c r="R3156" s="158">
        <v>19.829599999999999</v>
      </c>
      <c r="S3156" s="1"/>
      <c r="T3156" s="23">
        <v>4.2603</v>
      </c>
      <c r="V3156" s="20">
        <v>4.6544999999999996</v>
      </c>
      <c r="X3156" s="20">
        <v>0</v>
      </c>
      <c r="AA3156" s="25">
        <v>0</v>
      </c>
      <c r="AB3156" s="9"/>
      <c r="AC3156" s="25">
        <v>91117</v>
      </c>
      <c r="AD3156" s="9"/>
      <c r="AE3156" s="27">
        <v>19576</v>
      </c>
      <c r="AF3156" s="9"/>
      <c r="AG3156" s="26">
        <v>4595</v>
      </c>
      <c r="AI3156" s="26">
        <v>0</v>
      </c>
      <c r="AK3156" s="26">
        <v>24718</v>
      </c>
      <c r="AM3156" s="2" t="str">
        <f t="shared" si="49"/>
        <v>No</v>
      </c>
    </row>
    <row r="3157" spans="1:39">
      <c r="A3157" s="6" t="s">
        <v>6447</v>
      </c>
      <c r="B3157" s="6" t="s">
        <v>1300</v>
      </c>
      <c r="C3157" s="4" t="s">
        <v>20</v>
      </c>
      <c r="D3157" s="213" t="s">
        <v>4966</v>
      </c>
      <c r="E3157" s="210" t="s">
        <v>4967</v>
      </c>
      <c r="F3157" s="17" t="s">
        <v>272</v>
      </c>
      <c r="G3157" s="36" t="s">
        <v>400</v>
      </c>
      <c r="H3157" s="157">
        <v>0</v>
      </c>
      <c r="I3157" s="19">
        <v>5</v>
      </c>
      <c r="J3157" s="150" t="s">
        <v>14</v>
      </c>
      <c r="K3157" s="150" t="s">
        <v>12</v>
      </c>
      <c r="L3157" s="9">
        <v>3</v>
      </c>
      <c r="M3157" s="9"/>
      <c r="N3157" s="21">
        <v>0.64329999999999998</v>
      </c>
      <c r="O3157" s="10"/>
      <c r="P3157" s="39">
        <v>2.87E-2</v>
      </c>
      <c r="Q3157" s="7"/>
      <c r="R3157" s="158">
        <v>40.428199999999997</v>
      </c>
      <c r="S3157" s="1"/>
      <c r="T3157" s="23">
        <v>1.8048999999999999</v>
      </c>
      <c r="V3157" s="20">
        <v>22.3994</v>
      </c>
      <c r="X3157" s="20">
        <v>0</v>
      </c>
      <c r="AA3157" s="25">
        <v>6855</v>
      </c>
      <c r="AB3157" s="9"/>
      <c r="AC3157" s="25">
        <v>238688</v>
      </c>
      <c r="AD3157" s="9"/>
      <c r="AE3157" s="27">
        <v>10656</v>
      </c>
      <c r="AF3157" s="9"/>
      <c r="AG3157" s="26">
        <v>5904</v>
      </c>
      <c r="AI3157" s="26">
        <v>0</v>
      </c>
      <c r="AK3157" s="26">
        <v>59982</v>
      </c>
      <c r="AM3157" s="2" t="str">
        <f t="shared" si="49"/>
        <v>No</v>
      </c>
    </row>
    <row r="3158" spans="1:39">
      <c r="A3158" s="6" t="s">
        <v>2428</v>
      </c>
      <c r="B3158" s="6" t="s">
        <v>2429</v>
      </c>
      <c r="C3158" s="4" t="s">
        <v>58</v>
      </c>
      <c r="D3158" s="213" t="s">
        <v>2430</v>
      </c>
      <c r="E3158" s="210">
        <v>55234</v>
      </c>
      <c r="F3158" s="17" t="s">
        <v>132</v>
      </c>
      <c r="G3158" s="36" t="s">
        <v>220</v>
      </c>
      <c r="H3158" s="157">
        <v>0</v>
      </c>
      <c r="I3158" s="19">
        <v>5</v>
      </c>
      <c r="J3158" s="150" t="s">
        <v>13</v>
      </c>
      <c r="K3158" s="150" t="s">
        <v>12</v>
      </c>
      <c r="L3158" s="9">
        <v>3</v>
      </c>
      <c r="M3158" s="9"/>
      <c r="N3158" s="21">
        <v>1.2866</v>
      </c>
      <c r="O3158" s="10"/>
      <c r="P3158" s="39">
        <v>4.4699999999999997E-2</v>
      </c>
      <c r="Q3158" s="7"/>
      <c r="R3158" s="158">
        <v>80.217699999999994</v>
      </c>
      <c r="S3158" s="1"/>
      <c r="T3158" s="23">
        <v>2.7877000000000001</v>
      </c>
      <c r="V3158" s="20">
        <v>28.775099999999998</v>
      </c>
      <c r="X3158" s="20">
        <v>0</v>
      </c>
      <c r="AA3158" s="25">
        <v>13873</v>
      </c>
      <c r="AB3158" s="9"/>
      <c r="AC3158" s="25">
        <v>310282</v>
      </c>
      <c r="AD3158" s="9"/>
      <c r="AE3158" s="27">
        <v>10783</v>
      </c>
      <c r="AF3158" s="9"/>
      <c r="AG3158" s="26">
        <v>3868</v>
      </c>
      <c r="AI3158" s="26">
        <v>0</v>
      </c>
      <c r="AK3158" s="26">
        <v>53856</v>
      </c>
      <c r="AL3158" s="2" t="s">
        <v>128</v>
      </c>
      <c r="AM3158" s="2" t="str">
        <f t="shared" si="49"/>
        <v>Yes</v>
      </c>
    </row>
    <row r="3159" spans="1:39">
      <c r="A3159" s="6" t="s">
        <v>789</v>
      </c>
      <c r="B3159" s="6" t="s">
        <v>722</v>
      </c>
      <c r="C3159" s="4" t="s">
        <v>67</v>
      </c>
      <c r="D3159" s="213" t="s">
        <v>790</v>
      </c>
      <c r="E3159" s="210" t="s">
        <v>791</v>
      </c>
      <c r="F3159" s="17" t="s">
        <v>405</v>
      </c>
      <c r="G3159" s="36" t="s">
        <v>400</v>
      </c>
      <c r="H3159" s="157">
        <v>0</v>
      </c>
      <c r="I3159" s="19">
        <v>5</v>
      </c>
      <c r="J3159" s="150" t="s">
        <v>13</v>
      </c>
      <c r="K3159" s="150" t="s">
        <v>12</v>
      </c>
      <c r="L3159" s="9">
        <v>3</v>
      </c>
      <c r="M3159" s="9"/>
      <c r="N3159" s="21">
        <v>0.59660000000000002</v>
      </c>
      <c r="O3159" s="10"/>
      <c r="P3159" s="39">
        <v>1.6199999999999999E-2</v>
      </c>
      <c r="Q3159" s="7"/>
      <c r="R3159" s="158">
        <v>26.287099999999999</v>
      </c>
      <c r="S3159" s="1"/>
      <c r="T3159" s="23">
        <v>0.71379999999999999</v>
      </c>
      <c r="V3159" s="20">
        <v>36.825200000000002</v>
      </c>
      <c r="X3159" s="20">
        <v>0</v>
      </c>
      <c r="AA3159" s="25">
        <v>3774</v>
      </c>
      <c r="AB3159" s="9"/>
      <c r="AC3159" s="25">
        <v>232956</v>
      </c>
      <c r="AD3159" s="9"/>
      <c r="AE3159" s="27">
        <v>6326</v>
      </c>
      <c r="AF3159" s="9"/>
      <c r="AG3159" s="26">
        <v>8862</v>
      </c>
      <c r="AI3159" s="26">
        <v>0</v>
      </c>
      <c r="AK3159" s="26">
        <v>85216</v>
      </c>
      <c r="AM3159" s="2" t="str">
        <f t="shared" si="49"/>
        <v>No</v>
      </c>
    </row>
    <row r="3160" spans="1:39">
      <c r="A3160" s="6" t="s">
        <v>416</v>
      </c>
      <c r="B3160" s="6" t="s">
        <v>337</v>
      </c>
      <c r="C3160" s="4" t="s">
        <v>1</v>
      </c>
      <c r="D3160" s="213" t="s">
        <v>417</v>
      </c>
      <c r="E3160" s="210" t="s">
        <v>418</v>
      </c>
      <c r="F3160" s="17" t="s">
        <v>405</v>
      </c>
      <c r="G3160" s="36" t="s">
        <v>400</v>
      </c>
      <c r="H3160" s="157">
        <v>0</v>
      </c>
      <c r="I3160" s="19">
        <v>5</v>
      </c>
      <c r="J3160" s="150" t="s">
        <v>13</v>
      </c>
      <c r="K3160" s="150" t="s">
        <v>12</v>
      </c>
      <c r="L3160" s="9">
        <v>3</v>
      </c>
      <c r="M3160" s="9"/>
      <c r="N3160" s="21">
        <v>0.1145</v>
      </c>
      <c r="O3160" s="10"/>
      <c r="P3160" s="39">
        <v>8.0999999999999996E-3</v>
      </c>
      <c r="Q3160" s="7"/>
      <c r="R3160" s="158">
        <v>63.689799999999998</v>
      </c>
      <c r="S3160" s="1"/>
      <c r="T3160" s="23">
        <v>4.5259</v>
      </c>
      <c r="V3160" s="20">
        <v>14.0724</v>
      </c>
      <c r="X3160" s="20">
        <v>0</v>
      </c>
      <c r="AA3160" s="25">
        <v>1492</v>
      </c>
      <c r="AB3160" s="9"/>
      <c r="AC3160" s="25">
        <v>183363</v>
      </c>
      <c r="AD3160" s="9"/>
      <c r="AE3160" s="27">
        <v>13030</v>
      </c>
      <c r="AF3160" s="9"/>
      <c r="AG3160" s="26">
        <v>2879</v>
      </c>
      <c r="AI3160" s="26">
        <v>0</v>
      </c>
      <c r="AK3160" s="26">
        <v>27732</v>
      </c>
      <c r="AM3160" s="2" t="str">
        <f t="shared" si="49"/>
        <v>No</v>
      </c>
    </row>
    <row r="3161" spans="1:39">
      <c r="A3161" s="6" t="s">
        <v>2079</v>
      </c>
      <c r="B3161" s="6" t="s">
        <v>2080</v>
      </c>
      <c r="C3161" s="4" t="s">
        <v>64</v>
      </c>
      <c r="D3161" s="213" t="s">
        <v>2081</v>
      </c>
      <c r="E3161" s="210" t="s">
        <v>2082</v>
      </c>
      <c r="F3161" s="17" t="s">
        <v>272</v>
      </c>
      <c r="G3161" s="36" t="s">
        <v>400</v>
      </c>
      <c r="H3161" s="157">
        <v>0</v>
      </c>
      <c r="I3161" s="19">
        <v>5</v>
      </c>
      <c r="J3161" s="150" t="s">
        <v>13</v>
      </c>
      <c r="K3161" s="150" t="s">
        <v>12</v>
      </c>
      <c r="L3161" s="9">
        <v>3</v>
      </c>
      <c r="M3161" s="9"/>
      <c r="N3161" s="21">
        <v>0.16209999999999999</v>
      </c>
      <c r="O3161" s="10"/>
      <c r="P3161" s="39">
        <v>1.78E-2</v>
      </c>
      <c r="Q3161" s="7"/>
      <c r="R3161" s="158">
        <v>23.412199999999999</v>
      </c>
      <c r="S3161" s="1"/>
      <c r="T3161" s="23">
        <v>2.5707</v>
      </c>
      <c r="V3161" s="20">
        <v>9.1072000000000006</v>
      </c>
      <c r="X3161" s="20">
        <v>0</v>
      </c>
      <c r="AA3161" s="25">
        <v>2852</v>
      </c>
      <c r="AB3161" s="9"/>
      <c r="AC3161" s="25">
        <v>160186</v>
      </c>
      <c r="AD3161" s="9"/>
      <c r="AE3161" s="27">
        <v>17589</v>
      </c>
      <c r="AF3161" s="9"/>
      <c r="AG3161" s="26">
        <v>6842</v>
      </c>
      <c r="AI3161" s="26">
        <v>0</v>
      </c>
      <c r="AK3161" s="26">
        <v>132428</v>
      </c>
      <c r="AM3161" s="2" t="str">
        <f t="shared" si="49"/>
        <v>No</v>
      </c>
    </row>
    <row r="3162" spans="1:39">
      <c r="A3162" s="6" t="s">
        <v>5636</v>
      </c>
      <c r="B3162" s="6" t="s">
        <v>5637</v>
      </c>
      <c r="C3162" s="4" t="s">
        <v>1</v>
      </c>
      <c r="D3162" s="213" t="s">
        <v>410</v>
      </c>
      <c r="E3162" s="210" t="s">
        <v>411</v>
      </c>
      <c r="F3162" s="17" t="s">
        <v>405</v>
      </c>
      <c r="G3162" s="36" t="s">
        <v>400</v>
      </c>
      <c r="H3162" s="157">
        <v>0</v>
      </c>
      <c r="I3162" s="19">
        <v>5</v>
      </c>
      <c r="J3162" s="150" t="s">
        <v>13</v>
      </c>
      <c r="K3162" s="150" t="s">
        <v>12</v>
      </c>
      <c r="L3162" s="9">
        <v>3</v>
      </c>
      <c r="M3162" s="9"/>
      <c r="N3162" s="21">
        <v>0</v>
      </c>
      <c r="O3162" s="10"/>
      <c r="P3162" s="39">
        <v>0</v>
      </c>
      <c r="Q3162" s="7"/>
      <c r="R3162" s="158">
        <v>28.652899999999999</v>
      </c>
      <c r="S3162" s="1"/>
      <c r="T3162" s="23">
        <v>2.4085000000000001</v>
      </c>
      <c r="V3162" s="20">
        <v>11.8964</v>
      </c>
      <c r="X3162" s="20">
        <v>0</v>
      </c>
      <c r="AA3162" s="25">
        <v>0</v>
      </c>
      <c r="AB3162" s="9"/>
      <c r="AC3162" s="25">
        <v>94755</v>
      </c>
      <c r="AD3162" s="9"/>
      <c r="AE3162" s="27">
        <v>7965</v>
      </c>
      <c r="AF3162" s="9"/>
      <c r="AG3162" s="26">
        <v>3307</v>
      </c>
      <c r="AI3162" s="26">
        <v>0</v>
      </c>
      <c r="AK3162" s="26">
        <v>30582</v>
      </c>
      <c r="AM3162" s="2" t="str">
        <f t="shared" si="49"/>
        <v>No</v>
      </c>
    </row>
    <row r="3163" spans="1:39">
      <c r="A3163" s="6" t="s">
        <v>6448</v>
      </c>
      <c r="B3163" s="6" t="s">
        <v>4890</v>
      </c>
      <c r="C3163" s="4" t="s">
        <v>22</v>
      </c>
      <c r="D3163" s="213">
        <v>9217</v>
      </c>
      <c r="E3163" s="210">
        <v>90217</v>
      </c>
      <c r="F3163" s="17" t="s">
        <v>272</v>
      </c>
      <c r="G3163" s="36" t="s">
        <v>220</v>
      </c>
      <c r="H3163" s="157">
        <v>83578</v>
      </c>
      <c r="I3163" s="19">
        <v>5</v>
      </c>
      <c r="J3163" s="150" t="s">
        <v>14</v>
      </c>
      <c r="K3163" s="150" t="s">
        <v>15</v>
      </c>
      <c r="L3163" s="9">
        <v>3</v>
      </c>
      <c r="M3163" s="9"/>
      <c r="N3163" s="21">
        <v>0.58979999999999999</v>
      </c>
      <c r="O3163" s="10"/>
      <c r="P3163" s="39">
        <v>2.6499999999999999E-2</v>
      </c>
      <c r="Q3163" s="7"/>
      <c r="R3163" s="158">
        <v>107.14579999999999</v>
      </c>
      <c r="S3163" s="1"/>
      <c r="T3163" s="23">
        <v>4.8171999999999997</v>
      </c>
      <c r="V3163" s="20">
        <v>22.242599999999999</v>
      </c>
      <c r="X3163" s="20">
        <v>0</v>
      </c>
      <c r="AA3163" s="25">
        <v>29320</v>
      </c>
      <c r="AB3163" s="9"/>
      <c r="AC3163" s="25">
        <v>1105745</v>
      </c>
      <c r="AD3163" s="9"/>
      <c r="AE3163" s="27">
        <v>49713</v>
      </c>
      <c r="AF3163" s="9"/>
      <c r="AG3163" s="26">
        <v>10320</v>
      </c>
      <c r="AI3163" s="26">
        <v>0</v>
      </c>
      <c r="AK3163" s="26">
        <v>135031</v>
      </c>
      <c r="AM3163" s="2" t="str">
        <f t="shared" si="49"/>
        <v>No</v>
      </c>
    </row>
    <row r="3164" spans="1:39">
      <c r="A3164" s="6" t="s">
        <v>355</v>
      </c>
      <c r="B3164" s="6" t="s">
        <v>356</v>
      </c>
      <c r="C3164" s="4" t="s">
        <v>10</v>
      </c>
      <c r="D3164" s="213" t="s">
        <v>357</v>
      </c>
      <c r="E3164" s="210">
        <v>85</v>
      </c>
      <c r="F3164" s="17" t="s">
        <v>132</v>
      </c>
      <c r="G3164" s="36" t="s">
        <v>220</v>
      </c>
      <c r="H3164" s="157">
        <v>0</v>
      </c>
      <c r="I3164" s="19">
        <v>5</v>
      </c>
      <c r="J3164" s="150" t="s">
        <v>14</v>
      </c>
      <c r="K3164" s="150" t="s">
        <v>12</v>
      </c>
      <c r="L3164" s="9">
        <v>3</v>
      </c>
      <c r="M3164" s="9"/>
      <c r="N3164" s="21">
        <v>3.6678000000000002</v>
      </c>
      <c r="O3164" s="10"/>
      <c r="P3164" s="39">
        <v>8.9499999999999996E-2</v>
      </c>
      <c r="Q3164" s="7"/>
      <c r="R3164" s="158">
        <v>64.503100000000003</v>
      </c>
      <c r="S3164" s="1"/>
      <c r="T3164" s="23">
        <v>1.5745</v>
      </c>
      <c r="V3164" s="20">
        <v>40.968400000000003</v>
      </c>
      <c r="X3164" s="20">
        <v>0</v>
      </c>
      <c r="AA3164" s="25">
        <v>29394</v>
      </c>
      <c r="AB3164" s="9"/>
      <c r="AC3164" s="25">
        <v>328321</v>
      </c>
      <c r="AD3164" s="9"/>
      <c r="AE3164" s="27">
        <v>8014</v>
      </c>
      <c r="AF3164" s="9"/>
      <c r="AG3164" s="26">
        <v>5090</v>
      </c>
      <c r="AI3164" s="26">
        <v>0</v>
      </c>
      <c r="AK3164" s="26">
        <v>164007</v>
      </c>
      <c r="AM3164" s="2" t="str">
        <f t="shared" si="49"/>
        <v>No</v>
      </c>
    </row>
    <row r="3165" spans="1:39">
      <c r="A3165" s="6" t="s">
        <v>5639</v>
      </c>
      <c r="B3165" s="6" t="s">
        <v>5640</v>
      </c>
      <c r="C3165" s="4" t="s">
        <v>22</v>
      </c>
      <c r="D3165" s="213"/>
      <c r="E3165" s="210">
        <v>90289</v>
      </c>
      <c r="F3165" s="17" t="s">
        <v>272</v>
      </c>
      <c r="G3165" s="36" t="s">
        <v>220</v>
      </c>
      <c r="H3165" s="157">
        <v>12150996</v>
      </c>
      <c r="I3165" s="19">
        <v>5</v>
      </c>
      <c r="J3165" s="150" t="s">
        <v>13</v>
      </c>
      <c r="K3165" s="150" t="s">
        <v>15</v>
      </c>
      <c r="L3165" s="9">
        <v>3</v>
      </c>
      <c r="M3165" s="9"/>
      <c r="N3165" s="21">
        <v>0.46339999999999998</v>
      </c>
      <c r="O3165" s="10"/>
      <c r="P3165" s="39">
        <v>1.61E-2</v>
      </c>
      <c r="Q3165" s="7"/>
      <c r="R3165" s="158">
        <v>68.489500000000007</v>
      </c>
      <c r="S3165" s="1"/>
      <c r="T3165" s="23">
        <v>2.3833000000000002</v>
      </c>
      <c r="V3165" s="20">
        <v>28.737400000000001</v>
      </c>
      <c r="X3165" s="20">
        <v>0</v>
      </c>
      <c r="AA3165" s="25">
        <v>4348</v>
      </c>
      <c r="AB3165" s="9"/>
      <c r="AC3165" s="25">
        <v>269643</v>
      </c>
      <c r="AD3165" s="9"/>
      <c r="AE3165" s="27">
        <v>9383</v>
      </c>
      <c r="AF3165" s="9"/>
      <c r="AG3165" s="26">
        <v>3937</v>
      </c>
      <c r="AI3165" s="26">
        <v>0</v>
      </c>
      <c r="AK3165" s="26">
        <v>42854</v>
      </c>
      <c r="AM3165" s="2" t="str">
        <f t="shared" si="49"/>
        <v>No</v>
      </c>
    </row>
    <row r="3166" spans="1:39">
      <c r="A3166" s="6" t="s">
        <v>363</v>
      </c>
      <c r="B3166" s="6" t="s">
        <v>364</v>
      </c>
      <c r="C3166" s="4" t="s">
        <v>109</v>
      </c>
      <c r="D3166" s="213" t="s">
        <v>365</v>
      </c>
      <c r="E3166" s="210">
        <v>111</v>
      </c>
      <c r="F3166" s="17" t="s">
        <v>132</v>
      </c>
      <c r="G3166" s="36" t="s">
        <v>220</v>
      </c>
      <c r="H3166" s="157">
        <v>0</v>
      </c>
      <c r="I3166" s="19">
        <v>5</v>
      </c>
      <c r="J3166" s="150" t="s">
        <v>14</v>
      </c>
      <c r="K3166" s="150" t="s">
        <v>12</v>
      </c>
      <c r="L3166" s="9">
        <v>3</v>
      </c>
      <c r="M3166" s="9"/>
      <c r="N3166" s="21">
        <v>0</v>
      </c>
      <c r="O3166" s="10"/>
      <c r="P3166" s="39">
        <v>0</v>
      </c>
      <c r="Q3166" s="7"/>
      <c r="R3166" s="158">
        <v>73.067700000000002</v>
      </c>
      <c r="S3166" s="1"/>
      <c r="T3166" s="23">
        <v>4.3917999999999999</v>
      </c>
      <c r="V3166" s="20">
        <v>16.6373</v>
      </c>
      <c r="X3166" s="20">
        <v>0</v>
      </c>
      <c r="AA3166" s="25">
        <v>0</v>
      </c>
      <c r="AB3166" s="9"/>
      <c r="AC3166" s="25">
        <v>422039</v>
      </c>
      <c r="AD3166" s="9"/>
      <c r="AE3166" s="27">
        <v>25367</v>
      </c>
      <c r="AF3166" s="9"/>
      <c r="AG3166" s="26">
        <v>5776</v>
      </c>
      <c r="AI3166" s="26">
        <v>0</v>
      </c>
      <c r="AK3166" s="26">
        <v>152037</v>
      </c>
      <c r="AM3166" s="2" t="str">
        <f t="shared" si="49"/>
        <v>No</v>
      </c>
    </row>
    <row r="3167" spans="1:39">
      <c r="A3167" s="6" t="s">
        <v>2079</v>
      </c>
      <c r="B3167" s="6" t="s">
        <v>2080</v>
      </c>
      <c r="C3167" s="4" t="s">
        <v>64</v>
      </c>
      <c r="D3167" s="213" t="s">
        <v>2081</v>
      </c>
      <c r="E3167" s="210" t="s">
        <v>2082</v>
      </c>
      <c r="F3167" s="17" t="s">
        <v>272</v>
      </c>
      <c r="G3167" s="36" t="s">
        <v>400</v>
      </c>
      <c r="H3167" s="157">
        <v>0</v>
      </c>
      <c r="I3167" s="19">
        <v>5</v>
      </c>
      <c r="J3167" s="150" t="s">
        <v>14</v>
      </c>
      <c r="K3167" s="150" t="s">
        <v>12</v>
      </c>
      <c r="L3167" s="9">
        <v>2</v>
      </c>
      <c r="M3167" s="9"/>
      <c r="N3167" s="21">
        <v>0.25840000000000002</v>
      </c>
      <c r="O3167" s="10"/>
      <c r="P3167" s="39">
        <v>1.78E-2</v>
      </c>
      <c r="Q3167" s="7"/>
      <c r="R3167" s="158">
        <v>36.780099999999997</v>
      </c>
      <c r="S3167" s="1"/>
      <c r="T3167" s="23">
        <v>2.5345</v>
      </c>
      <c r="V3167" s="20">
        <v>14.511799999999999</v>
      </c>
      <c r="X3167" s="20">
        <v>0</v>
      </c>
      <c r="AA3167" s="25">
        <v>2430</v>
      </c>
      <c r="AB3167" s="9"/>
      <c r="AC3167" s="25">
        <v>136454</v>
      </c>
      <c r="AD3167" s="9"/>
      <c r="AE3167" s="27">
        <v>9403</v>
      </c>
      <c r="AF3167" s="9"/>
      <c r="AG3167" s="26">
        <v>3710</v>
      </c>
      <c r="AI3167" s="26">
        <v>0</v>
      </c>
      <c r="AK3167" s="26">
        <v>45634</v>
      </c>
      <c r="AM3167" s="2" t="str">
        <f t="shared" si="49"/>
        <v>No</v>
      </c>
    </row>
    <row r="3168" spans="1:39">
      <c r="A3168" s="6" t="s">
        <v>5636</v>
      </c>
      <c r="B3168" s="6" t="s">
        <v>5637</v>
      </c>
      <c r="C3168" s="4" t="s">
        <v>1</v>
      </c>
      <c r="D3168" s="213" t="s">
        <v>410</v>
      </c>
      <c r="E3168" s="210" t="s">
        <v>411</v>
      </c>
      <c r="F3168" s="17" t="s">
        <v>405</v>
      </c>
      <c r="G3168" s="36" t="s">
        <v>400</v>
      </c>
      <c r="H3168" s="157">
        <v>0</v>
      </c>
      <c r="I3168" s="19">
        <v>5</v>
      </c>
      <c r="J3168" s="150" t="s">
        <v>14</v>
      </c>
      <c r="K3168" s="150" t="s">
        <v>12</v>
      </c>
      <c r="L3168" s="9">
        <v>2</v>
      </c>
      <c r="M3168" s="9"/>
      <c r="N3168" s="21">
        <v>0</v>
      </c>
      <c r="O3168" s="10"/>
      <c r="P3168" s="39">
        <v>0</v>
      </c>
      <c r="Q3168" s="7"/>
      <c r="R3168" s="158">
        <v>46.285499999999999</v>
      </c>
      <c r="S3168" s="1"/>
      <c r="T3168" s="23">
        <v>6.7930000000000001</v>
      </c>
      <c r="V3168" s="20">
        <v>6.8136999999999999</v>
      </c>
      <c r="X3168" s="20">
        <v>0</v>
      </c>
      <c r="AA3168" s="25">
        <v>0</v>
      </c>
      <c r="AB3168" s="9"/>
      <c r="AC3168" s="25">
        <v>421476</v>
      </c>
      <c r="AD3168" s="9"/>
      <c r="AE3168" s="27">
        <v>61857</v>
      </c>
      <c r="AF3168" s="9"/>
      <c r="AG3168" s="26">
        <v>9106</v>
      </c>
      <c r="AI3168" s="26">
        <v>0</v>
      </c>
      <c r="AK3168" s="26">
        <v>136469</v>
      </c>
      <c r="AM3168" s="2" t="str">
        <f t="shared" si="49"/>
        <v>No</v>
      </c>
    </row>
    <row r="3169" spans="1:39">
      <c r="A3169" s="6" t="s">
        <v>5639</v>
      </c>
      <c r="B3169" s="6" t="s">
        <v>5640</v>
      </c>
      <c r="C3169" s="4" t="s">
        <v>22</v>
      </c>
      <c r="D3169" s="213"/>
      <c r="E3169" s="210">
        <v>90289</v>
      </c>
      <c r="F3169" s="17" t="s">
        <v>272</v>
      </c>
      <c r="G3169" s="36" t="s">
        <v>220</v>
      </c>
      <c r="H3169" s="157">
        <v>12150996</v>
      </c>
      <c r="I3169" s="19">
        <v>5</v>
      </c>
      <c r="J3169" s="150" t="s">
        <v>14</v>
      </c>
      <c r="K3169" s="150" t="s">
        <v>15</v>
      </c>
      <c r="L3169" s="9">
        <v>2</v>
      </c>
      <c r="M3169" s="9"/>
      <c r="N3169" s="21">
        <v>0.27060000000000001</v>
      </c>
      <c r="O3169" s="10"/>
      <c r="P3169" s="39">
        <v>3.3799999999999997E-2</v>
      </c>
      <c r="Q3169" s="7"/>
      <c r="R3169" s="158">
        <v>60.5396</v>
      </c>
      <c r="S3169" s="1"/>
      <c r="T3169" s="23">
        <v>7.5523999999999996</v>
      </c>
      <c r="V3169" s="20">
        <v>8.0159000000000002</v>
      </c>
      <c r="X3169" s="20">
        <v>0</v>
      </c>
      <c r="AA3169" s="25">
        <v>18352</v>
      </c>
      <c r="AB3169" s="9"/>
      <c r="AC3169" s="25">
        <v>543646</v>
      </c>
      <c r="AD3169" s="9"/>
      <c r="AE3169" s="27">
        <v>67821</v>
      </c>
      <c r="AF3169" s="9"/>
      <c r="AG3169" s="26">
        <v>8980</v>
      </c>
      <c r="AI3169" s="26">
        <v>0</v>
      </c>
      <c r="AK3169" s="26">
        <v>115949</v>
      </c>
      <c r="AM3169" s="2" t="str">
        <f t="shared" si="49"/>
        <v>No</v>
      </c>
    </row>
    <row r="3170" spans="1:39">
      <c r="A3170" s="6" t="s">
        <v>1392</v>
      </c>
      <c r="B3170" s="6" t="s">
        <v>1393</v>
      </c>
      <c r="C3170" s="4" t="s">
        <v>90</v>
      </c>
      <c r="D3170" s="213">
        <v>4151</v>
      </c>
      <c r="E3170" s="210">
        <v>40151</v>
      </c>
      <c r="F3170" s="17" t="s">
        <v>272</v>
      </c>
      <c r="G3170" s="36" t="s">
        <v>220</v>
      </c>
      <c r="H3170" s="157">
        <v>139171</v>
      </c>
      <c r="I3170" s="19">
        <v>5</v>
      </c>
      <c r="J3170" s="150" t="s">
        <v>13</v>
      </c>
      <c r="K3170" s="150" t="s">
        <v>12</v>
      </c>
      <c r="L3170" s="9">
        <v>2</v>
      </c>
      <c r="M3170" s="9"/>
      <c r="N3170" s="21">
        <v>0</v>
      </c>
      <c r="O3170" s="10"/>
      <c r="P3170" s="39">
        <v>0</v>
      </c>
      <c r="Q3170" s="7"/>
      <c r="R3170" s="158">
        <v>69.392799999999994</v>
      </c>
      <c r="S3170" s="1"/>
      <c r="T3170" s="23">
        <v>0.98570000000000002</v>
      </c>
      <c r="V3170" s="20">
        <v>70.396799999999999</v>
      </c>
      <c r="X3170" s="20">
        <v>0</v>
      </c>
      <c r="AA3170" s="25">
        <v>0</v>
      </c>
      <c r="AB3170" s="9"/>
      <c r="AC3170" s="25">
        <v>126503</v>
      </c>
      <c r="AD3170" s="9"/>
      <c r="AE3170" s="27">
        <v>1797</v>
      </c>
      <c r="AF3170" s="9"/>
      <c r="AG3170" s="26">
        <v>1823</v>
      </c>
      <c r="AI3170" s="26">
        <v>0</v>
      </c>
      <c r="AK3170" s="26">
        <v>8953</v>
      </c>
      <c r="AM3170" s="2" t="str">
        <f t="shared" si="49"/>
        <v>No</v>
      </c>
    </row>
    <row r="3171" spans="1:39">
      <c r="A3171" s="6" t="s">
        <v>1387</v>
      </c>
      <c r="B3171" s="6" t="s">
        <v>1388</v>
      </c>
      <c r="C3171" s="4" t="s">
        <v>90</v>
      </c>
      <c r="D3171" s="213">
        <v>4145</v>
      </c>
      <c r="E3171" s="210">
        <v>40145</v>
      </c>
      <c r="F3171" s="17" t="s">
        <v>272</v>
      </c>
      <c r="G3171" s="36" t="s">
        <v>220</v>
      </c>
      <c r="H3171" s="157">
        <v>2148346</v>
      </c>
      <c r="I3171" s="19">
        <v>5</v>
      </c>
      <c r="J3171" s="150" t="s">
        <v>13</v>
      </c>
      <c r="K3171" s="150" t="s">
        <v>12</v>
      </c>
      <c r="L3171" s="9">
        <v>2</v>
      </c>
      <c r="M3171" s="9"/>
      <c r="N3171" s="21">
        <v>0</v>
      </c>
      <c r="O3171" s="10"/>
      <c r="P3171" s="39">
        <v>0</v>
      </c>
      <c r="Q3171" s="7"/>
      <c r="R3171" s="158">
        <v>58.068899999999999</v>
      </c>
      <c r="S3171" s="1"/>
      <c r="T3171" s="23">
        <v>1.8521000000000001</v>
      </c>
      <c r="V3171" s="20">
        <v>31.352799999999998</v>
      </c>
      <c r="X3171" s="20">
        <v>0</v>
      </c>
      <c r="AA3171" s="25">
        <v>0</v>
      </c>
      <c r="AB3171" s="9"/>
      <c r="AC3171" s="25">
        <v>74212</v>
      </c>
      <c r="AD3171" s="9"/>
      <c r="AE3171" s="27">
        <v>2367</v>
      </c>
      <c r="AF3171" s="9"/>
      <c r="AG3171" s="26">
        <v>1278</v>
      </c>
      <c r="AI3171" s="26">
        <v>0</v>
      </c>
      <c r="AK3171" s="26">
        <v>8929</v>
      </c>
      <c r="AM3171" s="2" t="str">
        <f t="shared" si="49"/>
        <v>No</v>
      </c>
    </row>
    <row r="3172" spans="1:39">
      <c r="A3172" s="6" t="s">
        <v>6447</v>
      </c>
      <c r="B3172" s="6" t="s">
        <v>1300</v>
      </c>
      <c r="C3172" s="4" t="s">
        <v>20</v>
      </c>
      <c r="D3172" s="213" t="s">
        <v>4966</v>
      </c>
      <c r="E3172" s="210" t="s">
        <v>4967</v>
      </c>
      <c r="F3172" s="17" t="s">
        <v>272</v>
      </c>
      <c r="G3172" s="36" t="s">
        <v>400</v>
      </c>
      <c r="H3172" s="157">
        <v>0</v>
      </c>
      <c r="I3172" s="19">
        <v>5</v>
      </c>
      <c r="J3172" s="150" t="s">
        <v>13</v>
      </c>
      <c r="K3172" s="150" t="s">
        <v>12</v>
      </c>
      <c r="L3172" s="9">
        <v>2</v>
      </c>
      <c r="M3172" s="9"/>
      <c r="N3172" s="21">
        <v>2.1021999999999998</v>
      </c>
      <c r="O3172" s="10"/>
      <c r="P3172" s="39">
        <v>9.0399999999999994E-2</v>
      </c>
      <c r="Q3172" s="7"/>
      <c r="R3172" s="158">
        <v>33.738999999999997</v>
      </c>
      <c r="S3172" s="1"/>
      <c r="T3172" s="23">
        <v>1.4515</v>
      </c>
      <c r="V3172" s="20">
        <v>23.244499999999999</v>
      </c>
      <c r="X3172" s="20">
        <v>0</v>
      </c>
      <c r="AA3172" s="25">
        <v>7799</v>
      </c>
      <c r="AB3172" s="9"/>
      <c r="AC3172" s="25">
        <v>86237</v>
      </c>
      <c r="AD3172" s="9"/>
      <c r="AE3172" s="27">
        <v>3710</v>
      </c>
      <c r="AF3172" s="9"/>
      <c r="AG3172" s="26">
        <v>2556</v>
      </c>
      <c r="AI3172" s="26">
        <v>0</v>
      </c>
      <c r="AK3172" s="26">
        <v>13936</v>
      </c>
      <c r="AM3172" s="2" t="str">
        <f t="shared" si="49"/>
        <v>No</v>
      </c>
    </row>
    <row r="3173" spans="1:39">
      <c r="A3173" s="6" t="s">
        <v>6448</v>
      </c>
      <c r="B3173" s="6" t="s">
        <v>4890</v>
      </c>
      <c r="C3173" s="4" t="s">
        <v>22</v>
      </c>
      <c r="D3173" s="213">
        <v>9217</v>
      </c>
      <c r="E3173" s="210">
        <v>90217</v>
      </c>
      <c r="F3173" s="17" t="s">
        <v>272</v>
      </c>
      <c r="G3173" s="36" t="s">
        <v>220</v>
      </c>
      <c r="H3173" s="157">
        <v>83578</v>
      </c>
      <c r="I3173" s="19">
        <v>5</v>
      </c>
      <c r="J3173" s="150" t="s">
        <v>13</v>
      </c>
      <c r="K3173" s="150" t="s">
        <v>15</v>
      </c>
      <c r="L3173" s="9">
        <v>2</v>
      </c>
      <c r="M3173" s="9"/>
      <c r="N3173" s="21">
        <v>1.9296</v>
      </c>
      <c r="O3173" s="10"/>
      <c r="P3173" s="39">
        <v>5.11E-2</v>
      </c>
      <c r="Q3173" s="7"/>
      <c r="R3173" s="158">
        <v>108.1259</v>
      </c>
      <c r="S3173" s="1"/>
      <c r="T3173" s="23">
        <v>2.8647</v>
      </c>
      <c r="V3173" s="20">
        <v>37.7438</v>
      </c>
      <c r="X3173" s="20">
        <v>0</v>
      </c>
      <c r="AA3173" s="25">
        <v>23090</v>
      </c>
      <c r="AB3173" s="9"/>
      <c r="AC3173" s="25">
        <v>451642</v>
      </c>
      <c r="AD3173" s="9"/>
      <c r="AE3173" s="27">
        <v>11966</v>
      </c>
      <c r="AF3173" s="9"/>
      <c r="AG3173" s="26">
        <v>4177</v>
      </c>
      <c r="AI3173" s="26">
        <v>0</v>
      </c>
      <c r="AK3173" s="26">
        <v>43312</v>
      </c>
      <c r="AM3173" s="2" t="str">
        <f t="shared" si="49"/>
        <v>No</v>
      </c>
    </row>
    <row r="3174" spans="1:39">
      <c r="A3174" s="6" t="s">
        <v>355</v>
      </c>
      <c r="B3174" s="6" t="s">
        <v>356</v>
      </c>
      <c r="C3174" s="4" t="s">
        <v>10</v>
      </c>
      <c r="D3174" s="213" t="s">
        <v>357</v>
      </c>
      <c r="E3174" s="210">
        <v>85</v>
      </c>
      <c r="F3174" s="17" t="s">
        <v>132</v>
      </c>
      <c r="G3174" s="36" t="s">
        <v>220</v>
      </c>
      <c r="H3174" s="157">
        <v>0</v>
      </c>
      <c r="I3174" s="19">
        <v>5</v>
      </c>
      <c r="J3174" s="150" t="s">
        <v>13</v>
      </c>
      <c r="K3174" s="150" t="s">
        <v>12</v>
      </c>
      <c r="L3174" s="9">
        <v>2</v>
      </c>
      <c r="M3174" s="9"/>
      <c r="N3174" s="21">
        <v>4.8148</v>
      </c>
      <c r="O3174" s="10"/>
      <c r="P3174" s="39">
        <v>0.104</v>
      </c>
      <c r="Q3174" s="7"/>
      <c r="R3174" s="158">
        <v>39.0625</v>
      </c>
      <c r="S3174" s="1"/>
      <c r="T3174" s="23">
        <v>0.84379999999999999</v>
      </c>
      <c r="V3174" s="20">
        <v>46.296300000000002</v>
      </c>
      <c r="X3174" s="20">
        <v>0</v>
      </c>
      <c r="AA3174" s="25">
        <v>130</v>
      </c>
      <c r="AB3174" s="9"/>
      <c r="AC3174" s="25">
        <v>1250</v>
      </c>
      <c r="AD3174" s="9"/>
      <c r="AE3174" s="27">
        <v>27</v>
      </c>
      <c r="AF3174" s="9"/>
      <c r="AG3174" s="26">
        <v>32</v>
      </c>
      <c r="AI3174" s="26">
        <v>0</v>
      </c>
      <c r="AK3174" s="26">
        <v>1262</v>
      </c>
      <c r="AM3174" s="2" t="str">
        <f t="shared" si="49"/>
        <v>No</v>
      </c>
    </row>
    <row r="3175" spans="1:39">
      <c r="A3175" s="6" t="s">
        <v>363</v>
      </c>
      <c r="B3175" s="6" t="s">
        <v>364</v>
      </c>
      <c r="C3175" s="4" t="s">
        <v>109</v>
      </c>
      <c r="D3175" s="213" t="s">
        <v>365</v>
      </c>
      <c r="E3175" s="210">
        <v>111</v>
      </c>
      <c r="F3175" s="17" t="s">
        <v>132</v>
      </c>
      <c r="G3175" s="36" t="s">
        <v>220</v>
      </c>
      <c r="H3175" s="157">
        <v>0</v>
      </c>
      <c r="I3175" s="19">
        <v>5</v>
      </c>
      <c r="J3175" s="150" t="s">
        <v>13</v>
      </c>
      <c r="K3175" s="150" t="s">
        <v>12</v>
      </c>
      <c r="L3175" s="9">
        <v>2</v>
      </c>
      <c r="M3175" s="9"/>
      <c r="N3175" s="21">
        <v>0</v>
      </c>
      <c r="O3175" s="10"/>
      <c r="P3175" s="39">
        <v>0</v>
      </c>
      <c r="Q3175" s="7"/>
      <c r="R3175" s="158">
        <v>40.384599999999999</v>
      </c>
      <c r="S3175" s="1"/>
      <c r="T3175" s="23">
        <v>4.8692000000000002</v>
      </c>
      <c r="V3175" s="20">
        <v>8.2937999999999992</v>
      </c>
      <c r="X3175" s="20">
        <v>0</v>
      </c>
      <c r="AA3175" s="25">
        <v>0</v>
      </c>
      <c r="AB3175" s="9"/>
      <c r="AC3175" s="25">
        <v>5250</v>
      </c>
      <c r="AD3175" s="9"/>
      <c r="AE3175" s="27">
        <v>633</v>
      </c>
      <c r="AF3175" s="9"/>
      <c r="AG3175" s="26">
        <v>130</v>
      </c>
      <c r="AI3175" s="26">
        <v>0</v>
      </c>
      <c r="AK3175" s="26">
        <v>3001</v>
      </c>
      <c r="AM3175" s="2" t="str">
        <f t="shared" si="49"/>
        <v>No</v>
      </c>
    </row>
    <row r="3176" spans="1:39">
      <c r="A3176" s="6" t="s">
        <v>1005</v>
      </c>
      <c r="B3176" s="6" t="s">
        <v>982</v>
      </c>
      <c r="C3176" s="4" t="s">
        <v>75</v>
      </c>
      <c r="D3176" s="213" t="s">
        <v>1006</v>
      </c>
      <c r="E3176" s="210" t="s">
        <v>1007</v>
      </c>
      <c r="F3176" s="17" t="s">
        <v>272</v>
      </c>
      <c r="G3176" s="36" t="s">
        <v>400</v>
      </c>
      <c r="H3176" s="157">
        <v>0</v>
      </c>
      <c r="I3176" s="19">
        <v>5</v>
      </c>
      <c r="J3176" s="150" t="s">
        <v>13</v>
      </c>
      <c r="K3176" s="150" t="s">
        <v>12</v>
      </c>
      <c r="L3176" s="9">
        <v>2</v>
      </c>
      <c r="M3176" s="9"/>
      <c r="N3176" s="21">
        <v>0.82969999999999999</v>
      </c>
      <c r="O3176" s="10"/>
      <c r="P3176" s="39">
        <v>4.82E-2</v>
      </c>
      <c r="Q3176" s="7"/>
      <c r="R3176" s="158">
        <v>72.430300000000003</v>
      </c>
      <c r="S3176" s="1"/>
      <c r="T3176" s="23">
        <v>4.2046999999999999</v>
      </c>
      <c r="V3176" s="20">
        <v>17.226199999999999</v>
      </c>
      <c r="X3176" s="20">
        <v>0</v>
      </c>
      <c r="AA3176" s="25">
        <v>5983</v>
      </c>
      <c r="AB3176" s="9"/>
      <c r="AC3176" s="25">
        <v>124218</v>
      </c>
      <c r="AD3176" s="9"/>
      <c r="AE3176" s="27">
        <v>7211</v>
      </c>
      <c r="AF3176" s="9"/>
      <c r="AG3176" s="26">
        <v>1715</v>
      </c>
      <c r="AI3176" s="26">
        <v>0</v>
      </c>
      <c r="AK3176" s="26">
        <v>7159</v>
      </c>
      <c r="AM3176" s="2" t="str">
        <f t="shared" si="49"/>
        <v>No</v>
      </c>
    </row>
    <row r="3177" spans="1:39">
      <c r="A3177" s="6" t="s">
        <v>6444</v>
      </c>
      <c r="B3177" s="6" t="s">
        <v>899</v>
      </c>
      <c r="C3177" s="4" t="s">
        <v>75</v>
      </c>
      <c r="D3177" s="213">
        <v>2215</v>
      </c>
      <c r="E3177" s="210">
        <v>20215</v>
      </c>
      <c r="F3177" s="17" t="s">
        <v>272</v>
      </c>
      <c r="G3177" s="36" t="s">
        <v>220</v>
      </c>
      <c r="H3177" s="157">
        <v>57840</v>
      </c>
      <c r="I3177" s="19">
        <v>5</v>
      </c>
      <c r="J3177" s="150" t="s">
        <v>13</v>
      </c>
      <c r="K3177" s="150" t="s">
        <v>15</v>
      </c>
      <c r="L3177" s="9">
        <v>2</v>
      </c>
      <c r="M3177" s="9"/>
      <c r="N3177" s="21">
        <v>2.976</v>
      </c>
      <c r="O3177" s="10"/>
      <c r="P3177" s="39">
        <v>0.20449999999999999</v>
      </c>
      <c r="Q3177" s="7"/>
      <c r="R3177" s="158">
        <v>43.642699999999998</v>
      </c>
      <c r="S3177" s="1"/>
      <c r="T3177" s="23">
        <v>2.9992999999999999</v>
      </c>
      <c r="V3177" s="20">
        <v>14.5509</v>
      </c>
      <c r="X3177" s="20">
        <v>0</v>
      </c>
      <c r="AA3177" s="25">
        <v>25680</v>
      </c>
      <c r="AB3177" s="9"/>
      <c r="AC3177" s="25">
        <v>125560</v>
      </c>
      <c r="AD3177" s="9"/>
      <c r="AE3177" s="27">
        <v>8629</v>
      </c>
      <c r="AF3177" s="9"/>
      <c r="AG3177" s="26">
        <v>2877</v>
      </c>
      <c r="AI3177" s="26">
        <v>0</v>
      </c>
      <c r="AK3177" s="26">
        <v>25680</v>
      </c>
      <c r="AM3177" s="2" t="str">
        <f t="shared" si="49"/>
        <v>No</v>
      </c>
    </row>
    <row r="3178" spans="1:39">
      <c r="A3178" s="6" t="s">
        <v>6445</v>
      </c>
      <c r="B3178" s="6" t="s">
        <v>1453</v>
      </c>
      <c r="C3178" s="4" t="s">
        <v>64</v>
      </c>
      <c r="D3178" s="213">
        <v>4229</v>
      </c>
      <c r="E3178" s="210">
        <v>40229</v>
      </c>
      <c r="F3178" s="17" t="s">
        <v>272</v>
      </c>
      <c r="G3178" s="36" t="s">
        <v>220</v>
      </c>
      <c r="H3178" s="157">
        <v>280648</v>
      </c>
      <c r="I3178" s="19">
        <v>5</v>
      </c>
      <c r="J3178" s="150" t="s">
        <v>13</v>
      </c>
      <c r="K3178" s="150" t="s">
        <v>15</v>
      </c>
      <c r="L3178" s="9">
        <v>2</v>
      </c>
      <c r="M3178" s="9"/>
      <c r="N3178" s="21">
        <v>1.8320000000000001</v>
      </c>
      <c r="O3178" s="10"/>
      <c r="P3178" s="39">
        <v>5.7700000000000001E-2</v>
      </c>
      <c r="Q3178" s="7"/>
      <c r="R3178" s="158">
        <v>138.2655</v>
      </c>
      <c r="S3178" s="1"/>
      <c r="T3178" s="23">
        <v>4.3583999999999996</v>
      </c>
      <c r="V3178" s="20">
        <v>31.7239</v>
      </c>
      <c r="X3178" s="20">
        <v>0</v>
      </c>
      <c r="AA3178" s="25">
        <v>3609</v>
      </c>
      <c r="AB3178" s="9"/>
      <c r="AC3178" s="25">
        <v>62496</v>
      </c>
      <c r="AD3178" s="9"/>
      <c r="AE3178" s="27">
        <v>1970</v>
      </c>
      <c r="AF3178" s="9"/>
      <c r="AG3178" s="26">
        <v>452</v>
      </c>
      <c r="AI3178" s="26">
        <v>0</v>
      </c>
      <c r="AK3178" s="26">
        <v>7583</v>
      </c>
      <c r="AM3178" s="2" t="str">
        <f t="shared" si="49"/>
        <v>No</v>
      </c>
    </row>
    <row r="3179" spans="1:39">
      <c r="A3179" s="6" t="s">
        <v>6446</v>
      </c>
      <c r="B3179" s="6" t="s">
        <v>2107</v>
      </c>
      <c r="C3179" s="4" t="s">
        <v>51</v>
      </c>
      <c r="D3179" s="213">
        <v>5107</v>
      </c>
      <c r="E3179" s="210">
        <v>50107</v>
      </c>
      <c r="F3179" s="17" t="s">
        <v>272</v>
      </c>
      <c r="G3179" s="36" t="s">
        <v>220</v>
      </c>
      <c r="H3179" s="157">
        <v>229351</v>
      </c>
      <c r="I3179" s="19">
        <v>5</v>
      </c>
      <c r="J3179" s="150" t="s">
        <v>13</v>
      </c>
      <c r="K3179" s="150" t="s">
        <v>12</v>
      </c>
      <c r="L3179" s="9">
        <v>2</v>
      </c>
      <c r="M3179" s="9"/>
      <c r="N3179" s="21">
        <v>0.61019999999999996</v>
      </c>
      <c r="O3179" s="10"/>
      <c r="P3179" s="39">
        <v>2.52E-2</v>
      </c>
      <c r="Q3179" s="7"/>
      <c r="R3179" s="158">
        <v>51.231400000000001</v>
      </c>
      <c r="S3179" s="1"/>
      <c r="T3179" s="23">
        <v>2.1139999999999999</v>
      </c>
      <c r="V3179" s="20">
        <v>24.2347</v>
      </c>
      <c r="X3179" s="20">
        <v>0</v>
      </c>
      <c r="AA3179" s="25">
        <v>6723</v>
      </c>
      <c r="AB3179" s="9"/>
      <c r="AC3179" s="25">
        <v>267018</v>
      </c>
      <c r="AD3179" s="9"/>
      <c r="AE3179" s="27">
        <v>11018</v>
      </c>
      <c r="AF3179" s="9"/>
      <c r="AG3179" s="26">
        <v>5212</v>
      </c>
      <c r="AI3179" s="26">
        <v>0</v>
      </c>
      <c r="AK3179" s="26">
        <v>53110</v>
      </c>
      <c r="AM3179" s="2" t="str">
        <f t="shared" si="49"/>
        <v>No</v>
      </c>
    </row>
    <row r="3180" spans="1:39">
      <c r="A3180" s="6" t="s">
        <v>2428</v>
      </c>
      <c r="B3180" s="6" t="s">
        <v>2429</v>
      </c>
      <c r="C3180" s="4" t="s">
        <v>58</v>
      </c>
      <c r="D3180" s="213" t="s">
        <v>2430</v>
      </c>
      <c r="E3180" s="210">
        <v>55234</v>
      </c>
      <c r="F3180" s="17" t="s">
        <v>132</v>
      </c>
      <c r="G3180" s="36" t="s">
        <v>220</v>
      </c>
      <c r="H3180" s="157">
        <v>0</v>
      </c>
      <c r="I3180" s="19">
        <v>5</v>
      </c>
      <c r="J3180" s="150" t="s">
        <v>14</v>
      </c>
      <c r="K3180" s="150" t="s">
        <v>12</v>
      </c>
      <c r="L3180" s="9">
        <v>2</v>
      </c>
      <c r="M3180" s="9"/>
      <c r="N3180" s="21">
        <v>1.2867</v>
      </c>
      <c r="O3180" s="10"/>
      <c r="P3180" s="39">
        <v>4.4699999999999997E-2</v>
      </c>
      <c r="Q3180" s="7"/>
      <c r="R3180" s="158">
        <v>80.204499999999996</v>
      </c>
      <c r="S3180" s="1"/>
      <c r="T3180" s="23">
        <v>2.7871000000000001</v>
      </c>
      <c r="V3180" s="20">
        <v>28.777100000000001</v>
      </c>
      <c r="X3180" s="20">
        <v>0</v>
      </c>
      <c r="AA3180" s="25">
        <v>5946</v>
      </c>
      <c r="AB3180" s="9"/>
      <c r="AC3180" s="25">
        <v>132979</v>
      </c>
      <c r="AD3180" s="9"/>
      <c r="AE3180" s="27">
        <v>4621</v>
      </c>
      <c r="AF3180" s="9"/>
      <c r="AG3180" s="26">
        <v>1658</v>
      </c>
      <c r="AI3180" s="26">
        <v>0</v>
      </c>
      <c r="AK3180" s="26">
        <v>23081</v>
      </c>
      <c r="AM3180" s="2" t="str">
        <f t="shared" si="49"/>
        <v>No</v>
      </c>
    </row>
    <row r="3181" spans="1:39">
      <c r="A3181" s="6" t="s">
        <v>789</v>
      </c>
      <c r="B3181" s="6" t="s">
        <v>722</v>
      </c>
      <c r="C3181" s="4" t="s">
        <v>67</v>
      </c>
      <c r="D3181" s="213" t="s">
        <v>790</v>
      </c>
      <c r="E3181" s="210" t="s">
        <v>791</v>
      </c>
      <c r="F3181" s="17" t="s">
        <v>405</v>
      </c>
      <c r="G3181" s="36" t="s">
        <v>400</v>
      </c>
      <c r="H3181" s="157">
        <v>0</v>
      </c>
      <c r="I3181" s="19">
        <v>5</v>
      </c>
      <c r="J3181" s="150" t="s">
        <v>14</v>
      </c>
      <c r="K3181" s="150" t="s">
        <v>12</v>
      </c>
      <c r="L3181" s="9">
        <v>2</v>
      </c>
      <c r="M3181" s="9"/>
      <c r="N3181" s="21">
        <v>0.4</v>
      </c>
      <c r="O3181" s="10"/>
      <c r="P3181" s="39">
        <v>1.6000000000000001E-3</v>
      </c>
      <c r="Q3181" s="7"/>
      <c r="R3181" s="158">
        <v>46.8688</v>
      </c>
      <c r="S3181" s="1"/>
      <c r="T3181" s="23">
        <v>0.1875</v>
      </c>
      <c r="V3181" s="20">
        <v>249.9667</v>
      </c>
      <c r="X3181" s="20">
        <v>0</v>
      </c>
      <c r="AA3181" s="25">
        <v>36</v>
      </c>
      <c r="AB3181" s="9"/>
      <c r="AC3181" s="25">
        <v>22497</v>
      </c>
      <c r="AD3181" s="9"/>
      <c r="AE3181" s="27">
        <v>90</v>
      </c>
      <c r="AF3181" s="9"/>
      <c r="AG3181" s="26">
        <v>480</v>
      </c>
      <c r="AI3181" s="26">
        <v>0</v>
      </c>
      <c r="AK3181" s="26">
        <v>8092</v>
      </c>
      <c r="AM3181" s="2" t="str">
        <f t="shared" si="49"/>
        <v>No</v>
      </c>
    </row>
    <row r="3182" spans="1:39">
      <c r="A3182" s="6" t="s">
        <v>416</v>
      </c>
      <c r="B3182" s="6" t="s">
        <v>337</v>
      </c>
      <c r="C3182" s="4" t="s">
        <v>1</v>
      </c>
      <c r="D3182" s="213" t="s">
        <v>417</v>
      </c>
      <c r="E3182" s="210" t="s">
        <v>418</v>
      </c>
      <c r="F3182" s="17" t="s">
        <v>405</v>
      </c>
      <c r="G3182" s="36" t="s">
        <v>400</v>
      </c>
      <c r="H3182" s="157">
        <v>0</v>
      </c>
      <c r="I3182" s="19">
        <v>5</v>
      </c>
      <c r="J3182" s="150" t="s">
        <v>14</v>
      </c>
      <c r="K3182" s="150" t="s">
        <v>12</v>
      </c>
      <c r="L3182" s="9">
        <v>2</v>
      </c>
      <c r="M3182" s="9"/>
      <c r="N3182" s="21">
        <v>0</v>
      </c>
      <c r="O3182" s="10"/>
      <c r="P3182" s="39">
        <v>0</v>
      </c>
      <c r="Q3182" s="7"/>
      <c r="R3182" s="158">
        <v>72.335400000000007</v>
      </c>
      <c r="S3182" s="1"/>
      <c r="T3182" s="23">
        <v>25.322099999999999</v>
      </c>
      <c r="V3182" s="20">
        <v>2.8565999999999998</v>
      </c>
      <c r="X3182" s="20">
        <v>0</v>
      </c>
      <c r="AA3182" s="25">
        <v>0</v>
      </c>
      <c r="AB3182" s="9"/>
      <c r="AC3182" s="25">
        <v>407176</v>
      </c>
      <c r="AD3182" s="9"/>
      <c r="AE3182" s="27">
        <v>142538</v>
      </c>
      <c r="AF3182" s="9"/>
      <c r="AG3182" s="26">
        <v>5629</v>
      </c>
      <c r="AI3182" s="26">
        <v>0</v>
      </c>
      <c r="AK3182" s="26">
        <v>56367</v>
      </c>
      <c r="AM3182" s="2" t="str">
        <f t="shared" si="49"/>
        <v>No</v>
      </c>
    </row>
    <row r="3183" spans="1:39">
      <c r="A3183" s="6" t="s">
        <v>2137</v>
      </c>
      <c r="B3183" s="6" t="s">
        <v>2138</v>
      </c>
      <c r="C3183" s="4" t="s">
        <v>64</v>
      </c>
      <c r="D3183" s="213" t="s">
        <v>2139</v>
      </c>
      <c r="E3183" s="210" t="s">
        <v>2140</v>
      </c>
      <c r="F3183" s="17" t="s">
        <v>272</v>
      </c>
      <c r="G3183" s="36" t="s">
        <v>400</v>
      </c>
      <c r="H3183" s="157">
        <v>0</v>
      </c>
      <c r="I3183" s="19">
        <v>5</v>
      </c>
      <c r="J3183" s="150" t="s">
        <v>18</v>
      </c>
      <c r="K3183" s="150" t="s">
        <v>15</v>
      </c>
      <c r="L3183" s="9">
        <v>1</v>
      </c>
      <c r="M3183" s="9"/>
      <c r="N3183" s="21">
        <v>0</v>
      </c>
      <c r="O3183" s="10"/>
      <c r="P3183" s="39">
        <v>0</v>
      </c>
      <c r="Q3183" s="7"/>
      <c r="R3183" s="158">
        <v>71.291499999999999</v>
      </c>
      <c r="S3183" s="1"/>
      <c r="T3183" s="23">
        <v>3.0038</v>
      </c>
      <c r="V3183" s="20">
        <v>23.734000000000002</v>
      </c>
      <c r="X3183" s="20">
        <v>0</v>
      </c>
      <c r="AA3183" s="25">
        <v>0</v>
      </c>
      <c r="AB3183" s="9"/>
      <c r="AC3183" s="25">
        <v>56748</v>
      </c>
      <c r="AD3183" s="9"/>
      <c r="AE3183" s="27">
        <v>2391</v>
      </c>
      <c r="AF3183" s="9"/>
      <c r="AG3183" s="26">
        <v>796</v>
      </c>
      <c r="AI3183" s="26">
        <v>0</v>
      </c>
      <c r="AK3183" s="26">
        <v>15980</v>
      </c>
      <c r="AM3183" s="2" t="str">
        <f t="shared" si="49"/>
        <v>No</v>
      </c>
    </row>
    <row r="3184" spans="1:39">
      <c r="A3184" s="6" t="s">
        <v>509</v>
      </c>
      <c r="B3184" s="6" t="s">
        <v>510</v>
      </c>
      <c r="C3184" s="4" t="s">
        <v>86</v>
      </c>
      <c r="D3184" s="213" t="s">
        <v>511</v>
      </c>
      <c r="E3184" s="210" t="s">
        <v>512</v>
      </c>
      <c r="F3184" s="17" t="s">
        <v>272</v>
      </c>
      <c r="G3184" s="36" t="s">
        <v>400</v>
      </c>
      <c r="H3184" s="157">
        <v>0</v>
      </c>
      <c r="I3184" s="19">
        <v>5</v>
      </c>
      <c r="J3184" s="150" t="s">
        <v>14</v>
      </c>
      <c r="K3184" s="150" t="s">
        <v>12</v>
      </c>
      <c r="L3184" s="9">
        <v>1</v>
      </c>
      <c r="M3184" s="9"/>
      <c r="N3184" s="21">
        <v>0.94699999999999995</v>
      </c>
      <c r="O3184" s="10"/>
      <c r="P3184" s="39">
        <v>2.3599999999999999E-2</v>
      </c>
      <c r="Q3184" s="7"/>
      <c r="R3184" s="158">
        <v>93.775999999999996</v>
      </c>
      <c r="S3184" s="1"/>
      <c r="T3184" s="23">
        <v>2.34</v>
      </c>
      <c r="V3184" s="20">
        <v>40.075200000000002</v>
      </c>
      <c r="X3184" s="20">
        <v>0</v>
      </c>
      <c r="AA3184" s="25">
        <v>554</v>
      </c>
      <c r="AB3184" s="9"/>
      <c r="AC3184" s="25">
        <v>23444</v>
      </c>
      <c r="AD3184" s="9"/>
      <c r="AE3184" s="27">
        <v>585</v>
      </c>
      <c r="AF3184" s="9"/>
      <c r="AG3184" s="26">
        <v>250</v>
      </c>
      <c r="AI3184" s="26">
        <v>0</v>
      </c>
      <c r="AK3184" s="26">
        <v>2541</v>
      </c>
      <c r="AM3184" s="2" t="str">
        <f t="shared" si="49"/>
        <v>No</v>
      </c>
    </row>
    <row r="3185" spans="1:39">
      <c r="A3185" s="6" t="s">
        <v>1522</v>
      </c>
      <c r="B3185" s="6" t="s">
        <v>1311</v>
      </c>
      <c r="C3185" s="4" t="s">
        <v>17</v>
      </c>
      <c r="D3185" s="213" t="s">
        <v>1523</v>
      </c>
      <c r="E3185" s="210" t="s">
        <v>1524</v>
      </c>
      <c r="F3185" s="17" t="s">
        <v>405</v>
      </c>
      <c r="G3185" s="36" t="s">
        <v>400</v>
      </c>
      <c r="H3185" s="157">
        <v>0</v>
      </c>
      <c r="I3185" s="19">
        <v>5</v>
      </c>
      <c r="J3185" s="150" t="s">
        <v>14</v>
      </c>
      <c r="K3185" s="150" t="s">
        <v>15</v>
      </c>
      <c r="L3185" s="9">
        <v>1</v>
      </c>
      <c r="M3185" s="9"/>
      <c r="N3185" s="21">
        <v>1.6403000000000001</v>
      </c>
      <c r="O3185" s="10"/>
      <c r="P3185" s="39">
        <v>0.1024</v>
      </c>
      <c r="Q3185" s="7"/>
      <c r="R3185" s="158">
        <v>71.267600000000002</v>
      </c>
      <c r="S3185" s="1"/>
      <c r="T3185" s="23">
        <v>4.4507000000000003</v>
      </c>
      <c r="V3185" s="20">
        <v>16.012699999999999</v>
      </c>
      <c r="X3185" s="20">
        <v>0</v>
      </c>
      <c r="AA3185" s="25">
        <v>1555</v>
      </c>
      <c r="AB3185" s="9"/>
      <c r="AC3185" s="25">
        <v>15180</v>
      </c>
      <c r="AD3185" s="9"/>
      <c r="AE3185" s="27">
        <v>948</v>
      </c>
      <c r="AF3185" s="9"/>
      <c r="AG3185" s="26">
        <v>213</v>
      </c>
      <c r="AI3185" s="26">
        <v>0</v>
      </c>
      <c r="AK3185" s="26">
        <v>8382</v>
      </c>
      <c r="AM3185" s="2" t="str">
        <f t="shared" si="49"/>
        <v>No</v>
      </c>
    </row>
    <row r="3186" spans="1:39">
      <c r="A3186" s="6" t="s">
        <v>5507</v>
      </c>
      <c r="B3186" s="6" t="s">
        <v>4913</v>
      </c>
      <c r="C3186" s="4" t="s">
        <v>22</v>
      </c>
      <c r="D3186" s="213" t="s">
        <v>5508</v>
      </c>
      <c r="E3186" s="210" t="s">
        <v>5509</v>
      </c>
      <c r="F3186" s="17" t="s">
        <v>272</v>
      </c>
      <c r="G3186" s="36" t="s">
        <v>400</v>
      </c>
      <c r="H3186" s="157">
        <v>0</v>
      </c>
      <c r="I3186" s="19">
        <v>5</v>
      </c>
      <c r="J3186" s="150" t="s">
        <v>13</v>
      </c>
      <c r="K3186" s="150" t="s">
        <v>15</v>
      </c>
      <c r="L3186" s="9">
        <v>1</v>
      </c>
      <c r="M3186" s="9"/>
      <c r="N3186" s="21">
        <v>1.8844000000000001</v>
      </c>
      <c r="O3186" s="10"/>
      <c r="P3186" s="39">
        <v>0.32129999999999997</v>
      </c>
      <c r="Q3186" s="7"/>
      <c r="R3186" s="158">
        <v>106.43510000000001</v>
      </c>
      <c r="S3186" s="1"/>
      <c r="T3186" s="23">
        <v>18.1462</v>
      </c>
      <c r="V3186" s="20">
        <v>5.8654000000000002</v>
      </c>
      <c r="X3186" s="20">
        <v>0</v>
      </c>
      <c r="AA3186" s="25">
        <v>37649</v>
      </c>
      <c r="AB3186" s="9"/>
      <c r="AC3186" s="25">
        <v>117185</v>
      </c>
      <c r="AD3186" s="9"/>
      <c r="AE3186" s="27">
        <v>19979</v>
      </c>
      <c r="AF3186" s="9"/>
      <c r="AG3186" s="26">
        <v>1101</v>
      </c>
      <c r="AI3186" s="26">
        <v>0</v>
      </c>
      <c r="AK3186" s="26">
        <v>14116</v>
      </c>
      <c r="AM3186" s="2" t="str">
        <f t="shared" si="49"/>
        <v>No</v>
      </c>
    </row>
    <row r="3187" spans="1:39">
      <c r="A3187" s="6" t="s">
        <v>6437</v>
      </c>
      <c r="B3187" s="6" t="s">
        <v>2317</v>
      </c>
      <c r="C3187" s="4" t="s">
        <v>57</v>
      </c>
      <c r="D3187" s="213">
        <v>5038</v>
      </c>
      <c r="E3187" s="210">
        <v>50038</v>
      </c>
      <c r="F3187" s="17" t="s">
        <v>272</v>
      </c>
      <c r="G3187" s="36" t="s">
        <v>220</v>
      </c>
      <c r="H3187" s="157">
        <v>278165</v>
      </c>
      <c r="I3187" s="19">
        <v>5</v>
      </c>
      <c r="J3187" s="150" t="s">
        <v>14</v>
      </c>
      <c r="K3187" s="150" t="s">
        <v>12</v>
      </c>
      <c r="L3187" s="9">
        <v>1</v>
      </c>
      <c r="M3187" s="9"/>
      <c r="N3187" s="21">
        <v>0.4975</v>
      </c>
      <c r="O3187" s="10"/>
      <c r="P3187" s="39">
        <v>2.9100000000000001E-2</v>
      </c>
      <c r="Q3187" s="7"/>
      <c r="R3187" s="158">
        <v>75.424599999999998</v>
      </c>
      <c r="S3187" s="1"/>
      <c r="T3187" s="23">
        <v>4.4108000000000001</v>
      </c>
      <c r="V3187" s="20">
        <v>17.099900000000002</v>
      </c>
      <c r="X3187" s="20">
        <v>0</v>
      </c>
      <c r="AA3187" s="25">
        <v>3814</v>
      </c>
      <c r="AB3187" s="9"/>
      <c r="AC3187" s="25">
        <v>131088</v>
      </c>
      <c r="AD3187" s="9"/>
      <c r="AE3187" s="27">
        <v>7666</v>
      </c>
      <c r="AF3187" s="9"/>
      <c r="AG3187" s="26">
        <v>1738</v>
      </c>
      <c r="AI3187" s="26">
        <v>0</v>
      </c>
      <c r="AK3187" s="26">
        <v>21740</v>
      </c>
      <c r="AM3187" s="2" t="str">
        <f t="shared" si="49"/>
        <v>No</v>
      </c>
    </row>
    <row r="3188" spans="1:39">
      <c r="A3188" s="6" t="s">
        <v>6438</v>
      </c>
      <c r="B3188" s="6" t="s">
        <v>898</v>
      </c>
      <c r="C3188" s="4" t="s">
        <v>75</v>
      </c>
      <c r="D3188" s="213">
        <v>2214</v>
      </c>
      <c r="E3188" s="210">
        <v>20214</v>
      </c>
      <c r="F3188" s="17" t="s">
        <v>272</v>
      </c>
      <c r="G3188" s="36" t="s">
        <v>220</v>
      </c>
      <c r="H3188" s="157">
        <v>423566</v>
      </c>
      <c r="I3188" s="19">
        <v>5</v>
      </c>
      <c r="J3188" s="150" t="s">
        <v>14</v>
      </c>
      <c r="K3188" s="150" t="s">
        <v>12</v>
      </c>
      <c r="L3188" s="9">
        <v>1</v>
      </c>
      <c r="M3188" s="9"/>
      <c r="N3188" s="21">
        <v>1.117</v>
      </c>
      <c r="O3188" s="10"/>
      <c r="P3188" s="39">
        <v>4.65E-2</v>
      </c>
      <c r="Q3188" s="7"/>
      <c r="R3188" s="158">
        <v>97.875900000000001</v>
      </c>
      <c r="S3188" s="1"/>
      <c r="T3188" s="23">
        <v>4.0758999999999999</v>
      </c>
      <c r="V3188" s="20">
        <v>24.013100000000001</v>
      </c>
      <c r="X3188" s="20">
        <v>0</v>
      </c>
      <c r="AA3188" s="25">
        <v>10972</v>
      </c>
      <c r="AB3188" s="9"/>
      <c r="AC3188" s="25">
        <v>235881</v>
      </c>
      <c r="AD3188" s="9"/>
      <c r="AE3188" s="27">
        <v>9823</v>
      </c>
      <c r="AF3188" s="9"/>
      <c r="AG3188" s="26">
        <v>2410</v>
      </c>
      <c r="AI3188" s="26">
        <v>0</v>
      </c>
      <c r="AK3188" s="26">
        <v>28606</v>
      </c>
      <c r="AM3188" s="2" t="str">
        <f t="shared" si="49"/>
        <v>No</v>
      </c>
    </row>
    <row r="3189" spans="1:39">
      <c r="A3189" s="6" t="s">
        <v>6443</v>
      </c>
      <c r="B3189" s="6" t="s">
        <v>5003</v>
      </c>
      <c r="C3189" s="4" t="s">
        <v>22</v>
      </c>
      <c r="D3189" s="213" t="s">
        <v>5004</v>
      </c>
      <c r="E3189" s="210" t="s">
        <v>5005</v>
      </c>
      <c r="F3189" s="17" t="s">
        <v>272</v>
      </c>
      <c r="G3189" s="36" t="s">
        <v>400</v>
      </c>
      <c r="H3189" s="157">
        <v>0</v>
      </c>
      <c r="I3189" s="19">
        <v>5</v>
      </c>
      <c r="J3189" s="150" t="s">
        <v>13</v>
      </c>
      <c r="K3189" s="150" t="s">
        <v>12</v>
      </c>
      <c r="L3189" s="9">
        <v>1</v>
      </c>
      <c r="M3189" s="9"/>
      <c r="N3189" s="21">
        <v>1.8085</v>
      </c>
      <c r="O3189" s="10"/>
      <c r="P3189" s="39">
        <v>2.46E-2</v>
      </c>
      <c r="Q3189" s="7"/>
      <c r="R3189" s="158">
        <v>273.83510000000001</v>
      </c>
      <c r="S3189" s="1"/>
      <c r="T3189" s="23">
        <v>3.7313000000000001</v>
      </c>
      <c r="V3189" s="20">
        <v>73.3887</v>
      </c>
      <c r="X3189" s="20">
        <v>0</v>
      </c>
      <c r="AA3189" s="25">
        <v>4420</v>
      </c>
      <c r="AB3189" s="9"/>
      <c r="AC3189" s="25">
        <v>179362</v>
      </c>
      <c r="AD3189" s="9"/>
      <c r="AE3189" s="27">
        <v>2444</v>
      </c>
      <c r="AF3189" s="9"/>
      <c r="AG3189" s="26">
        <v>655</v>
      </c>
      <c r="AI3189" s="26">
        <v>0</v>
      </c>
      <c r="AK3189" s="26">
        <v>13912</v>
      </c>
      <c r="AM3189" s="2" t="str">
        <f t="shared" si="49"/>
        <v>No</v>
      </c>
    </row>
    <row r="3190" spans="1:39">
      <c r="A3190" s="6" t="s">
        <v>5507</v>
      </c>
      <c r="B3190" s="6" t="s">
        <v>4913</v>
      </c>
      <c r="C3190" s="4" t="s">
        <v>22</v>
      </c>
      <c r="D3190" s="213" t="s">
        <v>5508</v>
      </c>
      <c r="E3190" s="210" t="s">
        <v>5509</v>
      </c>
      <c r="F3190" s="17" t="s">
        <v>272</v>
      </c>
      <c r="G3190" s="36" t="s">
        <v>400</v>
      </c>
      <c r="H3190" s="157">
        <v>0</v>
      </c>
      <c r="I3190" s="19">
        <v>5</v>
      </c>
      <c r="J3190" s="150" t="s">
        <v>14</v>
      </c>
      <c r="K3190" s="150" t="s">
        <v>15</v>
      </c>
      <c r="L3190" s="9">
        <v>1</v>
      </c>
      <c r="M3190" s="9"/>
      <c r="N3190" s="21">
        <v>0.94330000000000003</v>
      </c>
      <c r="O3190" s="10"/>
      <c r="P3190" s="39">
        <v>0.19450000000000001</v>
      </c>
      <c r="Q3190" s="7"/>
      <c r="R3190" s="158">
        <v>60.491900000000001</v>
      </c>
      <c r="S3190" s="1"/>
      <c r="T3190" s="23">
        <v>12.4748</v>
      </c>
      <c r="V3190" s="20">
        <v>4.8491</v>
      </c>
      <c r="X3190" s="20">
        <v>0</v>
      </c>
      <c r="AA3190" s="25">
        <v>41361</v>
      </c>
      <c r="AB3190" s="9"/>
      <c r="AC3190" s="25">
        <v>212629</v>
      </c>
      <c r="AD3190" s="9"/>
      <c r="AE3190" s="27">
        <v>43849</v>
      </c>
      <c r="AF3190" s="9"/>
      <c r="AG3190" s="26">
        <v>3515</v>
      </c>
      <c r="AI3190" s="26">
        <v>0</v>
      </c>
      <c r="AK3190" s="26">
        <v>52337</v>
      </c>
      <c r="AM3190" s="2" t="str">
        <f t="shared" si="49"/>
        <v>No</v>
      </c>
    </row>
    <row r="3191" spans="1:39">
      <c r="A3191" s="6" t="s">
        <v>608</v>
      </c>
      <c r="B3191" s="6" t="s">
        <v>286</v>
      </c>
      <c r="C3191" s="4" t="s">
        <v>86</v>
      </c>
      <c r="D3191" s="213" t="s">
        <v>609</v>
      </c>
      <c r="E3191" s="210" t="s">
        <v>610</v>
      </c>
      <c r="F3191" s="17" t="s">
        <v>405</v>
      </c>
      <c r="G3191" s="36" t="s">
        <v>400</v>
      </c>
      <c r="H3191" s="157">
        <v>0</v>
      </c>
      <c r="I3191" s="19">
        <v>5</v>
      </c>
      <c r="J3191" s="150" t="s">
        <v>13</v>
      </c>
      <c r="K3191" s="150" t="s">
        <v>12</v>
      </c>
      <c r="L3191" s="9">
        <v>1</v>
      </c>
      <c r="M3191" s="9"/>
      <c r="N3191" s="21">
        <v>1.3458000000000001</v>
      </c>
      <c r="O3191" s="10"/>
      <c r="P3191" s="39">
        <v>3.8300000000000001E-2</v>
      </c>
      <c r="Q3191" s="7"/>
      <c r="R3191" s="158">
        <v>64.592299999999994</v>
      </c>
      <c r="S3191" s="1"/>
      <c r="T3191" s="23">
        <v>1.8385</v>
      </c>
      <c r="V3191" s="20">
        <v>35.132800000000003</v>
      </c>
      <c r="X3191" s="20">
        <v>0</v>
      </c>
      <c r="AA3191" s="25">
        <v>4612</v>
      </c>
      <c r="AB3191" s="9"/>
      <c r="AC3191" s="25">
        <v>120400</v>
      </c>
      <c r="AD3191" s="9"/>
      <c r="AE3191" s="27">
        <v>3427</v>
      </c>
      <c r="AF3191" s="9"/>
      <c r="AG3191" s="26">
        <v>1864</v>
      </c>
      <c r="AI3191" s="26">
        <v>0</v>
      </c>
      <c r="AK3191" s="26">
        <v>18178</v>
      </c>
      <c r="AM3191" s="2" t="str">
        <f t="shared" si="49"/>
        <v>No</v>
      </c>
    </row>
    <row r="3192" spans="1:39">
      <c r="A3192" s="6" t="s">
        <v>2431</v>
      </c>
      <c r="B3192" s="6" t="s">
        <v>2432</v>
      </c>
      <c r="C3192" s="4" t="s">
        <v>58</v>
      </c>
      <c r="D3192" s="213" t="s">
        <v>2433</v>
      </c>
      <c r="E3192" s="210">
        <v>55246</v>
      </c>
      <c r="F3192" s="17" t="s">
        <v>132</v>
      </c>
      <c r="G3192" s="36" t="s">
        <v>220</v>
      </c>
      <c r="H3192" s="157">
        <v>0</v>
      </c>
      <c r="I3192" s="19">
        <v>5</v>
      </c>
      <c r="J3192" s="150" t="s">
        <v>14</v>
      </c>
      <c r="K3192" s="150" t="s">
        <v>12</v>
      </c>
      <c r="L3192" s="9">
        <v>1</v>
      </c>
      <c r="M3192" s="9"/>
      <c r="N3192" s="21">
        <v>1.0263</v>
      </c>
      <c r="O3192" s="10"/>
      <c r="P3192" s="39">
        <v>4.5699999999999998E-2</v>
      </c>
      <c r="Q3192" s="7"/>
      <c r="R3192" s="158">
        <v>39.883400000000002</v>
      </c>
      <c r="S3192" s="1"/>
      <c r="T3192" s="23">
        <v>1.7770999999999999</v>
      </c>
      <c r="V3192" s="20">
        <v>22.4434</v>
      </c>
      <c r="X3192" s="20">
        <v>0</v>
      </c>
      <c r="AA3192" s="25">
        <v>5727</v>
      </c>
      <c r="AB3192" s="9"/>
      <c r="AC3192" s="25">
        <v>125234</v>
      </c>
      <c r="AD3192" s="9"/>
      <c r="AE3192" s="27">
        <v>5580</v>
      </c>
      <c r="AF3192" s="9"/>
      <c r="AG3192" s="26">
        <v>3140</v>
      </c>
      <c r="AI3192" s="26">
        <v>0</v>
      </c>
      <c r="AK3192" s="26">
        <v>69151</v>
      </c>
      <c r="AM3192" s="2" t="str">
        <f t="shared" si="49"/>
        <v>No</v>
      </c>
    </row>
    <row r="3193" spans="1:39">
      <c r="A3193" s="6" t="s">
        <v>5676</v>
      </c>
      <c r="B3193" s="6" t="s">
        <v>5677</v>
      </c>
      <c r="C3193" s="4" t="s">
        <v>22</v>
      </c>
      <c r="D3193" s="213"/>
      <c r="E3193" s="210">
        <v>90284</v>
      </c>
      <c r="F3193" s="17" t="s">
        <v>272</v>
      </c>
      <c r="G3193" s="36" t="s">
        <v>220</v>
      </c>
      <c r="H3193" s="157">
        <v>12150996</v>
      </c>
      <c r="I3193" s="19">
        <v>5</v>
      </c>
      <c r="J3193" s="150" t="s">
        <v>14</v>
      </c>
      <c r="K3193" s="150" t="s">
        <v>15</v>
      </c>
      <c r="L3193" s="9">
        <v>1</v>
      </c>
      <c r="M3193" s="9"/>
      <c r="N3193" s="21">
        <v>0</v>
      </c>
      <c r="O3193" s="10"/>
      <c r="P3193" s="39">
        <v>0</v>
      </c>
      <c r="Q3193" s="7"/>
      <c r="R3193" s="158">
        <v>75.048699999999997</v>
      </c>
      <c r="S3193" s="1"/>
      <c r="T3193" s="23">
        <v>34.890500000000003</v>
      </c>
      <c r="V3193" s="20">
        <v>2.1509999999999998</v>
      </c>
      <c r="X3193" s="20">
        <v>0</v>
      </c>
      <c r="AA3193" s="25">
        <v>0</v>
      </c>
      <c r="AB3193" s="9"/>
      <c r="AC3193" s="25">
        <v>211037</v>
      </c>
      <c r="AD3193" s="9"/>
      <c r="AE3193" s="27">
        <v>98112</v>
      </c>
      <c r="AF3193" s="9"/>
      <c r="AG3193" s="26">
        <v>2812</v>
      </c>
      <c r="AI3193" s="26">
        <v>0</v>
      </c>
      <c r="AK3193" s="26">
        <v>32140</v>
      </c>
      <c r="AM3193" s="2" t="str">
        <f t="shared" si="49"/>
        <v>No</v>
      </c>
    </row>
    <row r="3194" spans="1:39">
      <c r="A3194" s="6" t="s">
        <v>6439</v>
      </c>
      <c r="B3194" s="6" t="s">
        <v>6440</v>
      </c>
      <c r="C3194" s="4" t="s">
        <v>33</v>
      </c>
      <c r="D3194" s="213"/>
      <c r="E3194" s="210" t="s">
        <v>6441</v>
      </c>
      <c r="F3194" s="17" t="s">
        <v>272</v>
      </c>
      <c r="G3194" s="36" t="s">
        <v>400</v>
      </c>
      <c r="H3194" s="157">
        <v>0</v>
      </c>
      <c r="I3194" s="19">
        <v>5</v>
      </c>
      <c r="J3194" s="150" t="s">
        <v>13</v>
      </c>
      <c r="K3194" s="150" t="s">
        <v>12</v>
      </c>
      <c r="L3194" s="9">
        <v>1</v>
      </c>
      <c r="M3194" s="9"/>
      <c r="N3194" s="21">
        <v>0.1842</v>
      </c>
      <c r="O3194" s="10"/>
      <c r="P3194" s="39">
        <v>5.7299999999999997E-2</v>
      </c>
      <c r="Q3194" s="7"/>
      <c r="R3194" s="158">
        <v>20.962399999999999</v>
      </c>
      <c r="S3194" s="1"/>
      <c r="T3194" s="23">
        <v>6.5167999999999999</v>
      </c>
      <c r="V3194" s="20">
        <v>3.2166999999999999</v>
      </c>
      <c r="X3194" s="20">
        <v>0</v>
      </c>
      <c r="AA3194" s="25">
        <v>2109</v>
      </c>
      <c r="AB3194" s="9"/>
      <c r="AC3194" s="25">
        <v>36831</v>
      </c>
      <c r="AD3194" s="9"/>
      <c r="AE3194" s="27">
        <v>11450</v>
      </c>
      <c r="AF3194" s="9"/>
      <c r="AG3194" s="26">
        <v>1757</v>
      </c>
      <c r="AI3194" s="26">
        <v>0</v>
      </c>
      <c r="AK3194" s="26">
        <v>19673</v>
      </c>
      <c r="AM3194" s="2" t="str">
        <f t="shared" si="49"/>
        <v>No</v>
      </c>
    </row>
    <row r="3195" spans="1:39">
      <c r="A3195" s="6" t="s">
        <v>6442</v>
      </c>
      <c r="B3195" s="6" t="s">
        <v>692</v>
      </c>
      <c r="C3195" s="4" t="s">
        <v>82</v>
      </c>
      <c r="D3195" s="213">
        <v>5019</v>
      </c>
      <c r="E3195" s="210">
        <v>50019</v>
      </c>
      <c r="F3195" s="17" t="s">
        <v>272</v>
      </c>
      <c r="G3195" s="36" t="s">
        <v>220</v>
      </c>
      <c r="H3195" s="157">
        <v>97503</v>
      </c>
      <c r="I3195" s="19">
        <v>5</v>
      </c>
      <c r="J3195" s="150" t="s">
        <v>13</v>
      </c>
      <c r="K3195" s="150" t="s">
        <v>12</v>
      </c>
      <c r="L3195" s="9">
        <v>1</v>
      </c>
      <c r="M3195" s="9"/>
      <c r="N3195" s="21">
        <v>2.2406999999999999</v>
      </c>
      <c r="O3195" s="10"/>
      <c r="P3195" s="39">
        <v>7.2900000000000006E-2</v>
      </c>
      <c r="Q3195" s="7"/>
      <c r="R3195" s="158">
        <v>49.209200000000003</v>
      </c>
      <c r="S3195" s="1"/>
      <c r="T3195" s="23">
        <v>1.6001000000000001</v>
      </c>
      <c r="V3195" s="20">
        <v>30.753</v>
      </c>
      <c r="X3195" s="20">
        <v>0</v>
      </c>
      <c r="AA3195" s="25">
        <v>10043</v>
      </c>
      <c r="AB3195" s="9"/>
      <c r="AC3195" s="25">
        <v>137835</v>
      </c>
      <c r="AD3195" s="9"/>
      <c r="AE3195" s="27">
        <v>4482</v>
      </c>
      <c r="AF3195" s="9"/>
      <c r="AG3195" s="26">
        <v>2801</v>
      </c>
      <c r="AI3195" s="26">
        <v>0</v>
      </c>
      <c r="AK3195" s="26">
        <v>25069</v>
      </c>
      <c r="AM3195" s="2" t="str">
        <f t="shared" si="49"/>
        <v>No</v>
      </c>
    </row>
    <row r="3196" spans="1:39">
      <c r="A3196" s="6" t="s">
        <v>5492</v>
      </c>
      <c r="B3196" s="6" t="s">
        <v>5493</v>
      </c>
      <c r="C3196" s="4" t="s">
        <v>117</v>
      </c>
      <c r="D3196" s="213"/>
      <c r="E3196" s="210" t="s">
        <v>5494</v>
      </c>
      <c r="F3196" s="17" t="s">
        <v>405</v>
      </c>
      <c r="G3196" s="36" t="s">
        <v>400</v>
      </c>
      <c r="H3196" s="157">
        <v>0</v>
      </c>
      <c r="I3196" s="19">
        <v>4</v>
      </c>
      <c r="J3196" s="150" t="s">
        <v>13</v>
      </c>
      <c r="K3196" s="150" t="s">
        <v>12</v>
      </c>
      <c r="L3196" s="9">
        <v>4</v>
      </c>
      <c r="M3196" s="9"/>
      <c r="N3196" s="21">
        <v>0.84240000000000004</v>
      </c>
      <c r="O3196" s="10"/>
      <c r="P3196" s="39">
        <v>5.3800000000000001E-2</v>
      </c>
      <c r="Q3196" s="7"/>
      <c r="R3196" s="158">
        <v>37.455300000000001</v>
      </c>
      <c r="S3196" s="1"/>
      <c r="T3196" s="23">
        <v>2.3935</v>
      </c>
      <c r="V3196" s="20">
        <v>15.6488</v>
      </c>
      <c r="X3196" s="20">
        <v>0</v>
      </c>
      <c r="AA3196" s="25">
        <v>7630</v>
      </c>
      <c r="AB3196" s="9"/>
      <c r="AC3196" s="25">
        <v>141731</v>
      </c>
      <c r="AD3196" s="9"/>
      <c r="AE3196" s="27">
        <v>9057</v>
      </c>
      <c r="AF3196" s="9"/>
      <c r="AG3196" s="26">
        <v>3784</v>
      </c>
      <c r="AI3196" s="26">
        <v>0</v>
      </c>
      <c r="AK3196" s="26">
        <v>27390</v>
      </c>
      <c r="AM3196" s="2" t="str">
        <f t="shared" si="49"/>
        <v>No</v>
      </c>
    </row>
    <row r="3197" spans="1:39">
      <c r="A3197" s="6" t="s">
        <v>3583</v>
      </c>
      <c r="B3197" s="6" t="s">
        <v>3584</v>
      </c>
      <c r="C3197" s="4" t="s">
        <v>85</v>
      </c>
      <c r="D3197" s="213" t="s">
        <v>3585</v>
      </c>
      <c r="E3197" s="210" t="s">
        <v>3586</v>
      </c>
      <c r="F3197" s="17" t="s">
        <v>272</v>
      </c>
      <c r="G3197" s="36" t="s">
        <v>400</v>
      </c>
      <c r="H3197" s="157">
        <v>0</v>
      </c>
      <c r="I3197" s="19">
        <v>4</v>
      </c>
      <c r="J3197" s="150" t="s">
        <v>13</v>
      </c>
      <c r="K3197" s="150" t="s">
        <v>12</v>
      </c>
      <c r="L3197" s="9">
        <v>4</v>
      </c>
      <c r="M3197" s="9"/>
      <c r="N3197" s="21">
        <v>1.3815999999999999</v>
      </c>
      <c r="O3197" s="10"/>
      <c r="P3197" s="39">
        <v>0.15429999999999999</v>
      </c>
      <c r="Q3197" s="7"/>
      <c r="R3197" s="158">
        <v>33.9679</v>
      </c>
      <c r="S3197" s="1"/>
      <c r="T3197" s="23">
        <v>3.7930999999999999</v>
      </c>
      <c r="V3197" s="20">
        <v>8.9551999999999996</v>
      </c>
      <c r="X3197" s="20">
        <v>0</v>
      </c>
      <c r="AA3197" s="25">
        <v>38019</v>
      </c>
      <c r="AB3197" s="9"/>
      <c r="AC3197" s="25">
        <v>246437</v>
      </c>
      <c r="AD3197" s="9"/>
      <c r="AE3197" s="27">
        <v>27519</v>
      </c>
      <c r="AF3197" s="9"/>
      <c r="AG3197" s="26">
        <v>7255</v>
      </c>
      <c r="AI3197" s="26">
        <v>0</v>
      </c>
      <c r="AK3197" s="26">
        <v>54024</v>
      </c>
      <c r="AM3197" s="2" t="str">
        <f t="shared" si="49"/>
        <v>No</v>
      </c>
    </row>
    <row r="3198" spans="1:39">
      <c r="A3198" s="6" t="s">
        <v>4189</v>
      </c>
      <c r="B3198" s="6" t="s">
        <v>4190</v>
      </c>
      <c r="C3198" s="4" t="s">
        <v>66</v>
      </c>
      <c r="D3198" s="213" t="s">
        <v>4191</v>
      </c>
      <c r="E3198" s="210" t="s">
        <v>4192</v>
      </c>
      <c r="F3198" s="17" t="s">
        <v>272</v>
      </c>
      <c r="G3198" s="36" t="s">
        <v>400</v>
      </c>
      <c r="H3198" s="157">
        <v>0</v>
      </c>
      <c r="I3198" s="19">
        <v>4</v>
      </c>
      <c r="J3198" s="150" t="s">
        <v>13</v>
      </c>
      <c r="K3198" s="150" t="s">
        <v>12</v>
      </c>
      <c r="L3198" s="9">
        <v>4</v>
      </c>
      <c r="M3198" s="9"/>
      <c r="N3198" s="21">
        <v>3.0971000000000002</v>
      </c>
      <c r="O3198" s="10"/>
      <c r="P3198" s="39">
        <v>0.1963</v>
      </c>
      <c r="Q3198" s="7"/>
      <c r="R3198" s="158">
        <v>43.071800000000003</v>
      </c>
      <c r="S3198" s="1"/>
      <c r="T3198" s="23">
        <v>2.7307000000000001</v>
      </c>
      <c r="V3198" s="20">
        <v>15.7735</v>
      </c>
      <c r="X3198" s="20">
        <v>0</v>
      </c>
      <c r="AA3198" s="25">
        <v>13658</v>
      </c>
      <c r="AB3198" s="9"/>
      <c r="AC3198" s="25">
        <v>69561</v>
      </c>
      <c r="AD3198" s="9"/>
      <c r="AE3198" s="27">
        <v>4410</v>
      </c>
      <c r="AF3198" s="9"/>
      <c r="AG3198" s="26">
        <v>1615</v>
      </c>
      <c r="AI3198" s="26">
        <v>0</v>
      </c>
      <c r="AK3198" s="26">
        <v>46107</v>
      </c>
      <c r="AM3198" s="2" t="str">
        <f t="shared" si="49"/>
        <v>No</v>
      </c>
    </row>
    <row r="3199" spans="1:39">
      <c r="A3199" s="6" t="s">
        <v>872</v>
      </c>
      <c r="B3199" s="6" t="s">
        <v>871</v>
      </c>
      <c r="C3199" s="4" t="s">
        <v>75</v>
      </c>
      <c r="D3199" s="213">
        <v>2187</v>
      </c>
      <c r="E3199" s="210">
        <v>20187</v>
      </c>
      <c r="F3199" s="17" t="s">
        <v>272</v>
      </c>
      <c r="G3199" s="36" t="s">
        <v>220</v>
      </c>
      <c r="H3199" s="157">
        <v>423566</v>
      </c>
      <c r="I3199" s="19">
        <v>4</v>
      </c>
      <c r="J3199" s="150" t="s">
        <v>14</v>
      </c>
      <c r="K3199" s="150" t="s">
        <v>12</v>
      </c>
      <c r="L3199" s="9">
        <v>4</v>
      </c>
      <c r="M3199" s="9"/>
      <c r="N3199" s="21">
        <v>1.1232</v>
      </c>
      <c r="O3199" s="10"/>
      <c r="P3199" s="39">
        <v>0.22800000000000001</v>
      </c>
      <c r="Q3199" s="7"/>
      <c r="R3199" s="158">
        <v>100.84010000000001</v>
      </c>
      <c r="S3199" s="1"/>
      <c r="T3199" s="23">
        <v>20.468</v>
      </c>
      <c r="V3199" s="20">
        <v>4.9267000000000003</v>
      </c>
      <c r="X3199" s="20">
        <v>0</v>
      </c>
      <c r="AA3199" s="25">
        <v>164055</v>
      </c>
      <c r="AB3199" s="9"/>
      <c r="AC3199" s="25">
        <v>719595</v>
      </c>
      <c r="AD3199" s="9"/>
      <c r="AE3199" s="27">
        <v>146060</v>
      </c>
      <c r="AF3199" s="9"/>
      <c r="AG3199" s="26">
        <v>7136</v>
      </c>
      <c r="AI3199" s="26">
        <v>0</v>
      </c>
      <c r="AK3199" s="26">
        <v>84923</v>
      </c>
      <c r="AM3199" s="2" t="str">
        <f t="shared" si="49"/>
        <v>No</v>
      </c>
    </row>
    <row r="3200" spans="1:39">
      <c r="A3200" s="6" t="s">
        <v>3252</v>
      </c>
      <c r="B3200" s="6" t="s">
        <v>3253</v>
      </c>
      <c r="C3200" s="4" t="s">
        <v>113</v>
      </c>
      <c r="D3200" s="213" t="s">
        <v>3254</v>
      </c>
      <c r="E3200" s="210" t="s">
        <v>3255</v>
      </c>
      <c r="F3200" s="17" t="s">
        <v>272</v>
      </c>
      <c r="G3200" s="36" t="s">
        <v>400</v>
      </c>
      <c r="H3200" s="157">
        <v>0</v>
      </c>
      <c r="I3200" s="19">
        <v>4</v>
      </c>
      <c r="J3200" s="150" t="s">
        <v>14</v>
      </c>
      <c r="K3200" s="150" t="s">
        <v>12</v>
      </c>
      <c r="L3200" s="9">
        <v>4</v>
      </c>
      <c r="M3200" s="9"/>
      <c r="N3200" s="21">
        <v>1.0980000000000001</v>
      </c>
      <c r="O3200" s="10"/>
      <c r="P3200" s="39">
        <v>0.13300000000000001</v>
      </c>
      <c r="Q3200" s="7"/>
      <c r="R3200" s="158">
        <v>74.248699999999999</v>
      </c>
      <c r="S3200" s="1"/>
      <c r="T3200" s="23">
        <v>8.9951000000000008</v>
      </c>
      <c r="V3200" s="20">
        <v>8.2543000000000006</v>
      </c>
      <c r="X3200" s="20">
        <v>0</v>
      </c>
      <c r="AA3200" s="25">
        <v>67154</v>
      </c>
      <c r="AB3200" s="9"/>
      <c r="AC3200" s="25">
        <v>504817</v>
      </c>
      <c r="AD3200" s="9"/>
      <c r="AE3200" s="27">
        <v>61158</v>
      </c>
      <c r="AF3200" s="9"/>
      <c r="AG3200" s="26">
        <v>6799</v>
      </c>
      <c r="AI3200" s="26">
        <v>0</v>
      </c>
      <c r="AK3200" s="26">
        <v>57314</v>
      </c>
      <c r="AM3200" s="2" t="str">
        <f t="shared" si="49"/>
        <v>No</v>
      </c>
    </row>
    <row r="3201" spans="1:39">
      <c r="A3201" s="6" t="s">
        <v>4382</v>
      </c>
      <c r="B3201" s="6" t="s">
        <v>4383</v>
      </c>
      <c r="C3201" s="4" t="s">
        <v>101</v>
      </c>
      <c r="D3201" s="213" t="s">
        <v>4384</v>
      </c>
      <c r="E3201" s="210">
        <v>88176</v>
      </c>
      <c r="F3201" s="17" t="s">
        <v>132</v>
      </c>
      <c r="G3201" s="36" t="s">
        <v>220</v>
      </c>
      <c r="H3201" s="157">
        <v>0</v>
      </c>
      <c r="I3201" s="19">
        <v>4</v>
      </c>
      <c r="J3201" s="150" t="s">
        <v>13</v>
      </c>
      <c r="K3201" s="150" t="s">
        <v>12</v>
      </c>
      <c r="L3201" s="9">
        <v>4</v>
      </c>
      <c r="M3201" s="9"/>
      <c r="N3201" s="21">
        <v>0</v>
      </c>
      <c r="O3201" s="10"/>
      <c r="P3201" s="39">
        <v>0</v>
      </c>
      <c r="Q3201" s="7"/>
      <c r="R3201" s="158">
        <v>57.865699999999997</v>
      </c>
      <c r="S3201" s="1"/>
      <c r="T3201" s="23">
        <v>0.83320000000000005</v>
      </c>
      <c r="V3201" s="20">
        <v>69.451800000000006</v>
      </c>
      <c r="X3201" s="20">
        <v>0</v>
      </c>
      <c r="AA3201" s="25">
        <v>0</v>
      </c>
      <c r="AB3201" s="9"/>
      <c r="AC3201" s="25">
        <v>496372</v>
      </c>
      <c r="AD3201" s="9"/>
      <c r="AE3201" s="27">
        <v>7147</v>
      </c>
      <c r="AF3201" s="9"/>
      <c r="AG3201" s="26">
        <v>8578</v>
      </c>
      <c r="AI3201" s="26">
        <v>0</v>
      </c>
      <c r="AK3201" s="26">
        <v>317735</v>
      </c>
      <c r="AM3201" s="2" t="str">
        <f t="shared" si="49"/>
        <v>No</v>
      </c>
    </row>
    <row r="3202" spans="1:39">
      <c r="A3202" s="6" t="s">
        <v>6449</v>
      </c>
      <c r="B3202" s="6" t="s">
        <v>2823</v>
      </c>
      <c r="C3202" s="4" t="s">
        <v>57</v>
      </c>
      <c r="D3202" s="213" t="s">
        <v>2824</v>
      </c>
      <c r="E3202" s="210" t="s">
        <v>2825</v>
      </c>
      <c r="F3202" s="17" t="s">
        <v>272</v>
      </c>
      <c r="G3202" s="36" t="s">
        <v>400</v>
      </c>
      <c r="H3202" s="157">
        <v>0</v>
      </c>
      <c r="I3202" s="19">
        <v>4</v>
      </c>
      <c r="J3202" s="150" t="s">
        <v>13</v>
      </c>
      <c r="K3202" s="150" t="s">
        <v>12</v>
      </c>
      <c r="L3202" s="9">
        <v>4</v>
      </c>
      <c r="M3202" s="9"/>
      <c r="N3202" s="21">
        <v>2.2256999999999998</v>
      </c>
      <c r="O3202" s="10"/>
      <c r="P3202" s="39">
        <v>0.16189999999999999</v>
      </c>
      <c r="Q3202" s="7"/>
      <c r="R3202" s="158">
        <v>38.256</v>
      </c>
      <c r="S3202" s="1"/>
      <c r="T3202" s="23">
        <v>2.782</v>
      </c>
      <c r="V3202" s="20">
        <v>13.751300000000001</v>
      </c>
      <c r="X3202" s="20">
        <v>0</v>
      </c>
      <c r="AA3202" s="25">
        <v>41894</v>
      </c>
      <c r="AB3202" s="9"/>
      <c r="AC3202" s="25">
        <v>258840</v>
      </c>
      <c r="AD3202" s="9"/>
      <c r="AE3202" s="27">
        <v>18823</v>
      </c>
      <c r="AF3202" s="9"/>
      <c r="AG3202" s="26">
        <v>6766</v>
      </c>
      <c r="AI3202" s="26">
        <v>0</v>
      </c>
      <c r="AK3202" s="26">
        <v>66093</v>
      </c>
      <c r="AM3202" s="2" t="str">
        <f t="shared" ref="AM3202:AM3265" si="50">IF(AL3202&amp;AJ3202&amp;AH3202&amp;AF3202&amp;AD3202&amp;AB3202&amp;Y3202&amp;W3202&amp;U3202&amp;S3202&amp;S3202&amp;Q3202&amp;O3202&lt;&gt;"","Yes","No")</f>
        <v>No</v>
      </c>
    </row>
    <row r="3203" spans="1:39">
      <c r="A3203" s="6" t="s">
        <v>5166</v>
      </c>
      <c r="B3203" s="6" t="s">
        <v>5856</v>
      </c>
      <c r="C3203" s="4" t="s">
        <v>74</v>
      </c>
      <c r="D3203" s="213" t="s">
        <v>5167</v>
      </c>
      <c r="E3203" s="210" t="s">
        <v>5168</v>
      </c>
      <c r="F3203" s="17" t="s">
        <v>272</v>
      </c>
      <c r="G3203" s="36" t="s">
        <v>400</v>
      </c>
      <c r="H3203" s="157">
        <v>0</v>
      </c>
      <c r="I3203" s="19">
        <v>4</v>
      </c>
      <c r="J3203" s="150" t="s">
        <v>13</v>
      </c>
      <c r="K3203" s="150" t="s">
        <v>12</v>
      </c>
      <c r="L3203" s="9">
        <v>4</v>
      </c>
      <c r="M3203" s="9"/>
      <c r="N3203" s="21">
        <v>0.62080000000000002</v>
      </c>
      <c r="O3203" s="10"/>
      <c r="P3203" s="39">
        <v>1.77E-2</v>
      </c>
      <c r="Q3203" s="7"/>
      <c r="R3203" s="158">
        <v>63.575099999999999</v>
      </c>
      <c r="S3203" s="1"/>
      <c r="T3203" s="23">
        <v>1.8089</v>
      </c>
      <c r="V3203" s="20">
        <v>35.1462</v>
      </c>
      <c r="X3203" s="20">
        <v>0</v>
      </c>
      <c r="AA3203" s="25">
        <v>1974</v>
      </c>
      <c r="AB3203" s="9"/>
      <c r="AC3203" s="25">
        <v>111765</v>
      </c>
      <c r="AD3203" s="9"/>
      <c r="AE3203" s="27">
        <v>3180</v>
      </c>
      <c r="AF3203" s="9"/>
      <c r="AG3203" s="26">
        <v>1758</v>
      </c>
      <c r="AI3203" s="26">
        <v>0</v>
      </c>
      <c r="AK3203" s="26">
        <v>37039</v>
      </c>
      <c r="AM3203" s="2" t="str">
        <f t="shared" si="50"/>
        <v>No</v>
      </c>
    </row>
    <row r="3204" spans="1:39">
      <c r="A3204" s="6" t="s">
        <v>1700</v>
      </c>
      <c r="B3204" s="6" t="s">
        <v>5407</v>
      </c>
      <c r="C3204" s="4" t="s">
        <v>42</v>
      </c>
      <c r="D3204" s="213" t="s">
        <v>1701</v>
      </c>
      <c r="E3204" s="210" t="s">
        <v>1702</v>
      </c>
      <c r="F3204" s="17" t="s">
        <v>272</v>
      </c>
      <c r="G3204" s="36" t="s">
        <v>400</v>
      </c>
      <c r="H3204" s="157">
        <v>0</v>
      </c>
      <c r="I3204" s="19">
        <v>4</v>
      </c>
      <c r="J3204" s="150" t="s">
        <v>13</v>
      </c>
      <c r="K3204" s="150" t="s">
        <v>12</v>
      </c>
      <c r="L3204" s="9">
        <v>4</v>
      </c>
      <c r="M3204" s="9"/>
      <c r="N3204" s="21">
        <v>0.60289999999999999</v>
      </c>
      <c r="O3204" s="10"/>
      <c r="P3204" s="39">
        <v>3.6799999999999999E-2</v>
      </c>
      <c r="Q3204" s="7"/>
      <c r="R3204" s="158">
        <v>31.904699999999998</v>
      </c>
      <c r="S3204" s="1"/>
      <c r="T3204" s="23">
        <v>1.9492</v>
      </c>
      <c r="V3204" s="20">
        <v>16.368500000000001</v>
      </c>
      <c r="X3204" s="20">
        <v>0</v>
      </c>
      <c r="AA3204" s="25">
        <v>8043</v>
      </c>
      <c r="AB3204" s="9"/>
      <c r="AC3204" s="25">
        <v>218356</v>
      </c>
      <c r="AD3204" s="9"/>
      <c r="AE3204" s="27">
        <v>13340</v>
      </c>
      <c r="AF3204" s="9"/>
      <c r="AG3204" s="26">
        <v>6844</v>
      </c>
      <c r="AI3204" s="26">
        <v>0</v>
      </c>
      <c r="AK3204" s="26">
        <v>109885</v>
      </c>
      <c r="AM3204" s="2" t="str">
        <f t="shared" si="50"/>
        <v>No</v>
      </c>
    </row>
    <row r="3205" spans="1:39">
      <c r="A3205" s="6" t="s">
        <v>4512</v>
      </c>
      <c r="B3205" s="6" t="s">
        <v>6450</v>
      </c>
      <c r="C3205" s="4" t="s">
        <v>63</v>
      </c>
      <c r="D3205" s="213" t="s">
        <v>4513</v>
      </c>
      <c r="E3205" s="210" t="s">
        <v>4514</v>
      </c>
      <c r="F3205" s="17" t="s">
        <v>272</v>
      </c>
      <c r="G3205" s="36" t="s">
        <v>400</v>
      </c>
      <c r="H3205" s="157">
        <v>0</v>
      </c>
      <c r="I3205" s="19">
        <v>4</v>
      </c>
      <c r="J3205" s="150" t="s">
        <v>13</v>
      </c>
      <c r="K3205" s="150" t="s">
        <v>12</v>
      </c>
      <c r="L3205" s="9">
        <v>4</v>
      </c>
      <c r="M3205" s="9"/>
      <c r="N3205" s="21">
        <v>3.1505999999999998</v>
      </c>
      <c r="O3205" s="10"/>
      <c r="P3205" s="39">
        <v>5.4100000000000002E-2</v>
      </c>
      <c r="Q3205" s="7"/>
      <c r="R3205" s="158">
        <v>66.986000000000004</v>
      </c>
      <c r="S3205" s="1"/>
      <c r="T3205" s="23">
        <v>1.1496</v>
      </c>
      <c r="V3205" s="20">
        <v>58.27</v>
      </c>
      <c r="X3205" s="20">
        <v>0</v>
      </c>
      <c r="AA3205" s="25">
        <v>9080</v>
      </c>
      <c r="AB3205" s="9"/>
      <c r="AC3205" s="25">
        <v>167934</v>
      </c>
      <c r="AD3205" s="9"/>
      <c r="AE3205" s="27">
        <v>2882</v>
      </c>
      <c r="AF3205" s="9"/>
      <c r="AG3205" s="26">
        <v>2507</v>
      </c>
      <c r="AI3205" s="26">
        <v>0</v>
      </c>
      <c r="AK3205" s="26">
        <v>79136</v>
      </c>
      <c r="AM3205" s="2" t="str">
        <f t="shared" si="50"/>
        <v>No</v>
      </c>
    </row>
    <row r="3206" spans="1:39">
      <c r="A3206" s="6" t="s">
        <v>4006</v>
      </c>
      <c r="B3206" s="6" t="s">
        <v>2453</v>
      </c>
      <c r="C3206" s="4" t="s">
        <v>48</v>
      </c>
      <c r="D3206" s="213" t="s">
        <v>4007</v>
      </c>
      <c r="E3206" s="210" t="s">
        <v>4008</v>
      </c>
      <c r="F3206" s="17" t="s">
        <v>405</v>
      </c>
      <c r="G3206" s="36" t="s">
        <v>400</v>
      </c>
      <c r="H3206" s="157">
        <v>0</v>
      </c>
      <c r="I3206" s="19">
        <v>4</v>
      </c>
      <c r="J3206" s="150" t="s">
        <v>13</v>
      </c>
      <c r="K3206" s="150" t="s">
        <v>12</v>
      </c>
      <c r="L3206" s="9">
        <v>4</v>
      </c>
      <c r="M3206" s="9"/>
      <c r="N3206" s="21">
        <v>0.92749999999999999</v>
      </c>
      <c r="O3206" s="10"/>
      <c r="P3206" s="39">
        <v>9.11E-2</v>
      </c>
      <c r="Q3206" s="7"/>
      <c r="R3206" s="158">
        <v>34.240900000000003</v>
      </c>
      <c r="S3206" s="1"/>
      <c r="T3206" s="23">
        <v>3.3618999999999999</v>
      </c>
      <c r="V3206" s="20">
        <v>10.1851</v>
      </c>
      <c r="X3206" s="20">
        <v>0</v>
      </c>
      <c r="AA3206" s="25">
        <v>12426</v>
      </c>
      <c r="AB3206" s="9"/>
      <c r="AC3206" s="25">
        <v>136450</v>
      </c>
      <c r="AD3206" s="9"/>
      <c r="AE3206" s="27">
        <v>13397</v>
      </c>
      <c r="AF3206" s="9"/>
      <c r="AG3206" s="26">
        <v>3985</v>
      </c>
      <c r="AI3206" s="26">
        <v>0</v>
      </c>
      <c r="AK3206" s="26">
        <v>70324</v>
      </c>
      <c r="AM3206" s="2" t="str">
        <f t="shared" si="50"/>
        <v>No</v>
      </c>
    </row>
    <row r="3207" spans="1:39">
      <c r="A3207" s="6" t="s">
        <v>5332</v>
      </c>
      <c r="B3207" s="6" t="s">
        <v>331</v>
      </c>
      <c r="C3207" s="4" t="s">
        <v>109</v>
      </c>
      <c r="D3207" s="213"/>
      <c r="E3207" s="210" t="s">
        <v>5333</v>
      </c>
      <c r="F3207" s="17" t="s">
        <v>715</v>
      </c>
      <c r="G3207" s="36" t="s">
        <v>400</v>
      </c>
      <c r="H3207" s="157">
        <v>0</v>
      </c>
      <c r="I3207" s="19">
        <v>4</v>
      </c>
      <c r="J3207" s="150" t="s">
        <v>13</v>
      </c>
      <c r="K3207" s="150" t="s">
        <v>12</v>
      </c>
      <c r="L3207" s="9">
        <v>4</v>
      </c>
      <c r="M3207" s="9"/>
      <c r="N3207" s="21">
        <v>0</v>
      </c>
      <c r="O3207" s="10"/>
      <c r="P3207" s="39">
        <v>0</v>
      </c>
      <c r="Q3207" s="7"/>
      <c r="R3207" s="158">
        <v>51.372199999999999</v>
      </c>
      <c r="S3207" s="1"/>
      <c r="T3207" s="23">
        <v>0.8952</v>
      </c>
      <c r="V3207" s="20">
        <v>57.383099999999999</v>
      </c>
      <c r="X3207" s="20">
        <v>0</v>
      </c>
      <c r="AA3207" s="25">
        <v>0</v>
      </c>
      <c r="AB3207" s="9"/>
      <c r="AC3207" s="25">
        <v>227065</v>
      </c>
      <c r="AD3207" s="9"/>
      <c r="AE3207" s="27">
        <v>3957</v>
      </c>
      <c r="AF3207" s="9"/>
      <c r="AG3207" s="26">
        <v>4420</v>
      </c>
      <c r="AI3207" s="26">
        <v>0</v>
      </c>
      <c r="AK3207" s="26">
        <v>68580</v>
      </c>
      <c r="AM3207" s="2" t="str">
        <f t="shared" si="50"/>
        <v>No</v>
      </c>
    </row>
    <row r="3208" spans="1:39">
      <c r="A3208" s="6" t="s">
        <v>4261</v>
      </c>
      <c r="B3208" s="6" t="s">
        <v>4262</v>
      </c>
      <c r="C3208" s="4" t="s">
        <v>66</v>
      </c>
      <c r="D3208" s="213" t="s">
        <v>4263</v>
      </c>
      <c r="E3208" s="210" t="s">
        <v>4264</v>
      </c>
      <c r="F3208" s="17" t="s">
        <v>272</v>
      </c>
      <c r="G3208" s="36" t="s">
        <v>400</v>
      </c>
      <c r="H3208" s="157">
        <v>0</v>
      </c>
      <c r="I3208" s="19">
        <v>4</v>
      </c>
      <c r="J3208" s="150" t="s">
        <v>13</v>
      </c>
      <c r="K3208" s="150" t="s">
        <v>12</v>
      </c>
      <c r="L3208" s="9">
        <v>4</v>
      </c>
      <c r="M3208" s="9"/>
      <c r="N3208" s="21">
        <v>0.96550000000000002</v>
      </c>
      <c r="O3208" s="10"/>
      <c r="P3208" s="39">
        <v>7.0099999999999996E-2</v>
      </c>
      <c r="Q3208" s="7"/>
      <c r="R3208" s="158">
        <v>67.161900000000003</v>
      </c>
      <c r="S3208" s="1"/>
      <c r="T3208" s="23">
        <v>4.8742999999999999</v>
      </c>
      <c r="V3208" s="20">
        <v>13.7788</v>
      </c>
      <c r="X3208" s="20">
        <v>0</v>
      </c>
      <c r="AA3208" s="25">
        <v>8984</v>
      </c>
      <c r="AB3208" s="9"/>
      <c r="AC3208" s="25">
        <v>128212</v>
      </c>
      <c r="AD3208" s="9"/>
      <c r="AE3208" s="27">
        <v>9305</v>
      </c>
      <c r="AF3208" s="9"/>
      <c r="AG3208" s="26">
        <v>1909</v>
      </c>
      <c r="AI3208" s="26">
        <v>0</v>
      </c>
      <c r="AK3208" s="26">
        <v>28274</v>
      </c>
      <c r="AM3208" s="2" t="str">
        <f t="shared" si="50"/>
        <v>No</v>
      </c>
    </row>
    <row r="3209" spans="1:39">
      <c r="A3209" s="6" t="s">
        <v>5048</v>
      </c>
      <c r="B3209" s="6" t="s">
        <v>5049</v>
      </c>
      <c r="C3209" s="4" t="s">
        <v>22</v>
      </c>
      <c r="D3209" s="213" t="s">
        <v>5050</v>
      </c>
      <c r="E3209" s="210" t="s">
        <v>5051</v>
      </c>
      <c r="F3209" s="17" t="s">
        <v>272</v>
      </c>
      <c r="G3209" s="36" t="s">
        <v>400</v>
      </c>
      <c r="H3209" s="157">
        <v>0</v>
      </c>
      <c r="I3209" s="19">
        <v>4</v>
      </c>
      <c r="J3209" s="150" t="s">
        <v>13</v>
      </c>
      <c r="K3209" s="150" t="s">
        <v>12</v>
      </c>
      <c r="L3209" s="9">
        <v>4</v>
      </c>
      <c r="M3209" s="9"/>
      <c r="N3209" s="21">
        <v>3.8319000000000001</v>
      </c>
      <c r="O3209" s="10"/>
      <c r="P3209" s="39">
        <v>9.7500000000000003E-2</v>
      </c>
      <c r="Q3209" s="7"/>
      <c r="R3209" s="158">
        <v>38.668399999999998</v>
      </c>
      <c r="S3209" s="1"/>
      <c r="T3209" s="23">
        <v>0.98429999999999995</v>
      </c>
      <c r="V3209" s="20">
        <v>39.285800000000002</v>
      </c>
      <c r="X3209" s="20">
        <v>0</v>
      </c>
      <c r="AA3209" s="25">
        <v>12239</v>
      </c>
      <c r="AB3209" s="9"/>
      <c r="AC3209" s="25">
        <v>125479</v>
      </c>
      <c r="AD3209" s="9"/>
      <c r="AE3209" s="27">
        <v>3194</v>
      </c>
      <c r="AF3209" s="9"/>
      <c r="AG3209" s="26">
        <v>3245</v>
      </c>
      <c r="AI3209" s="26">
        <v>0</v>
      </c>
      <c r="AK3209" s="26">
        <v>71350</v>
      </c>
      <c r="AM3209" s="2" t="str">
        <f t="shared" si="50"/>
        <v>No</v>
      </c>
    </row>
    <row r="3210" spans="1:39">
      <c r="A3210" s="6" t="s">
        <v>5302</v>
      </c>
      <c r="B3210" s="6" t="s">
        <v>5303</v>
      </c>
      <c r="C3210" s="4" t="s">
        <v>75</v>
      </c>
      <c r="D3210" s="213" t="s">
        <v>5304</v>
      </c>
      <c r="E3210" s="210" t="s">
        <v>5305</v>
      </c>
      <c r="F3210" s="17" t="s">
        <v>272</v>
      </c>
      <c r="G3210" s="36" t="s">
        <v>400</v>
      </c>
      <c r="H3210" s="157">
        <v>0</v>
      </c>
      <c r="I3210" s="19">
        <v>4</v>
      </c>
      <c r="J3210" s="150" t="s">
        <v>14</v>
      </c>
      <c r="K3210" s="150" t="s">
        <v>15</v>
      </c>
      <c r="L3210" s="9">
        <v>4</v>
      </c>
      <c r="M3210" s="9"/>
      <c r="N3210" s="21">
        <v>2</v>
      </c>
      <c r="O3210" s="10"/>
      <c r="P3210" s="39">
        <v>4.9500000000000002E-2</v>
      </c>
      <c r="Q3210" s="7"/>
      <c r="R3210" s="158">
        <v>66.801199999999994</v>
      </c>
      <c r="S3210" s="1"/>
      <c r="T3210" s="23">
        <v>1.6538999999999999</v>
      </c>
      <c r="V3210" s="20">
        <v>40.389699999999998</v>
      </c>
      <c r="X3210" s="20">
        <v>0</v>
      </c>
      <c r="AA3210" s="25">
        <v>26208</v>
      </c>
      <c r="AB3210" s="9"/>
      <c r="AC3210" s="25">
        <v>529266</v>
      </c>
      <c r="AD3210" s="9"/>
      <c r="AE3210" s="27">
        <v>13104</v>
      </c>
      <c r="AF3210" s="9"/>
      <c r="AG3210" s="26">
        <v>7923</v>
      </c>
      <c r="AI3210" s="26">
        <v>0</v>
      </c>
      <c r="AK3210" s="26">
        <v>186682</v>
      </c>
      <c r="AM3210" s="2" t="str">
        <f t="shared" si="50"/>
        <v>No</v>
      </c>
    </row>
    <row r="3211" spans="1:39">
      <c r="A3211" s="6" t="s">
        <v>4242</v>
      </c>
      <c r="B3211" s="6" t="s">
        <v>4243</v>
      </c>
      <c r="C3211" s="4" t="s">
        <v>66</v>
      </c>
      <c r="D3211" s="213" t="s">
        <v>4244</v>
      </c>
      <c r="E3211" s="210" t="s">
        <v>4245</v>
      </c>
      <c r="F3211" s="17" t="s">
        <v>272</v>
      </c>
      <c r="G3211" s="36" t="s">
        <v>400</v>
      </c>
      <c r="H3211" s="157">
        <v>0</v>
      </c>
      <c r="I3211" s="19">
        <v>4</v>
      </c>
      <c r="J3211" s="150" t="s">
        <v>13</v>
      </c>
      <c r="K3211" s="150" t="s">
        <v>12</v>
      </c>
      <c r="L3211" s="9">
        <v>4</v>
      </c>
      <c r="M3211" s="9"/>
      <c r="N3211" s="21">
        <v>1.123</v>
      </c>
      <c r="O3211" s="10"/>
      <c r="P3211" s="39">
        <v>0.1115</v>
      </c>
      <c r="Q3211" s="7"/>
      <c r="R3211" s="158">
        <v>80.740700000000004</v>
      </c>
      <c r="S3211" s="1"/>
      <c r="T3211" s="23">
        <v>8.0191999999999997</v>
      </c>
      <c r="V3211" s="20">
        <v>10.0684</v>
      </c>
      <c r="X3211" s="20">
        <v>0</v>
      </c>
      <c r="AA3211" s="25">
        <v>15003</v>
      </c>
      <c r="AB3211" s="9"/>
      <c r="AC3211" s="25">
        <v>134514</v>
      </c>
      <c r="AD3211" s="9"/>
      <c r="AE3211" s="27">
        <v>13360</v>
      </c>
      <c r="AF3211" s="9"/>
      <c r="AG3211" s="26">
        <v>1666</v>
      </c>
      <c r="AI3211" s="26">
        <v>0</v>
      </c>
      <c r="AK3211" s="26">
        <v>32367</v>
      </c>
      <c r="AM3211" s="2" t="str">
        <f t="shared" si="50"/>
        <v>No</v>
      </c>
    </row>
    <row r="3212" spans="1:39">
      <c r="A3212" s="6" t="s">
        <v>953</v>
      </c>
      <c r="B3212" s="6" t="s">
        <v>821</v>
      </c>
      <c r="C3212" s="4" t="s">
        <v>75</v>
      </c>
      <c r="D3212" s="213" t="s">
        <v>954</v>
      </c>
      <c r="E3212" s="210" t="s">
        <v>955</v>
      </c>
      <c r="F3212" s="17" t="s">
        <v>272</v>
      </c>
      <c r="G3212" s="36" t="s">
        <v>400</v>
      </c>
      <c r="H3212" s="157">
        <v>0</v>
      </c>
      <c r="I3212" s="19">
        <v>4</v>
      </c>
      <c r="J3212" s="150" t="s">
        <v>14</v>
      </c>
      <c r="K3212" s="150" t="s">
        <v>12</v>
      </c>
      <c r="L3212" s="9">
        <v>4</v>
      </c>
      <c r="M3212" s="9"/>
      <c r="N3212" s="21">
        <v>0.92749999999999999</v>
      </c>
      <c r="O3212" s="10"/>
      <c r="P3212" s="39">
        <v>4.9399999999999999E-2</v>
      </c>
      <c r="Q3212" s="7"/>
      <c r="R3212" s="158">
        <v>119.20399999999999</v>
      </c>
      <c r="S3212" s="1"/>
      <c r="T3212" s="23">
        <v>6.3505000000000003</v>
      </c>
      <c r="V3212" s="20">
        <v>18.770700000000001</v>
      </c>
      <c r="X3212" s="20">
        <v>0</v>
      </c>
      <c r="AA3212" s="25">
        <v>72456</v>
      </c>
      <c r="AB3212" s="9"/>
      <c r="AC3212" s="25">
        <v>1466329</v>
      </c>
      <c r="AD3212" s="9"/>
      <c r="AE3212" s="27">
        <v>78118</v>
      </c>
      <c r="AF3212" s="9"/>
      <c r="AG3212" s="26">
        <v>12301</v>
      </c>
      <c r="AI3212" s="26">
        <v>0</v>
      </c>
      <c r="AK3212" s="26">
        <v>289157</v>
      </c>
      <c r="AM3212" s="2" t="str">
        <f t="shared" si="50"/>
        <v>No</v>
      </c>
    </row>
    <row r="3213" spans="1:39">
      <c r="A3213" s="6" t="s">
        <v>4203</v>
      </c>
      <c r="B3213" s="6" t="s">
        <v>4204</v>
      </c>
      <c r="C3213" s="4" t="s">
        <v>66</v>
      </c>
      <c r="D3213" s="213" t="s">
        <v>4205</v>
      </c>
      <c r="E3213" s="210" t="s">
        <v>4206</v>
      </c>
      <c r="F3213" s="17" t="s">
        <v>272</v>
      </c>
      <c r="G3213" s="36" t="s">
        <v>400</v>
      </c>
      <c r="H3213" s="157">
        <v>0</v>
      </c>
      <c r="I3213" s="19">
        <v>4</v>
      </c>
      <c r="J3213" s="150" t="s">
        <v>13</v>
      </c>
      <c r="K3213" s="150" t="s">
        <v>12</v>
      </c>
      <c r="L3213" s="9">
        <v>4</v>
      </c>
      <c r="M3213" s="9"/>
      <c r="N3213" s="21">
        <v>1.2110000000000001</v>
      </c>
      <c r="O3213" s="10"/>
      <c r="P3213" s="39">
        <v>0.20269999999999999</v>
      </c>
      <c r="Q3213" s="7"/>
      <c r="R3213" s="158">
        <v>31.904599999999999</v>
      </c>
      <c r="S3213" s="1"/>
      <c r="T3213" s="23">
        <v>5.3395999999999999</v>
      </c>
      <c r="V3213" s="20">
        <v>5.9751000000000003</v>
      </c>
      <c r="X3213" s="20">
        <v>0</v>
      </c>
      <c r="AA3213" s="25">
        <v>31529</v>
      </c>
      <c r="AB3213" s="9"/>
      <c r="AC3213" s="25">
        <v>155567</v>
      </c>
      <c r="AD3213" s="9"/>
      <c r="AE3213" s="27">
        <v>26036</v>
      </c>
      <c r="AF3213" s="9"/>
      <c r="AG3213" s="26">
        <v>4876</v>
      </c>
      <c r="AI3213" s="26">
        <v>0</v>
      </c>
      <c r="AK3213" s="26">
        <v>48762</v>
      </c>
      <c r="AM3213" s="2" t="str">
        <f t="shared" si="50"/>
        <v>No</v>
      </c>
    </row>
    <row r="3214" spans="1:39">
      <c r="A3214" s="6" t="s">
        <v>3514</v>
      </c>
      <c r="B3214" s="6" t="s">
        <v>3515</v>
      </c>
      <c r="C3214" s="4" t="s">
        <v>73</v>
      </c>
      <c r="D3214" s="213" t="s">
        <v>3516</v>
      </c>
      <c r="E3214" s="210" t="s">
        <v>3517</v>
      </c>
      <c r="F3214" s="17" t="s">
        <v>272</v>
      </c>
      <c r="G3214" s="36" t="s">
        <v>400</v>
      </c>
      <c r="H3214" s="157">
        <v>0</v>
      </c>
      <c r="I3214" s="19">
        <v>4</v>
      </c>
      <c r="J3214" s="150" t="s">
        <v>13</v>
      </c>
      <c r="K3214" s="150" t="s">
        <v>12</v>
      </c>
      <c r="L3214" s="9">
        <v>4</v>
      </c>
      <c r="M3214" s="9"/>
      <c r="N3214" s="21">
        <v>0.36259999999999998</v>
      </c>
      <c r="O3214" s="10"/>
      <c r="P3214" s="39">
        <v>2.7799999999999998E-2</v>
      </c>
      <c r="Q3214" s="7"/>
      <c r="R3214" s="158">
        <v>61.370399999999997</v>
      </c>
      <c r="S3214" s="1"/>
      <c r="T3214" s="23">
        <v>4.7122999999999999</v>
      </c>
      <c r="V3214" s="20">
        <v>13.0235</v>
      </c>
      <c r="X3214" s="20">
        <v>0</v>
      </c>
      <c r="AA3214" s="25">
        <v>5642</v>
      </c>
      <c r="AB3214" s="9"/>
      <c r="AC3214" s="25">
        <v>202645</v>
      </c>
      <c r="AD3214" s="9"/>
      <c r="AE3214" s="27">
        <v>15560</v>
      </c>
      <c r="AF3214" s="9"/>
      <c r="AG3214" s="26">
        <v>3302</v>
      </c>
      <c r="AI3214" s="26">
        <v>0</v>
      </c>
      <c r="AK3214" s="26">
        <v>69275</v>
      </c>
      <c r="AM3214" s="2" t="str">
        <f t="shared" si="50"/>
        <v>No</v>
      </c>
    </row>
    <row r="3215" spans="1:39">
      <c r="A3215" s="6" t="s">
        <v>998</v>
      </c>
      <c r="B3215" s="6" t="s">
        <v>930</v>
      </c>
      <c r="C3215" s="4" t="s">
        <v>75</v>
      </c>
      <c r="D3215" s="213" t="s">
        <v>999</v>
      </c>
      <c r="E3215" s="210" t="s">
        <v>1000</v>
      </c>
      <c r="F3215" s="17" t="s">
        <v>272</v>
      </c>
      <c r="G3215" s="36" t="s">
        <v>400</v>
      </c>
      <c r="H3215" s="157">
        <v>0</v>
      </c>
      <c r="I3215" s="19">
        <v>4</v>
      </c>
      <c r="J3215" s="150" t="s">
        <v>14</v>
      </c>
      <c r="K3215" s="150" t="s">
        <v>12</v>
      </c>
      <c r="L3215" s="9">
        <v>4</v>
      </c>
      <c r="M3215" s="9"/>
      <c r="N3215" s="21">
        <v>0.40010000000000001</v>
      </c>
      <c r="O3215" s="10"/>
      <c r="P3215" s="39">
        <v>4.36E-2</v>
      </c>
      <c r="Q3215" s="7"/>
      <c r="R3215" s="158">
        <v>62.704099999999997</v>
      </c>
      <c r="S3215" s="1"/>
      <c r="T3215" s="23">
        <v>6.8314000000000004</v>
      </c>
      <c r="V3215" s="20">
        <v>9.1786999999999992</v>
      </c>
      <c r="X3215" s="20">
        <v>0</v>
      </c>
      <c r="AA3215" s="25">
        <v>31201</v>
      </c>
      <c r="AB3215" s="9"/>
      <c r="AC3215" s="25">
        <v>715767</v>
      </c>
      <c r="AD3215" s="9"/>
      <c r="AE3215" s="27">
        <v>77981</v>
      </c>
      <c r="AF3215" s="9"/>
      <c r="AG3215" s="26">
        <v>11415</v>
      </c>
      <c r="AI3215" s="26">
        <v>0</v>
      </c>
      <c r="AK3215" s="26">
        <v>183016</v>
      </c>
      <c r="AM3215" s="2" t="str">
        <f t="shared" si="50"/>
        <v>No</v>
      </c>
    </row>
    <row r="3216" spans="1:39">
      <c r="A3216" s="6" t="s">
        <v>3874</v>
      </c>
      <c r="B3216" s="6" t="s">
        <v>3875</v>
      </c>
      <c r="C3216" s="4" t="s">
        <v>48</v>
      </c>
      <c r="D3216" s="213" t="s">
        <v>3876</v>
      </c>
      <c r="E3216" s="210" t="s">
        <v>3877</v>
      </c>
      <c r="F3216" s="17" t="s">
        <v>272</v>
      </c>
      <c r="G3216" s="36" t="s">
        <v>400</v>
      </c>
      <c r="H3216" s="157">
        <v>0</v>
      </c>
      <c r="I3216" s="19">
        <v>4</v>
      </c>
      <c r="J3216" s="150" t="s">
        <v>13</v>
      </c>
      <c r="K3216" s="150" t="s">
        <v>12</v>
      </c>
      <c r="L3216" s="9">
        <v>4</v>
      </c>
      <c r="M3216" s="9"/>
      <c r="N3216" s="21">
        <v>0.64500000000000002</v>
      </c>
      <c r="O3216" s="10"/>
      <c r="P3216" s="39">
        <v>5.8200000000000002E-2</v>
      </c>
      <c r="Q3216" s="7"/>
      <c r="R3216" s="158">
        <v>25.0731</v>
      </c>
      <c r="S3216" s="1"/>
      <c r="T3216" s="23">
        <v>2.2629999999999999</v>
      </c>
      <c r="V3216" s="20">
        <v>11.079599999999999</v>
      </c>
      <c r="X3216" s="20">
        <v>0</v>
      </c>
      <c r="AA3216" s="25">
        <v>8025</v>
      </c>
      <c r="AB3216" s="9"/>
      <c r="AC3216" s="25">
        <v>137852</v>
      </c>
      <c r="AD3216" s="9"/>
      <c r="AE3216" s="27">
        <v>12442</v>
      </c>
      <c r="AF3216" s="9"/>
      <c r="AG3216" s="26">
        <v>5498</v>
      </c>
      <c r="AI3216" s="26">
        <v>0</v>
      </c>
      <c r="AK3216" s="26">
        <v>149989</v>
      </c>
      <c r="AM3216" s="2" t="str">
        <f t="shared" si="50"/>
        <v>No</v>
      </c>
    </row>
    <row r="3217" spans="1:39">
      <c r="A3217" s="6" t="s">
        <v>5431</v>
      </c>
      <c r="B3217" s="6" t="s">
        <v>1157</v>
      </c>
      <c r="C3217" s="4" t="s">
        <v>46</v>
      </c>
      <c r="D3217" s="213" t="s">
        <v>2635</v>
      </c>
      <c r="E3217" s="210" t="s">
        <v>2636</v>
      </c>
      <c r="F3217" s="17" t="s">
        <v>272</v>
      </c>
      <c r="G3217" s="36" t="s">
        <v>400</v>
      </c>
      <c r="H3217" s="157">
        <v>0</v>
      </c>
      <c r="I3217" s="19">
        <v>4</v>
      </c>
      <c r="J3217" s="150" t="s">
        <v>14</v>
      </c>
      <c r="K3217" s="150" t="s">
        <v>12</v>
      </c>
      <c r="L3217" s="9">
        <v>4</v>
      </c>
      <c r="M3217" s="9"/>
      <c r="N3217" s="21">
        <v>0.38619999999999999</v>
      </c>
      <c r="O3217" s="10"/>
      <c r="P3217" s="39">
        <v>2.7699999999999999E-2</v>
      </c>
      <c r="Q3217" s="7"/>
      <c r="R3217" s="158">
        <v>71.165199999999999</v>
      </c>
      <c r="S3217" s="1"/>
      <c r="T3217" s="23">
        <v>5.1028000000000002</v>
      </c>
      <c r="V3217" s="20">
        <v>13.946400000000001</v>
      </c>
      <c r="X3217" s="20">
        <v>0</v>
      </c>
      <c r="AA3217" s="25">
        <v>12313</v>
      </c>
      <c r="AB3217" s="9"/>
      <c r="AC3217" s="25">
        <v>444640</v>
      </c>
      <c r="AD3217" s="9"/>
      <c r="AE3217" s="27">
        <v>31882</v>
      </c>
      <c r="AF3217" s="9"/>
      <c r="AG3217" s="26">
        <v>6248</v>
      </c>
      <c r="AI3217" s="26">
        <v>0</v>
      </c>
      <c r="AK3217" s="26">
        <v>48274</v>
      </c>
      <c r="AM3217" s="2" t="str">
        <f t="shared" si="50"/>
        <v>No</v>
      </c>
    </row>
    <row r="3218" spans="1:39">
      <c r="A3218" s="6" t="s">
        <v>6451</v>
      </c>
      <c r="B3218" s="6" t="s">
        <v>2521</v>
      </c>
      <c r="C3218" s="4" t="s">
        <v>22</v>
      </c>
      <c r="D3218" s="213" t="s">
        <v>5505</v>
      </c>
      <c r="E3218" s="210" t="s">
        <v>5506</v>
      </c>
      <c r="F3218" s="17" t="s">
        <v>272</v>
      </c>
      <c r="G3218" s="36" t="s">
        <v>400</v>
      </c>
      <c r="H3218" s="157">
        <v>0</v>
      </c>
      <c r="I3218" s="19">
        <v>4</v>
      </c>
      <c r="J3218" s="150" t="s">
        <v>14</v>
      </c>
      <c r="K3218" s="150" t="s">
        <v>12</v>
      </c>
      <c r="L3218" s="9">
        <v>4</v>
      </c>
      <c r="M3218" s="9"/>
      <c r="N3218" s="21">
        <v>1.1079000000000001</v>
      </c>
      <c r="O3218" s="10"/>
      <c r="P3218" s="39">
        <v>0.2235</v>
      </c>
      <c r="Q3218" s="7"/>
      <c r="R3218" s="158">
        <v>70.662400000000005</v>
      </c>
      <c r="S3218" s="1"/>
      <c r="T3218" s="23">
        <v>14.2522</v>
      </c>
      <c r="V3218" s="20">
        <v>4.9580000000000002</v>
      </c>
      <c r="X3218" s="20">
        <v>0</v>
      </c>
      <c r="AA3218" s="25">
        <v>226632</v>
      </c>
      <c r="AB3218" s="9"/>
      <c r="AC3218" s="25">
        <v>1014218</v>
      </c>
      <c r="AD3218" s="9"/>
      <c r="AE3218" s="27">
        <v>204562</v>
      </c>
      <c r="AF3218" s="9"/>
      <c r="AG3218" s="26">
        <v>14353</v>
      </c>
      <c r="AI3218" s="26">
        <v>0</v>
      </c>
      <c r="AK3218" s="26">
        <v>158118</v>
      </c>
      <c r="AM3218" s="2" t="str">
        <f t="shared" si="50"/>
        <v>No</v>
      </c>
    </row>
    <row r="3219" spans="1:39">
      <c r="A3219" s="6" t="s">
        <v>3476</v>
      </c>
      <c r="B3219" s="6" t="s">
        <v>3477</v>
      </c>
      <c r="C3219" s="4" t="s">
        <v>52</v>
      </c>
      <c r="D3219" s="213" t="s">
        <v>3478</v>
      </c>
      <c r="E3219" s="210" t="s">
        <v>3479</v>
      </c>
      <c r="F3219" s="17" t="s">
        <v>272</v>
      </c>
      <c r="G3219" s="36" t="s">
        <v>400</v>
      </c>
      <c r="H3219" s="157">
        <v>0</v>
      </c>
      <c r="I3219" s="19">
        <v>4</v>
      </c>
      <c r="J3219" s="150" t="s">
        <v>13</v>
      </c>
      <c r="K3219" s="150" t="s">
        <v>12</v>
      </c>
      <c r="L3219" s="9">
        <v>4</v>
      </c>
      <c r="M3219" s="9"/>
      <c r="N3219" s="21">
        <v>1.2401</v>
      </c>
      <c r="O3219" s="10"/>
      <c r="P3219" s="39">
        <v>3.9100000000000003E-2</v>
      </c>
      <c r="Q3219" s="7"/>
      <c r="R3219" s="158">
        <v>76.586100000000002</v>
      </c>
      <c r="S3219" s="1"/>
      <c r="T3219" s="23">
        <v>2.4177</v>
      </c>
      <c r="V3219" s="20">
        <v>31.6768</v>
      </c>
      <c r="X3219" s="20">
        <v>0</v>
      </c>
      <c r="AA3219" s="25">
        <v>8656</v>
      </c>
      <c r="AB3219" s="9"/>
      <c r="AC3219" s="25">
        <v>221104</v>
      </c>
      <c r="AD3219" s="9"/>
      <c r="AE3219" s="27">
        <v>6980</v>
      </c>
      <c r="AF3219" s="9"/>
      <c r="AG3219" s="26">
        <v>2887</v>
      </c>
      <c r="AI3219" s="26">
        <v>0</v>
      </c>
      <c r="AK3219" s="26">
        <v>38646</v>
      </c>
      <c r="AM3219" s="2" t="str">
        <f t="shared" si="50"/>
        <v>No</v>
      </c>
    </row>
    <row r="3220" spans="1:39">
      <c r="A3220" s="6" t="s">
        <v>4016</v>
      </c>
      <c r="B3220" s="6" t="s">
        <v>5849</v>
      </c>
      <c r="C3220" s="4" t="s">
        <v>48</v>
      </c>
      <c r="D3220" s="213" t="s">
        <v>4017</v>
      </c>
      <c r="E3220" s="210" t="s">
        <v>4018</v>
      </c>
      <c r="F3220" s="17" t="s">
        <v>272</v>
      </c>
      <c r="G3220" s="36" t="s">
        <v>400</v>
      </c>
      <c r="H3220" s="157">
        <v>0</v>
      </c>
      <c r="I3220" s="19">
        <v>4</v>
      </c>
      <c r="J3220" s="150" t="s">
        <v>13</v>
      </c>
      <c r="K3220" s="150" t="s">
        <v>12</v>
      </c>
      <c r="L3220" s="9">
        <v>4</v>
      </c>
      <c r="M3220" s="9"/>
      <c r="N3220" s="21">
        <v>1.9893000000000001</v>
      </c>
      <c r="O3220" s="10"/>
      <c r="P3220" s="39">
        <v>0.1472</v>
      </c>
      <c r="Q3220" s="7"/>
      <c r="R3220" s="158">
        <v>32.7532</v>
      </c>
      <c r="S3220" s="1"/>
      <c r="T3220" s="23">
        <v>2.4241000000000001</v>
      </c>
      <c r="V3220" s="20">
        <v>13.5113</v>
      </c>
      <c r="X3220" s="20">
        <v>0</v>
      </c>
      <c r="AA3220" s="25">
        <v>16430</v>
      </c>
      <c r="AB3220" s="9"/>
      <c r="AC3220" s="25">
        <v>111590</v>
      </c>
      <c r="AD3220" s="9"/>
      <c r="AE3220" s="27">
        <v>8259</v>
      </c>
      <c r="AF3220" s="9"/>
      <c r="AG3220" s="26">
        <v>3407</v>
      </c>
      <c r="AI3220" s="26">
        <v>0</v>
      </c>
      <c r="AK3220" s="26">
        <v>77611</v>
      </c>
      <c r="AM3220" s="2" t="str">
        <f t="shared" si="50"/>
        <v>No</v>
      </c>
    </row>
    <row r="3221" spans="1:39">
      <c r="A3221" s="6" t="s">
        <v>621</v>
      </c>
      <c r="B3221" s="6" t="s">
        <v>622</v>
      </c>
      <c r="C3221" s="4" t="s">
        <v>10</v>
      </c>
      <c r="D3221" s="213" t="s">
        <v>623</v>
      </c>
      <c r="E3221" s="210" t="s">
        <v>624</v>
      </c>
      <c r="F3221" s="17" t="s">
        <v>405</v>
      </c>
      <c r="G3221" s="36" t="s">
        <v>400</v>
      </c>
      <c r="H3221" s="157">
        <v>0</v>
      </c>
      <c r="I3221" s="19">
        <v>4</v>
      </c>
      <c r="J3221" s="150" t="s">
        <v>14</v>
      </c>
      <c r="K3221" s="150" t="s">
        <v>15</v>
      </c>
      <c r="L3221" s="9">
        <v>4</v>
      </c>
      <c r="M3221" s="9"/>
      <c r="N3221" s="21">
        <v>0.26469999999999999</v>
      </c>
      <c r="O3221" s="10"/>
      <c r="P3221" s="39">
        <v>6.4899999999999999E-2</v>
      </c>
      <c r="Q3221" s="7"/>
      <c r="R3221" s="158">
        <v>49.010300000000001</v>
      </c>
      <c r="S3221" s="1"/>
      <c r="T3221" s="23">
        <v>12.009</v>
      </c>
      <c r="V3221" s="20">
        <v>4.0811000000000002</v>
      </c>
      <c r="X3221" s="20">
        <v>0</v>
      </c>
      <c r="AA3221" s="25">
        <v>23558</v>
      </c>
      <c r="AB3221" s="9"/>
      <c r="AC3221" s="25">
        <v>363166</v>
      </c>
      <c r="AD3221" s="9"/>
      <c r="AE3221" s="27">
        <v>88987</v>
      </c>
      <c r="AF3221" s="9"/>
      <c r="AG3221" s="26">
        <v>7410</v>
      </c>
      <c r="AI3221" s="26">
        <v>0</v>
      </c>
      <c r="AK3221" s="26">
        <v>110461</v>
      </c>
      <c r="AM3221" s="2" t="str">
        <f t="shared" si="50"/>
        <v>No</v>
      </c>
    </row>
    <row r="3222" spans="1:39">
      <c r="A3222" s="6" t="s">
        <v>5662</v>
      </c>
      <c r="B3222" s="6" t="s">
        <v>5663</v>
      </c>
      <c r="C3222" s="4" t="s">
        <v>22</v>
      </c>
      <c r="D3222" s="213"/>
      <c r="E3222" s="210">
        <v>90255</v>
      </c>
      <c r="F3222" s="17" t="s">
        <v>272</v>
      </c>
      <c r="G3222" s="36" t="s">
        <v>220</v>
      </c>
      <c r="H3222" s="157">
        <v>12150996</v>
      </c>
      <c r="I3222" s="19">
        <v>4</v>
      </c>
      <c r="J3222" s="150" t="s">
        <v>13</v>
      </c>
      <c r="K3222" s="150" t="s">
        <v>15</v>
      </c>
      <c r="L3222" s="9">
        <v>4</v>
      </c>
      <c r="M3222" s="9"/>
      <c r="N3222" s="21">
        <v>0</v>
      </c>
      <c r="O3222" s="10"/>
      <c r="P3222" s="39">
        <v>0</v>
      </c>
      <c r="Q3222" s="7"/>
      <c r="R3222" s="158">
        <v>87.476600000000005</v>
      </c>
      <c r="S3222" s="1"/>
      <c r="T3222" s="23">
        <v>1.5718000000000001</v>
      </c>
      <c r="V3222" s="20">
        <v>55.6539</v>
      </c>
      <c r="X3222" s="20">
        <v>0</v>
      </c>
      <c r="AA3222" s="25">
        <v>0</v>
      </c>
      <c r="AB3222" s="9"/>
      <c r="AC3222" s="25">
        <v>612861</v>
      </c>
      <c r="AD3222" s="9"/>
      <c r="AE3222" s="27">
        <v>11012</v>
      </c>
      <c r="AF3222" s="9"/>
      <c r="AG3222" s="26">
        <v>7006</v>
      </c>
      <c r="AI3222" s="26">
        <v>0</v>
      </c>
      <c r="AK3222" s="26">
        <v>30388</v>
      </c>
      <c r="AM3222" s="2" t="str">
        <f t="shared" si="50"/>
        <v>No</v>
      </c>
    </row>
    <row r="3223" spans="1:39">
      <c r="A3223" s="6" t="s">
        <v>611</v>
      </c>
      <c r="B3223" s="6" t="s">
        <v>612</v>
      </c>
      <c r="C3223" s="4" t="s">
        <v>109</v>
      </c>
      <c r="D3223" s="213"/>
      <c r="E3223" s="210" t="s">
        <v>613</v>
      </c>
      <c r="F3223" s="17" t="s">
        <v>405</v>
      </c>
      <c r="G3223" s="36" t="s">
        <v>400</v>
      </c>
      <c r="H3223" s="157">
        <v>0</v>
      </c>
      <c r="I3223" s="19">
        <v>4</v>
      </c>
      <c r="J3223" s="150" t="s">
        <v>13</v>
      </c>
      <c r="K3223" s="150" t="s">
        <v>12</v>
      </c>
      <c r="L3223" s="9">
        <v>4</v>
      </c>
      <c r="M3223" s="9"/>
      <c r="N3223" s="21">
        <v>0.82569999999999999</v>
      </c>
      <c r="O3223" s="10"/>
      <c r="P3223" s="39">
        <v>1.5900000000000001E-2</v>
      </c>
      <c r="Q3223" s="7"/>
      <c r="R3223" s="158">
        <v>55.189</v>
      </c>
      <c r="S3223" s="1"/>
      <c r="T3223" s="23">
        <v>1.0649999999999999</v>
      </c>
      <c r="V3223" s="20">
        <v>51.820500000000003</v>
      </c>
      <c r="X3223" s="20">
        <v>0</v>
      </c>
      <c r="AA3223" s="25">
        <v>4126</v>
      </c>
      <c r="AB3223" s="9"/>
      <c r="AC3223" s="25">
        <v>258947</v>
      </c>
      <c r="AD3223" s="9"/>
      <c r="AE3223" s="27">
        <v>4997</v>
      </c>
      <c r="AF3223" s="9"/>
      <c r="AG3223" s="26">
        <v>4692</v>
      </c>
      <c r="AI3223" s="26">
        <v>0</v>
      </c>
      <c r="AK3223" s="26">
        <v>99334</v>
      </c>
      <c r="AM3223" s="2" t="str">
        <f t="shared" si="50"/>
        <v>No</v>
      </c>
    </row>
    <row r="3224" spans="1:39">
      <c r="A3224" s="6" t="s">
        <v>5041</v>
      </c>
      <c r="B3224" s="6" t="s">
        <v>5042</v>
      </c>
      <c r="C3224" s="4" t="s">
        <v>22</v>
      </c>
      <c r="D3224" s="213" t="s">
        <v>5043</v>
      </c>
      <c r="E3224" s="210" t="s">
        <v>5044</v>
      </c>
      <c r="F3224" s="17" t="s">
        <v>272</v>
      </c>
      <c r="G3224" s="36" t="s">
        <v>400</v>
      </c>
      <c r="H3224" s="157">
        <v>0</v>
      </c>
      <c r="I3224" s="19">
        <v>4</v>
      </c>
      <c r="J3224" s="150" t="s">
        <v>14</v>
      </c>
      <c r="K3224" s="150" t="s">
        <v>12</v>
      </c>
      <c r="L3224" s="9">
        <v>4</v>
      </c>
      <c r="M3224" s="9"/>
      <c r="N3224" s="21">
        <v>4.4200999999999997</v>
      </c>
      <c r="O3224" s="10"/>
      <c r="P3224" s="39">
        <v>9.6500000000000002E-2</v>
      </c>
      <c r="Q3224" s="7"/>
      <c r="R3224" s="158">
        <v>136.89400000000001</v>
      </c>
      <c r="S3224" s="1"/>
      <c r="T3224" s="23">
        <v>2.9895999999999998</v>
      </c>
      <c r="V3224" s="20">
        <v>45.790500000000002</v>
      </c>
      <c r="X3224" s="20">
        <v>0</v>
      </c>
      <c r="AA3224" s="25">
        <v>62093</v>
      </c>
      <c r="AB3224" s="9"/>
      <c r="AC3224" s="25">
        <v>643265</v>
      </c>
      <c r="AD3224" s="9"/>
      <c r="AE3224" s="27">
        <v>14048</v>
      </c>
      <c r="AF3224" s="9"/>
      <c r="AG3224" s="26">
        <v>4699</v>
      </c>
      <c r="AI3224" s="26">
        <v>0</v>
      </c>
      <c r="AK3224" s="26">
        <v>150820</v>
      </c>
      <c r="AM3224" s="2" t="str">
        <f t="shared" si="50"/>
        <v>No</v>
      </c>
    </row>
    <row r="3225" spans="1:39">
      <c r="A3225" s="6" t="s">
        <v>5668</v>
      </c>
      <c r="B3225" s="6" t="s">
        <v>1335</v>
      </c>
      <c r="C3225" s="4" t="s">
        <v>39</v>
      </c>
      <c r="D3225" s="213"/>
      <c r="E3225" s="210">
        <v>40257</v>
      </c>
      <c r="F3225" s="17" t="s">
        <v>272</v>
      </c>
      <c r="G3225" s="36" t="s">
        <v>220</v>
      </c>
      <c r="H3225" s="157">
        <v>5502379</v>
      </c>
      <c r="I3225" s="19">
        <v>4</v>
      </c>
      <c r="J3225" s="150" t="s">
        <v>14</v>
      </c>
      <c r="K3225" s="150" t="s">
        <v>15</v>
      </c>
      <c r="L3225" s="9">
        <v>4</v>
      </c>
      <c r="M3225" s="9"/>
      <c r="N3225" s="21">
        <v>0</v>
      </c>
      <c r="O3225" s="10"/>
      <c r="P3225" s="39">
        <v>0</v>
      </c>
      <c r="Q3225" s="7"/>
      <c r="R3225" s="158">
        <v>33.932499999999997</v>
      </c>
      <c r="S3225" s="1"/>
      <c r="T3225" s="23">
        <v>10.1547</v>
      </c>
      <c r="V3225" s="20">
        <v>3.3416000000000001</v>
      </c>
      <c r="X3225" s="20">
        <v>0</v>
      </c>
      <c r="AA3225" s="25">
        <v>0</v>
      </c>
      <c r="AB3225" s="9"/>
      <c r="AC3225" s="25">
        <v>273360</v>
      </c>
      <c r="AD3225" s="9"/>
      <c r="AE3225" s="27">
        <v>81806</v>
      </c>
      <c r="AF3225" s="9"/>
      <c r="AG3225" s="26">
        <v>8056</v>
      </c>
      <c r="AI3225" s="26">
        <v>0</v>
      </c>
      <c r="AK3225" s="26">
        <v>103849</v>
      </c>
      <c r="AM3225" s="2" t="str">
        <f t="shared" si="50"/>
        <v>No</v>
      </c>
    </row>
    <row r="3226" spans="1:39">
      <c r="A3226" s="6" t="s">
        <v>3890</v>
      </c>
      <c r="B3226" s="6" t="s">
        <v>3891</v>
      </c>
      <c r="C3226" s="4" t="s">
        <v>48</v>
      </c>
      <c r="D3226" s="213" t="s">
        <v>3892</v>
      </c>
      <c r="E3226" s="210" t="s">
        <v>3893</v>
      </c>
      <c r="F3226" s="17" t="s">
        <v>272</v>
      </c>
      <c r="G3226" s="36" t="s">
        <v>400</v>
      </c>
      <c r="H3226" s="157">
        <v>0</v>
      </c>
      <c r="I3226" s="19">
        <v>4</v>
      </c>
      <c r="J3226" s="150" t="s">
        <v>13</v>
      </c>
      <c r="K3226" s="150" t="s">
        <v>12</v>
      </c>
      <c r="L3226" s="9">
        <v>4</v>
      </c>
      <c r="M3226" s="9"/>
      <c r="N3226" s="21">
        <v>1.5729</v>
      </c>
      <c r="O3226" s="10"/>
      <c r="P3226" s="39">
        <v>0.22420000000000001</v>
      </c>
      <c r="Q3226" s="7"/>
      <c r="R3226" s="158">
        <v>15.403600000000001</v>
      </c>
      <c r="S3226" s="1"/>
      <c r="T3226" s="23">
        <v>2.1957</v>
      </c>
      <c r="V3226" s="20">
        <v>7.0153999999999996</v>
      </c>
      <c r="X3226" s="20">
        <v>0</v>
      </c>
      <c r="AA3226" s="25">
        <v>35226</v>
      </c>
      <c r="AB3226" s="9"/>
      <c r="AC3226" s="25">
        <v>157117</v>
      </c>
      <c r="AD3226" s="9"/>
      <c r="AE3226" s="27">
        <v>22396</v>
      </c>
      <c r="AF3226" s="9"/>
      <c r="AG3226" s="26">
        <v>10200</v>
      </c>
      <c r="AI3226" s="26">
        <v>0</v>
      </c>
      <c r="AK3226" s="26">
        <v>74605</v>
      </c>
      <c r="AM3226" s="2" t="str">
        <f t="shared" si="50"/>
        <v>No</v>
      </c>
    </row>
    <row r="3227" spans="1:39">
      <c r="A3227" s="6" t="s">
        <v>5683</v>
      </c>
      <c r="B3227" s="6" t="s">
        <v>5684</v>
      </c>
      <c r="C3227" s="4" t="s">
        <v>117</v>
      </c>
      <c r="D3227" s="213"/>
      <c r="E3227" s="210" t="s">
        <v>5685</v>
      </c>
      <c r="F3227" s="17" t="s">
        <v>405</v>
      </c>
      <c r="G3227" s="36" t="s">
        <v>400</v>
      </c>
      <c r="H3227" s="157">
        <v>0</v>
      </c>
      <c r="I3227" s="19">
        <v>4</v>
      </c>
      <c r="J3227" s="150" t="s">
        <v>13</v>
      </c>
      <c r="K3227" s="150" t="s">
        <v>12</v>
      </c>
      <c r="L3227" s="9">
        <v>4</v>
      </c>
      <c r="M3227" s="9"/>
      <c r="N3227" s="21">
        <v>0.60099999999999998</v>
      </c>
      <c r="O3227" s="10"/>
      <c r="P3227" s="39">
        <v>5.0900000000000001E-2</v>
      </c>
      <c r="Q3227" s="7"/>
      <c r="R3227" s="158">
        <v>25.895600000000002</v>
      </c>
      <c r="S3227" s="1"/>
      <c r="T3227" s="23">
        <v>2.1945999999999999</v>
      </c>
      <c r="V3227" s="20">
        <v>11.799799999999999</v>
      </c>
      <c r="X3227" s="20">
        <v>0</v>
      </c>
      <c r="AA3227" s="25">
        <v>4813</v>
      </c>
      <c r="AB3227" s="9"/>
      <c r="AC3227" s="25">
        <v>94493</v>
      </c>
      <c r="AD3227" s="9"/>
      <c r="AE3227" s="27">
        <v>8008</v>
      </c>
      <c r="AF3227" s="9"/>
      <c r="AG3227" s="26">
        <v>3649</v>
      </c>
      <c r="AI3227" s="26">
        <v>0</v>
      </c>
      <c r="AK3227" s="26">
        <v>29056</v>
      </c>
      <c r="AM3227" s="2" t="str">
        <f t="shared" si="50"/>
        <v>No</v>
      </c>
    </row>
    <row r="3228" spans="1:39">
      <c r="A3228" s="6" t="s">
        <v>3735</v>
      </c>
      <c r="B3228" s="6" t="s">
        <v>3736</v>
      </c>
      <c r="C3228" s="4" t="s">
        <v>66</v>
      </c>
      <c r="D3228" s="213"/>
      <c r="E3228" s="210">
        <v>77077</v>
      </c>
      <c r="F3228" s="17" t="s">
        <v>132</v>
      </c>
      <c r="G3228" s="36" t="s">
        <v>220</v>
      </c>
      <c r="H3228" s="157">
        <v>0</v>
      </c>
      <c r="I3228" s="19">
        <v>4</v>
      </c>
      <c r="J3228" s="150" t="s">
        <v>13</v>
      </c>
      <c r="K3228" s="150" t="s">
        <v>12</v>
      </c>
      <c r="L3228" s="9">
        <v>4</v>
      </c>
      <c r="M3228" s="9"/>
      <c r="N3228" s="21">
        <v>2.8475000000000001</v>
      </c>
      <c r="O3228" s="10"/>
      <c r="P3228" s="39">
        <v>0.1183</v>
      </c>
      <c r="Q3228" s="7"/>
      <c r="R3228" s="158">
        <v>30.906300000000002</v>
      </c>
      <c r="S3228" s="1"/>
      <c r="T3228" s="23">
        <v>1.2845</v>
      </c>
      <c r="V3228" s="20">
        <v>24.060600000000001</v>
      </c>
      <c r="X3228" s="20">
        <v>0</v>
      </c>
      <c r="AA3228" s="25">
        <v>17535</v>
      </c>
      <c r="AB3228" s="9"/>
      <c r="AC3228" s="25">
        <v>148165</v>
      </c>
      <c r="AD3228" s="9"/>
      <c r="AE3228" s="27">
        <v>6158</v>
      </c>
      <c r="AF3228" s="9"/>
      <c r="AG3228" s="26">
        <v>4794</v>
      </c>
      <c r="AI3228" s="26">
        <v>0</v>
      </c>
      <c r="AK3228" s="26">
        <v>201403</v>
      </c>
      <c r="AM3228" s="2" t="str">
        <f t="shared" si="50"/>
        <v>No</v>
      </c>
    </row>
    <row r="3229" spans="1:39">
      <c r="A3229" s="6" t="s">
        <v>6452</v>
      </c>
      <c r="B3229" s="6" t="s">
        <v>5664</v>
      </c>
      <c r="C3229" s="4" t="s">
        <v>22</v>
      </c>
      <c r="D3229" s="213"/>
      <c r="E3229" s="210">
        <v>90283</v>
      </c>
      <c r="F3229" s="17" t="s">
        <v>272</v>
      </c>
      <c r="G3229" s="36" t="s">
        <v>220</v>
      </c>
      <c r="H3229" s="157">
        <v>12150996</v>
      </c>
      <c r="I3229" s="19">
        <v>4</v>
      </c>
      <c r="J3229" s="150" t="s">
        <v>13</v>
      </c>
      <c r="K3229" s="150" t="s">
        <v>12</v>
      </c>
      <c r="L3229" s="9">
        <v>4</v>
      </c>
      <c r="M3229" s="9"/>
      <c r="N3229" s="21">
        <v>0.247</v>
      </c>
      <c r="O3229" s="10"/>
      <c r="P3229" s="39">
        <v>7.4000000000000003E-3</v>
      </c>
      <c r="Q3229" s="7"/>
      <c r="R3229" s="158">
        <v>142.7739</v>
      </c>
      <c r="S3229" s="1"/>
      <c r="T3229" s="23">
        <v>4.2759</v>
      </c>
      <c r="V3229" s="20">
        <v>33.390700000000002</v>
      </c>
      <c r="X3229" s="20">
        <v>0</v>
      </c>
      <c r="AA3229" s="25">
        <v>6413</v>
      </c>
      <c r="AB3229" s="9"/>
      <c r="AC3229" s="25">
        <v>866923</v>
      </c>
      <c r="AD3229" s="9"/>
      <c r="AE3229" s="27">
        <v>25963</v>
      </c>
      <c r="AF3229" s="9"/>
      <c r="AG3229" s="26">
        <v>6072</v>
      </c>
      <c r="AI3229" s="26">
        <v>0</v>
      </c>
      <c r="AK3229" s="26">
        <v>42535</v>
      </c>
      <c r="AM3229" s="2" t="str">
        <f t="shared" si="50"/>
        <v>No</v>
      </c>
    </row>
    <row r="3230" spans="1:39">
      <c r="A3230" s="6" t="s">
        <v>4193</v>
      </c>
      <c r="B3230" s="6" t="s">
        <v>1120</v>
      </c>
      <c r="C3230" s="4" t="s">
        <v>66</v>
      </c>
      <c r="D3230" s="213" t="s">
        <v>4194</v>
      </c>
      <c r="E3230" s="210" t="s">
        <v>4195</v>
      </c>
      <c r="F3230" s="17" t="s">
        <v>405</v>
      </c>
      <c r="G3230" s="36" t="s">
        <v>400</v>
      </c>
      <c r="H3230" s="157">
        <v>0</v>
      </c>
      <c r="I3230" s="19">
        <v>4</v>
      </c>
      <c r="J3230" s="150" t="s">
        <v>13</v>
      </c>
      <c r="K3230" s="150" t="s">
        <v>12</v>
      </c>
      <c r="L3230" s="9">
        <v>4</v>
      </c>
      <c r="M3230" s="9"/>
      <c r="N3230" s="21">
        <v>0.90180000000000005</v>
      </c>
      <c r="O3230" s="10"/>
      <c r="P3230" s="39">
        <v>3.8199999999999998E-2</v>
      </c>
      <c r="Q3230" s="7"/>
      <c r="R3230" s="158">
        <v>69.479900000000001</v>
      </c>
      <c r="S3230" s="1"/>
      <c r="T3230" s="23">
        <v>2.9424999999999999</v>
      </c>
      <c r="V3230" s="20">
        <v>23.6129</v>
      </c>
      <c r="X3230" s="20">
        <v>0</v>
      </c>
      <c r="AA3230" s="25">
        <v>2444</v>
      </c>
      <c r="AB3230" s="9"/>
      <c r="AC3230" s="25">
        <v>63991</v>
      </c>
      <c r="AD3230" s="9"/>
      <c r="AE3230" s="27">
        <v>2710</v>
      </c>
      <c r="AF3230" s="9"/>
      <c r="AG3230" s="26">
        <v>921</v>
      </c>
      <c r="AI3230" s="26">
        <v>0</v>
      </c>
      <c r="AK3230" s="26">
        <v>26532</v>
      </c>
      <c r="AM3230" s="2" t="str">
        <f t="shared" si="50"/>
        <v>No</v>
      </c>
    </row>
    <row r="3231" spans="1:39">
      <c r="A3231" s="6" t="s">
        <v>723</v>
      </c>
      <c r="B3231" s="6" t="s">
        <v>724</v>
      </c>
      <c r="C3231" s="4" t="s">
        <v>34</v>
      </c>
      <c r="D3231" s="213">
        <v>1132</v>
      </c>
      <c r="E3231" s="210">
        <v>10132</v>
      </c>
      <c r="F3231" s="17" t="s">
        <v>715</v>
      </c>
      <c r="G3231" s="36" t="s">
        <v>220</v>
      </c>
      <c r="H3231" s="157">
        <v>924859</v>
      </c>
      <c r="I3231" s="19">
        <v>4</v>
      </c>
      <c r="J3231" s="150" t="s">
        <v>24</v>
      </c>
      <c r="K3231" s="150" t="s">
        <v>15</v>
      </c>
      <c r="L3231" s="9">
        <v>4</v>
      </c>
      <c r="M3231" s="9"/>
      <c r="N3231" s="21">
        <v>4.2325999999999997</v>
      </c>
      <c r="O3231" s="10"/>
      <c r="P3231" s="39">
        <v>0.14449999999999999</v>
      </c>
      <c r="Q3231" s="7"/>
      <c r="R3231" s="158">
        <v>266.3897</v>
      </c>
      <c r="S3231" s="1"/>
      <c r="T3231" s="23">
        <v>9.0943000000000005</v>
      </c>
      <c r="V3231" s="20">
        <v>29.292100000000001</v>
      </c>
      <c r="X3231" s="20">
        <v>0</v>
      </c>
      <c r="AA3231" s="25">
        <v>63705</v>
      </c>
      <c r="AB3231" s="9"/>
      <c r="AC3231" s="25">
        <v>440875</v>
      </c>
      <c r="AD3231" s="9"/>
      <c r="AE3231" s="27">
        <v>15051</v>
      </c>
      <c r="AF3231" s="9"/>
      <c r="AG3231" s="26">
        <v>1655</v>
      </c>
      <c r="AI3231" s="26">
        <v>0</v>
      </c>
      <c r="AK3231" s="26">
        <v>56924</v>
      </c>
      <c r="AM3231" s="2" t="str">
        <f t="shared" si="50"/>
        <v>No</v>
      </c>
    </row>
    <row r="3232" spans="1:39">
      <c r="A3232" s="6" t="s">
        <v>5667</v>
      </c>
      <c r="B3232" s="6" t="s">
        <v>5552</v>
      </c>
      <c r="C3232" s="4" t="s">
        <v>22</v>
      </c>
      <c r="D3232" s="213"/>
      <c r="E3232" s="210">
        <v>90276</v>
      </c>
      <c r="F3232" s="17" t="s">
        <v>272</v>
      </c>
      <c r="G3232" s="36" t="s">
        <v>220</v>
      </c>
      <c r="H3232" s="157">
        <v>12150996</v>
      </c>
      <c r="I3232" s="19">
        <v>4</v>
      </c>
      <c r="J3232" s="150" t="s">
        <v>14</v>
      </c>
      <c r="K3232" s="150" t="s">
        <v>15</v>
      </c>
      <c r="L3232" s="9">
        <v>4</v>
      </c>
      <c r="M3232" s="9"/>
      <c r="N3232" s="21">
        <v>0.18</v>
      </c>
      <c r="O3232" s="10"/>
      <c r="P3232" s="39">
        <v>4.4499999999999998E-2</v>
      </c>
      <c r="Q3232" s="7"/>
      <c r="R3232" s="158">
        <v>64.657700000000006</v>
      </c>
      <c r="S3232" s="1"/>
      <c r="T3232" s="23">
        <v>15.9878</v>
      </c>
      <c r="V3232" s="20">
        <v>4.0442</v>
      </c>
      <c r="X3232" s="20">
        <v>0</v>
      </c>
      <c r="AA3232" s="25">
        <v>46495</v>
      </c>
      <c r="AB3232" s="9"/>
      <c r="AC3232" s="25">
        <v>1044545</v>
      </c>
      <c r="AD3232" s="9"/>
      <c r="AE3232" s="27">
        <v>258283</v>
      </c>
      <c r="AF3232" s="9"/>
      <c r="AG3232" s="26">
        <v>16155</v>
      </c>
      <c r="AI3232" s="26">
        <v>0</v>
      </c>
      <c r="AK3232" s="26">
        <v>210244</v>
      </c>
      <c r="AM3232" s="2" t="str">
        <f t="shared" si="50"/>
        <v>No</v>
      </c>
    </row>
    <row r="3233" spans="1:39">
      <c r="A3233" s="6" t="s">
        <v>4290</v>
      </c>
      <c r="B3233" s="6" t="s">
        <v>1057</v>
      </c>
      <c r="C3233" s="4" t="s">
        <v>66</v>
      </c>
      <c r="D3233" s="213" t="s">
        <v>4291</v>
      </c>
      <c r="E3233" s="210" t="s">
        <v>4292</v>
      </c>
      <c r="F3233" s="17" t="s">
        <v>272</v>
      </c>
      <c r="G3233" s="36" t="s">
        <v>400</v>
      </c>
      <c r="H3233" s="157">
        <v>0</v>
      </c>
      <c r="I3233" s="19">
        <v>4</v>
      </c>
      <c r="J3233" s="150" t="s">
        <v>13</v>
      </c>
      <c r="K3233" s="150" t="s">
        <v>12</v>
      </c>
      <c r="L3233" s="9">
        <v>4</v>
      </c>
      <c r="M3233" s="9"/>
      <c r="N3233" s="21">
        <v>1.5109999999999999</v>
      </c>
      <c r="O3233" s="10"/>
      <c r="P3233" s="39">
        <v>9.2799999999999994E-2</v>
      </c>
      <c r="Q3233" s="7"/>
      <c r="R3233" s="158">
        <v>47.566800000000001</v>
      </c>
      <c r="S3233" s="1"/>
      <c r="T3233" s="23">
        <v>2.9213</v>
      </c>
      <c r="V3233" s="20">
        <v>16.282900000000001</v>
      </c>
      <c r="X3233" s="20">
        <v>0</v>
      </c>
      <c r="AA3233" s="25">
        <v>13176</v>
      </c>
      <c r="AB3233" s="9"/>
      <c r="AC3233" s="25">
        <v>141987</v>
      </c>
      <c r="AD3233" s="9"/>
      <c r="AE3233" s="27">
        <v>8720</v>
      </c>
      <c r="AF3233" s="9"/>
      <c r="AG3233" s="26">
        <v>2985</v>
      </c>
      <c r="AI3233" s="26">
        <v>0</v>
      </c>
      <c r="AK3233" s="26">
        <v>54819</v>
      </c>
      <c r="AM3233" s="2" t="str">
        <f t="shared" si="50"/>
        <v>No</v>
      </c>
    </row>
    <row r="3234" spans="1:39">
      <c r="A3234" s="6" t="s">
        <v>3234</v>
      </c>
      <c r="B3234" s="6" t="s">
        <v>6453</v>
      </c>
      <c r="C3234" s="4" t="s">
        <v>58</v>
      </c>
      <c r="D3234" s="213" t="s">
        <v>3235</v>
      </c>
      <c r="E3234" s="210" t="s">
        <v>3236</v>
      </c>
      <c r="F3234" s="17" t="s">
        <v>272</v>
      </c>
      <c r="G3234" s="36" t="s">
        <v>400</v>
      </c>
      <c r="H3234" s="157">
        <v>0</v>
      </c>
      <c r="I3234" s="19">
        <v>4</v>
      </c>
      <c r="J3234" s="150" t="s">
        <v>18</v>
      </c>
      <c r="K3234" s="150" t="s">
        <v>15</v>
      </c>
      <c r="L3234" s="9">
        <v>4</v>
      </c>
      <c r="M3234" s="9"/>
      <c r="N3234" s="21">
        <v>3.4539</v>
      </c>
      <c r="O3234" s="10"/>
      <c r="P3234" s="39">
        <v>0.28720000000000001</v>
      </c>
      <c r="Q3234" s="7"/>
      <c r="R3234" s="158">
        <v>37.496299999999998</v>
      </c>
      <c r="S3234" s="1"/>
      <c r="T3234" s="23">
        <v>3.1177999999999999</v>
      </c>
      <c r="V3234" s="20">
        <v>12.0265</v>
      </c>
      <c r="X3234" s="20">
        <v>0</v>
      </c>
      <c r="AA3234" s="25">
        <v>128610</v>
      </c>
      <c r="AB3234" s="9"/>
      <c r="AC3234" s="25">
        <v>447818</v>
      </c>
      <c r="AD3234" s="9"/>
      <c r="AE3234" s="27">
        <v>37236</v>
      </c>
      <c r="AF3234" s="9"/>
      <c r="AG3234" s="26">
        <v>11943</v>
      </c>
      <c r="AI3234" s="26">
        <v>0</v>
      </c>
      <c r="AK3234" s="26">
        <v>145981</v>
      </c>
      <c r="AM3234" s="2" t="str">
        <f t="shared" si="50"/>
        <v>No</v>
      </c>
    </row>
    <row r="3235" spans="1:39">
      <c r="A3235" s="6" t="s">
        <v>2052</v>
      </c>
      <c r="B3235" s="6" t="s">
        <v>714</v>
      </c>
      <c r="C3235" s="4" t="s">
        <v>64</v>
      </c>
      <c r="D3235" s="213" t="s">
        <v>2053</v>
      </c>
      <c r="E3235" s="210" t="s">
        <v>2054</v>
      </c>
      <c r="F3235" s="17" t="s">
        <v>272</v>
      </c>
      <c r="G3235" s="36" t="s">
        <v>400</v>
      </c>
      <c r="H3235" s="157">
        <v>0</v>
      </c>
      <c r="I3235" s="19">
        <v>4</v>
      </c>
      <c r="J3235" s="150" t="s">
        <v>13</v>
      </c>
      <c r="K3235" s="150" t="s">
        <v>12</v>
      </c>
      <c r="L3235" s="9">
        <v>4</v>
      </c>
      <c r="M3235" s="9"/>
      <c r="N3235" s="21">
        <v>5.4800000000000001E-2</v>
      </c>
      <c r="O3235" s="10"/>
      <c r="P3235" s="39">
        <v>1.8E-3</v>
      </c>
      <c r="Q3235" s="7"/>
      <c r="R3235" s="158">
        <v>73.692700000000002</v>
      </c>
      <c r="S3235" s="1"/>
      <c r="T3235" s="23">
        <v>2.4544000000000001</v>
      </c>
      <c r="V3235" s="20">
        <v>30.024999999999999</v>
      </c>
      <c r="X3235" s="20">
        <v>0</v>
      </c>
      <c r="AA3235" s="25">
        <v>795</v>
      </c>
      <c r="AB3235" s="9"/>
      <c r="AC3235" s="25">
        <v>435303</v>
      </c>
      <c r="AD3235" s="9"/>
      <c r="AE3235" s="27">
        <v>14498</v>
      </c>
      <c r="AF3235" s="9"/>
      <c r="AG3235" s="26">
        <v>5907</v>
      </c>
      <c r="AI3235" s="26">
        <v>0</v>
      </c>
      <c r="AK3235" s="26">
        <v>116630</v>
      </c>
      <c r="AM3235" s="2" t="str">
        <f t="shared" si="50"/>
        <v>No</v>
      </c>
    </row>
    <row r="3236" spans="1:39">
      <c r="A3236" s="6" t="s">
        <v>5343</v>
      </c>
      <c r="B3236" s="6" t="s">
        <v>5344</v>
      </c>
      <c r="C3236" s="4" t="s">
        <v>53</v>
      </c>
      <c r="D3236" s="213"/>
      <c r="E3236" s="210">
        <v>10184</v>
      </c>
      <c r="F3236" s="17" t="s">
        <v>132</v>
      </c>
      <c r="G3236" s="36" t="s">
        <v>220</v>
      </c>
      <c r="H3236" s="157">
        <v>246695</v>
      </c>
      <c r="I3236" s="19">
        <v>4</v>
      </c>
      <c r="J3236" s="150" t="s">
        <v>13</v>
      </c>
      <c r="K3236" s="150" t="s">
        <v>12</v>
      </c>
      <c r="L3236" s="9">
        <v>4</v>
      </c>
      <c r="M3236" s="9"/>
      <c r="N3236" s="21">
        <v>0</v>
      </c>
      <c r="O3236" s="10"/>
      <c r="P3236" s="39">
        <v>0</v>
      </c>
      <c r="Q3236" s="7"/>
      <c r="R3236" s="158">
        <v>74.383700000000005</v>
      </c>
      <c r="S3236" s="1"/>
      <c r="T3236" s="23">
        <v>1.3076000000000001</v>
      </c>
      <c r="V3236" s="20">
        <v>56.885300000000001</v>
      </c>
      <c r="X3236" s="20">
        <v>0</v>
      </c>
      <c r="AA3236" s="25">
        <v>0</v>
      </c>
      <c r="AB3236" s="9"/>
      <c r="AC3236" s="25">
        <v>268897</v>
      </c>
      <c r="AD3236" s="9"/>
      <c r="AE3236" s="27">
        <v>4727</v>
      </c>
      <c r="AF3236" s="9"/>
      <c r="AG3236" s="26">
        <v>3615</v>
      </c>
      <c r="AI3236" s="26">
        <v>0</v>
      </c>
      <c r="AK3236" s="26">
        <v>97021</v>
      </c>
      <c r="AM3236" s="2" t="str">
        <f t="shared" si="50"/>
        <v>No</v>
      </c>
    </row>
    <row r="3237" spans="1:39">
      <c r="A3237" s="6" t="s">
        <v>3920</v>
      </c>
      <c r="B3237" s="6" t="s">
        <v>2303</v>
      </c>
      <c r="C3237" s="4" t="s">
        <v>48</v>
      </c>
      <c r="D3237" s="213" t="s">
        <v>3921</v>
      </c>
      <c r="E3237" s="210" t="s">
        <v>3922</v>
      </c>
      <c r="F3237" s="17" t="s">
        <v>272</v>
      </c>
      <c r="G3237" s="36" t="s">
        <v>400</v>
      </c>
      <c r="H3237" s="157">
        <v>0</v>
      </c>
      <c r="I3237" s="19">
        <v>4</v>
      </c>
      <c r="J3237" s="150" t="s">
        <v>13</v>
      </c>
      <c r="K3237" s="150" t="s">
        <v>12</v>
      </c>
      <c r="L3237" s="9">
        <v>4</v>
      </c>
      <c r="M3237" s="9"/>
      <c r="N3237" s="21">
        <v>0.59540000000000004</v>
      </c>
      <c r="O3237" s="10"/>
      <c r="P3237" s="39">
        <v>3.5700000000000003E-2</v>
      </c>
      <c r="Q3237" s="7"/>
      <c r="R3237" s="158">
        <v>31.428000000000001</v>
      </c>
      <c r="S3237" s="1"/>
      <c r="T3237" s="23">
        <v>1.8854</v>
      </c>
      <c r="V3237" s="20">
        <v>16.669</v>
      </c>
      <c r="X3237" s="20">
        <v>0</v>
      </c>
      <c r="AA3237" s="25">
        <v>3664</v>
      </c>
      <c r="AB3237" s="9"/>
      <c r="AC3237" s="25">
        <v>102581</v>
      </c>
      <c r="AD3237" s="9"/>
      <c r="AE3237" s="27">
        <v>6154</v>
      </c>
      <c r="AF3237" s="9"/>
      <c r="AG3237" s="26">
        <v>3264</v>
      </c>
      <c r="AI3237" s="26">
        <v>0</v>
      </c>
      <c r="AK3237" s="26">
        <v>50721</v>
      </c>
      <c r="AM3237" s="2" t="str">
        <f t="shared" si="50"/>
        <v>No</v>
      </c>
    </row>
    <row r="3238" spans="1:39">
      <c r="A3238" s="6" t="s">
        <v>4369</v>
      </c>
      <c r="B3238" s="6" t="s">
        <v>4351</v>
      </c>
      <c r="C3238" s="4" t="s">
        <v>65</v>
      </c>
      <c r="D3238" s="213" t="s">
        <v>4370</v>
      </c>
      <c r="E3238" s="210">
        <v>88146</v>
      </c>
      <c r="F3238" s="17" t="s">
        <v>132</v>
      </c>
      <c r="G3238" s="36" t="s">
        <v>220</v>
      </c>
      <c r="H3238" s="157">
        <v>0</v>
      </c>
      <c r="I3238" s="19">
        <v>4</v>
      </c>
      <c r="J3238" s="150" t="s">
        <v>14</v>
      </c>
      <c r="K3238" s="150" t="s">
        <v>12</v>
      </c>
      <c r="L3238" s="9">
        <v>4</v>
      </c>
      <c r="M3238" s="9"/>
      <c r="N3238" s="21">
        <v>0.64159999999999995</v>
      </c>
      <c r="O3238" s="10"/>
      <c r="P3238" s="39">
        <v>1.4800000000000001E-2</v>
      </c>
      <c r="Q3238" s="7"/>
      <c r="R3238" s="158">
        <v>35.922899999999998</v>
      </c>
      <c r="S3238" s="1"/>
      <c r="T3238" s="23">
        <v>0.82899999999999996</v>
      </c>
      <c r="V3238" s="20">
        <v>43.334600000000002</v>
      </c>
      <c r="X3238" s="20">
        <v>0</v>
      </c>
      <c r="AA3238" s="25">
        <v>3856</v>
      </c>
      <c r="AB3238" s="9"/>
      <c r="AC3238" s="25">
        <v>260441</v>
      </c>
      <c r="AD3238" s="9"/>
      <c r="AE3238" s="27">
        <v>6010</v>
      </c>
      <c r="AF3238" s="9"/>
      <c r="AG3238" s="26">
        <v>7250</v>
      </c>
      <c r="AI3238" s="26">
        <v>0</v>
      </c>
      <c r="AK3238" s="26">
        <v>101925</v>
      </c>
      <c r="AM3238" s="2" t="str">
        <f t="shared" si="50"/>
        <v>No</v>
      </c>
    </row>
    <row r="3239" spans="1:39">
      <c r="A3239" s="6" t="s">
        <v>3131</v>
      </c>
      <c r="B3239" s="6" t="s">
        <v>3132</v>
      </c>
      <c r="C3239" s="4" t="s">
        <v>113</v>
      </c>
      <c r="D3239" s="213" t="s">
        <v>3133</v>
      </c>
      <c r="E3239" s="210" t="s">
        <v>3134</v>
      </c>
      <c r="F3239" s="17" t="s">
        <v>272</v>
      </c>
      <c r="G3239" s="36" t="s">
        <v>400</v>
      </c>
      <c r="H3239" s="157">
        <v>0</v>
      </c>
      <c r="I3239" s="19">
        <v>4</v>
      </c>
      <c r="J3239" s="150" t="s">
        <v>13</v>
      </c>
      <c r="K3239" s="150" t="s">
        <v>15</v>
      </c>
      <c r="L3239" s="9">
        <v>4</v>
      </c>
      <c r="M3239" s="9"/>
      <c r="N3239" s="21">
        <v>2.9355000000000002</v>
      </c>
      <c r="O3239" s="10"/>
      <c r="P3239" s="39">
        <v>0.30470000000000003</v>
      </c>
      <c r="Q3239" s="7"/>
      <c r="R3239" s="158">
        <v>27.546299999999999</v>
      </c>
      <c r="S3239" s="1"/>
      <c r="T3239" s="23">
        <v>2.8593000000000002</v>
      </c>
      <c r="V3239" s="20">
        <v>9.6341000000000001</v>
      </c>
      <c r="X3239" s="20">
        <v>0</v>
      </c>
      <c r="AA3239" s="25">
        <v>147841</v>
      </c>
      <c r="AB3239" s="9"/>
      <c r="AC3239" s="25">
        <v>485200</v>
      </c>
      <c r="AD3239" s="9"/>
      <c r="AE3239" s="27">
        <v>50363</v>
      </c>
      <c r="AF3239" s="9"/>
      <c r="AG3239" s="26">
        <v>17614</v>
      </c>
      <c r="AI3239" s="26">
        <v>0</v>
      </c>
      <c r="AK3239" s="26">
        <v>175075</v>
      </c>
      <c r="AM3239" s="2" t="str">
        <f t="shared" si="50"/>
        <v>No</v>
      </c>
    </row>
    <row r="3240" spans="1:39">
      <c r="A3240" s="6" t="s">
        <v>5488</v>
      </c>
      <c r="B3240" s="6" t="s">
        <v>5489</v>
      </c>
      <c r="C3240" s="4" t="s">
        <v>117</v>
      </c>
      <c r="D3240" s="213" t="s">
        <v>5490</v>
      </c>
      <c r="E3240" s="210" t="s">
        <v>5491</v>
      </c>
      <c r="F3240" s="17" t="s">
        <v>405</v>
      </c>
      <c r="G3240" s="36" t="s">
        <v>400</v>
      </c>
      <c r="H3240" s="157">
        <v>0</v>
      </c>
      <c r="I3240" s="19">
        <v>4</v>
      </c>
      <c r="J3240" s="150" t="s">
        <v>13</v>
      </c>
      <c r="K3240" s="150" t="s">
        <v>12</v>
      </c>
      <c r="L3240" s="9">
        <v>4</v>
      </c>
      <c r="M3240" s="9"/>
      <c r="N3240" s="21">
        <v>0.86309999999999998</v>
      </c>
      <c r="O3240" s="10"/>
      <c r="P3240" s="39">
        <v>6.0000000000000001E-3</v>
      </c>
      <c r="Q3240" s="7"/>
      <c r="R3240" s="158">
        <v>25.960899999999999</v>
      </c>
      <c r="S3240" s="1"/>
      <c r="T3240" s="23">
        <v>0.18129999999999999</v>
      </c>
      <c r="V3240" s="20">
        <v>143.1618</v>
      </c>
      <c r="X3240" s="20">
        <v>0</v>
      </c>
      <c r="AA3240" s="25">
        <v>208</v>
      </c>
      <c r="AB3240" s="9"/>
      <c r="AC3240" s="25">
        <v>34502</v>
      </c>
      <c r="AD3240" s="9"/>
      <c r="AE3240" s="27">
        <v>241</v>
      </c>
      <c r="AF3240" s="9"/>
      <c r="AG3240" s="26">
        <v>1329</v>
      </c>
      <c r="AI3240" s="26">
        <v>0</v>
      </c>
      <c r="AK3240" s="26">
        <v>20219</v>
      </c>
      <c r="AM3240" s="2" t="str">
        <f t="shared" si="50"/>
        <v>No</v>
      </c>
    </row>
    <row r="3241" spans="1:39">
      <c r="A3241" s="6" t="s">
        <v>2590</v>
      </c>
      <c r="B3241" s="6" t="s">
        <v>942</v>
      </c>
      <c r="C3241" s="4" t="s">
        <v>75</v>
      </c>
      <c r="D3241" s="213" t="s">
        <v>943</v>
      </c>
      <c r="E3241" s="210" t="s">
        <v>944</v>
      </c>
      <c r="F3241" s="17" t="s">
        <v>272</v>
      </c>
      <c r="G3241" s="36" t="s">
        <v>400</v>
      </c>
      <c r="H3241" s="157">
        <v>0</v>
      </c>
      <c r="I3241" s="19">
        <v>4</v>
      </c>
      <c r="J3241" s="150" t="s">
        <v>14</v>
      </c>
      <c r="K3241" s="150" t="s">
        <v>15</v>
      </c>
      <c r="L3241" s="9">
        <v>4</v>
      </c>
      <c r="M3241" s="9"/>
      <c r="N3241" s="21">
        <v>0.50229999999999997</v>
      </c>
      <c r="O3241" s="10"/>
      <c r="P3241" s="39">
        <v>1.6299999999999999E-2</v>
      </c>
      <c r="Q3241" s="7"/>
      <c r="R3241" s="158">
        <v>87.684399999999997</v>
      </c>
      <c r="S3241" s="1"/>
      <c r="T3241" s="23">
        <v>2.8473000000000002</v>
      </c>
      <c r="V3241" s="20">
        <v>30.795500000000001</v>
      </c>
      <c r="X3241" s="20">
        <v>0</v>
      </c>
      <c r="AA3241" s="25">
        <v>11766</v>
      </c>
      <c r="AB3241" s="9"/>
      <c r="AC3241" s="25">
        <v>721292</v>
      </c>
      <c r="AD3241" s="9"/>
      <c r="AE3241" s="27">
        <v>23422</v>
      </c>
      <c r="AF3241" s="9"/>
      <c r="AG3241" s="26">
        <v>8226</v>
      </c>
      <c r="AI3241" s="26">
        <v>0</v>
      </c>
      <c r="AK3241" s="26">
        <v>162558</v>
      </c>
      <c r="AM3241" s="2" t="str">
        <f t="shared" si="50"/>
        <v>No</v>
      </c>
    </row>
    <row r="3242" spans="1:39">
      <c r="A3242" s="6" t="s">
        <v>4181</v>
      </c>
      <c r="B3242" s="6" t="s">
        <v>4182</v>
      </c>
      <c r="C3242" s="4" t="s">
        <v>66</v>
      </c>
      <c r="D3242" s="213" t="s">
        <v>4183</v>
      </c>
      <c r="E3242" s="210" t="s">
        <v>4184</v>
      </c>
      <c r="F3242" s="17" t="s">
        <v>405</v>
      </c>
      <c r="G3242" s="36" t="s">
        <v>400</v>
      </c>
      <c r="H3242" s="157">
        <v>0</v>
      </c>
      <c r="I3242" s="19">
        <v>4</v>
      </c>
      <c r="J3242" s="150" t="s">
        <v>13</v>
      </c>
      <c r="K3242" s="150" t="s">
        <v>12</v>
      </c>
      <c r="L3242" s="9">
        <v>4</v>
      </c>
      <c r="M3242" s="9"/>
      <c r="N3242" s="21">
        <v>8.4457000000000004</v>
      </c>
      <c r="O3242" s="10"/>
      <c r="P3242" s="39">
        <v>0.14849999999999999</v>
      </c>
      <c r="Q3242" s="7"/>
      <c r="R3242" s="158">
        <v>22.1919</v>
      </c>
      <c r="S3242" s="1"/>
      <c r="T3242" s="23">
        <v>0.39019999999999999</v>
      </c>
      <c r="V3242" s="20">
        <v>56.866799999999998</v>
      </c>
      <c r="X3242" s="20">
        <v>0</v>
      </c>
      <c r="AA3242" s="25">
        <v>5135</v>
      </c>
      <c r="AB3242" s="9"/>
      <c r="AC3242" s="25">
        <v>34575</v>
      </c>
      <c r="AD3242" s="9"/>
      <c r="AE3242" s="27">
        <v>608</v>
      </c>
      <c r="AF3242" s="9"/>
      <c r="AG3242" s="26">
        <v>1558</v>
      </c>
      <c r="AI3242" s="26">
        <v>0</v>
      </c>
      <c r="AK3242" s="26">
        <v>24108</v>
      </c>
      <c r="AM3242" s="2" t="str">
        <f t="shared" si="50"/>
        <v>No</v>
      </c>
    </row>
    <row r="3243" spans="1:39">
      <c r="A3243" s="6" t="s">
        <v>4106</v>
      </c>
      <c r="B3243" s="6" t="s">
        <v>5853</v>
      </c>
      <c r="C3243" s="4" t="s">
        <v>61</v>
      </c>
      <c r="D3243" s="213" t="s">
        <v>4107</v>
      </c>
      <c r="E3243" s="210" t="s">
        <v>4108</v>
      </c>
      <c r="F3243" s="17" t="s">
        <v>272</v>
      </c>
      <c r="G3243" s="36" t="s">
        <v>400</v>
      </c>
      <c r="H3243" s="157">
        <v>0</v>
      </c>
      <c r="I3243" s="19">
        <v>4</v>
      </c>
      <c r="J3243" s="150" t="s">
        <v>13</v>
      </c>
      <c r="K3243" s="150" t="s">
        <v>12</v>
      </c>
      <c r="L3243" s="9">
        <v>4</v>
      </c>
      <c r="M3243" s="9"/>
      <c r="N3243" s="21">
        <v>1.5522</v>
      </c>
      <c r="O3243" s="10"/>
      <c r="P3243" s="39">
        <v>0.11600000000000001</v>
      </c>
      <c r="Q3243" s="7"/>
      <c r="R3243" s="158">
        <v>49.0503</v>
      </c>
      <c r="S3243" s="1"/>
      <c r="T3243" s="23">
        <v>3.6671999999999998</v>
      </c>
      <c r="V3243" s="20">
        <v>13.375299999999999</v>
      </c>
      <c r="X3243" s="20">
        <v>0</v>
      </c>
      <c r="AA3243" s="25">
        <v>20133</v>
      </c>
      <c r="AB3243" s="9"/>
      <c r="AC3243" s="25">
        <v>173491</v>
      </c>
      <c r="AD3243" s="9"/>
      <c r="AE3243" s="27">
        <v>12971</v>
      </c>
      <c r="AF3243" s="9"/>
      <c r="AG3243" s="26">
        <v>3537</v>
      </c>
      <c r="AI3243" s="26">
        <v>0</v>
      </c>
      <c r="AK3243" s="26">
        <v>40683</v>
      </c>
      <c r="AM3243" s="2" t="str">
        <f t="shared" si="50"/>
        <v>No</v>
      </c>
    </row>
    <row r="3244" spans="1:39">
      <c r="A3244" s="6" t="s">
        <v>6454</v>
      </c>
      <c r="B3244" s="6" t="s">
        <v>5861</v>
      </c>
      <c r="C3244" s="4" t="s">
        <v>57</v>
      </c>
      <c r="D3244" s="213"/>
      <c r="E3244" s="210" t="s">
        <v>6455</v>
      </c>
      <c r="F3244" s="17" t="s">
        <v>405</v>
      </c>
      <c r="G3244" s="36" t="s">
        <v>400</v>
      </c>
      <c r="H3244" s="157">
        <v>0</v>
      </c>
      <c r="I3244" s="19">
        <v>4</v>
      </c>
      <c r="J3244" s="150" t="s">
        <v>13</v>
      </c>
      <c r="K3244" s="150" t="s">
        <v>12</v>
      </c>
      <c r="L3244" s="9">
        <v>4</v>
      </c>
      <c r="M3244" s="9"/>
      <c r="N3244" s="21">
        <v>7.1499999999999994E-2</v>
      </c>
      <c r="O3244" s="10"/>
      <c r="P3244" s="39">
        <v>2.5999999999999999E-3</v>
      </c>
      <c r="Q3244" s="7"/>
      <c r="R3244" s="158">
        <v>45.811500000000002</v>
      </c>
      <c r="S3244" s="1"/>
      <c r="T3244" s="23">
        <v>1.6695</v>
      </c>
      <c r="V3244" s="20">
        <v>27.440200000000001</v>
      </c>
      <c r="X3244" s="20">
        <v>0</v>
      </c>
      <c r="AA3244" s="25">
        <v>365</v>
      </c>
      <c r="AB3244" s="9"/>
      <c r="AC3244" s="25">
        <v>140000</v>
      </c>
      <c r="AD3244" s="9"/>
      <c r="AE3244" s="27">
        <v>5102</v>
      </c>
      <c r="AF3244" s="9"/>
      <c r="AG3244" s="26">
        <v>3056</v>
      </c>
      <c r="AI3244" s="26">
        <v>0</v>
      </c>
      <c r="AK3244" s="26">
        <v>72210</v>
      </c>
      <c r="AM3244" s="2" t="str">
        <f t="shared" si="50"/>
        <v>No</v>
      </c>
    </row>
    <row r="3245" spans="1:39">
      <c r="A3245" s="6" t="s">
        <v>4746</v>
      </c>
      <c r="B3245" s="6" t="s">
        <v>5850</v>
      </c>
      <c r="C3245" s="4" t="s">
        <v>117</v>
      </c>
      <c r="D3245" s="213" t="s">
        <v>4747</v>
      </c>
      <c r="E3245" s="210" t="s">
        <v>4748</v>
      </c>
      <c r="F3245" s="17" t="s">
        <v>405</v>
      </c>
      <c r="G3245" s="36" t="s">
        <v>400</v>
      </c>
      <c r="H3245" s="157">
        <v>0</v>
      </c>
      <c r="I3245" s="19">
        <v>4</v>
      </c>
      <c r="J3245" s="150" t="s">
        <v>13</v>
      </c>
      <c r="K3245" s="150" t="s">
        <v>12</v>
      </c>
      <c r="L3245" s="9">
        <v>4</v>
      </c>
      <c r="M3245" s="9"/>
      <c r="N3245" s="21">
        <v>0.71499999999999997</v>
      </c>
      <c r="O3245" s="10"/>
      <c r="P3245" s="39">
        <v>0.06</v>
      </c>
      <c r="Q3245" s="7"/>
      <c r="R3245" s="158">
        <v>32.047199999999997</v>
      </c>
      <c r="S3245" s="1"/>
      <c r="T3245" s="23">
        <v>2.6911999999999998</v>
      </c>
      <c r="V3245" s="20">
        <v>11.908200000000001</v>
      </c>
      <c r="X3245" s="20">
        <v>0</v>
      </c>
      <c r="AA3245" s="25">
        <v>11907</v>
      </c>
      <c r="AB3245" s="9"/>
      <c r="AC3245" s="25">
        <v>198308</v>
      </c>
      <c r="AD3245" s="9"/>
      <c r="AE3245" s="27">
        <v>16653</v>
      </c>
      <c r="AF3245" s="9"/>
      <c r="AG3245" s="26">
        <v>6188</v>
      </c>
      <c r="AI3245" s="26">
        <v>0</v>
      </c>
      <c r="AK3245" s="26">
        <v>54833</v>
      </c>
      <c r="AM3245" s="2" t="str">
        <f t="shared" si="50"/>
        <v>No</v>
      </c>
    </row>
    <row r="3246" spans="1:39">
      <c r="A3246" s="6" t="s">
        <v>2816</v>
      </c>
      <c r="B3246" s="6" t="s">
        <v>2817</v>
      </c>
      <c r="C3246" s="4" t="s">
        <v>57</v>
      </c>
      <c r="D3246" s="213" t="s">
        <v>2818</v>
      </c>
      <c r="E3246" s="210" t="s">
        <v>2819</v>
      </c>
      <c r="F3246" s="17" t="s">
        <v>272</v>
      </c>
      <c r="G3246" s="36" t="s">
        <v>400</v>
      </c>
      <c r="H3246" s="157">
        <v>0</v>
      </c>
      <c r="I3246" s="19">
        <v>4</v>
      </c>
      <c r="J3246" s="150" t="s">
        <v>13</v>
      </c>
      <c r="K3246" s="150" t="s">
        <v>12</v>
      </c>
      <c r="L3246" s="9">
        <v>4</v>
      </c>
      <c r="M3246" s="9"/>
      <c r="N3246" s="21">
        <v>1.7298</v>
      </c>
      <c r="O3246" s="10"/>
      <c r="P3246" s="39">
        <v>0.18290000000000001</v>
      </c>
      <c r="Q3246" s="7"/>
      <c r="R3246" s="158">
        <v>42.292000000000002</v>
      </c>
      <c r="S3246" s="1"/>
      <c r="T3246" s="23">
        <v>4.4718</v>
      </c>
      <c r="V3246" s="20">
        <v>9.4574999999999996</v>
      </c>
      <c r="X3246" s="20">
        <v>0</v>
      </c>
      <c r="AA3246" s="25">
        <v>42628</v>
      </c>
      <c r="AB3246" s="9"/>
      <c r="AC3246" s="25">
        <v>233071</v>
      </c>
      <c r="AD3246" s="9"/>
      <c r="AE3246" s="27">
        <v>24644</v>
      </c>
      <c r="AF3246" s="9"/>
      <c r="AG3246" s="26">
        <v>5511</v>
      </c>
      <c r="AI3246" s="26">
        <v>0</v>
      </c>
      <c r="AK3246" s="26">
        <v>64424</v>
      </c>
      <c r="AM3246" s="2" t="str">
        <f t="shared" si="50"/>
        <v>No</v>
      </c>
    </row>
    <row r="3247" spans="1:39">
      <c r="A3247" s="6" t="s">
        <v>2691</v>
      </c>
      <c r="B3247" s="6" t="s">
        <v>2692</v>
      </c>
      <c r="C3247" s="4" t="s">
        <v>46</v>
      </c>
      <c r="D3247" s="213" t="s">
        <v>2693</v>
      </c>
      <c r="E3247" s="210" t="s">
        <v>2694</v>
      </c>
      <c r="F3247" s="17" t="s">
        <v>272</v>
      </c>
      <c r="G3247" s="36" t="s">
        <v>400</v>
      </c>
      <c r="H3247" s="157">
        <v>0</v>
      </c>
      <c r="I3247" s="19">
        <v>4</v>
      </c>
      <c r="J3247" s="150" t="s">
        <v>13</v>
      </c>
      <c r="K3247" s="150" t="s">
        <v>12</v>
      </c>
      <c r="L3247" s="9">
        <v>4</v>
      </c>
      <c r="M3247" s="9"/>
      <c r="N3247" s="21">
        <v>1.3149999999999999</v>
      </c>
      <c r="O3247" s="10"/>
      <c r="P3247" s="39">
        <v>0.13750000000000001</v>
      </c>
      <c r="Q3247" s="7"/>
      <c r="R3247" s="158">
        <v>34.747599999999998</v>
      </c>
      <c r="S3247" s="1"/>
      <c r="T3247" s="23">
        <v>3.6324000000000001</v>
      </c>
      <c r="V3247" s="20">
        <v>9.5661000000000005</v>
      </c>
      <c r="X3247" s="20">
        <v>0</v>
      </c>
      <c r="AA3247" s="25">
        <v>51242</v>
      </c>
      <c r="AB3247" s="9"/>
      <c r="AC3247" s="25">
        <v>372772</v>
      </c>
      <c r="AD3247" s="9"/>
      <c r="AE3247" s="27">
        <v>38968</v>
      </c>
      <c r="AF3247" s="9"/>
      <c r="AG3247" s="26">
        <v>10728</v>
      </c>
      <c r="AI3247" s="26">
        <v>0</v>
      </c>
      <c r="AK3247" s="26">
        <v>115659</v>
      </c>
      <c r="AM3247" s="2" t="str">
        <f t="shared" si="50"/>
        <v>No</v>
      </c>
    </row>
    <row r="3248" spans="1:39">
      <c r="A3248" s="6" t="s">
        <v>5385</v>
      </c>
      <c r="B3248" s="6" t="s">
        <v>5386</v>
      </c>
      <c r="C3248" s="4" t="s">
        <v>39</v>
      </c>
      <c r="D3248" s="213"/>
      <c r="E3248" s="210">
        <v>40238</v>
      </c>
      <c r="F3248" s="17" t="s">
        <v>272</v>
      </c>
      <c r="G3248" s="36" t="s">
        <v>220</v>
      </c>
      <c r="H3248" s="157">
        <v>5502379</v>
      </c>
      <c r="I3248" s="19">
        <v>4</v>
      </c>
      <c r="J3248" s="150" t="s">
        <v>14</v>
      </c>
      <c r="K3248" s="150" t="s">
        <v>12</v>
      </c>
      <c r="L3248" s="9">
        <v>4</v>
      </c>
      <c r="M3248" s="9"/>
      <c r="N3248" s="21">
        <v>0</v>
      </c>
      <c r="O3248" s="10"/>
      <c r="P3248" s="39">
        <v>0</v>
      </c>
      <c r="Q3248" s="7"/>
      <c r="R3248" s="158">
        <v>58.020299999999999</v>
      </c>
      <c r="S3248" s="1"/>
      <c r="T3248" s="23">
        <v>7.4974999999999996</v>
      </c>
      <c r="V3248" s="20">
        <v>7.7385999999999999</v>
      </c>
      <c r="X3248" s="20">
        <v>0</v>
      </c>
      <c r="AA3248" s="25">
        <v>0</v>
      </c>
      <c r="AB3248" s="9"/>
      <c r="AC3248" s="25">
        <v>777124</v>
      </c>
      <c r="AD3248" s="9"/>
      <c r="AE3248" s="27">
        <v>100422</v>
      </c>
      <c r="AF3248" s="9"/>
      <c r="AG3248" s="26">
        <v>13394</v>
      </c>
      <c r="AI3248" s="26">
        <v>0</v>
      </c>
      <c r="AK3248" s="26">
        <v>185249</v>
      </c>
      <c r="AM3248" s="2" t="str">
        <f t="shared" si="50"/>
        <v>No</v>
      </c>
    </row>
    <row r="3249" spans="1:39">
      <c r="A3249" s="6" t="s">
        <v>1525</v>
      </c>
      <c r="B3249" s="6" t="s">
        <v>1526</v>
      </c>
      <c r="C3249" s="4" t="s">
        <v>17</v>
      </c>
      <c r="D3249" s="213" t="s">
        <v>1527</v>
      </c>
      <c r="E3249" s="210" t="s">
        <v>1528</v>
      </c>
      <c r="F3249" s="17" t="s">
        <v>272</v>
      </c>
      <c r="G3249" s="36" t="s">
        <v>400</v>
      </c>
      <c r="H3249" s="157">
        <v>0</v>
      </c>
      <c r="I3249" s="19">
        <v>4</v>
      </c>
      <c r="J3249" s="150" t="s">
        <v>13</v>
      </c>
      <c r="K3249" s="150" t="s">
        <v>12</v>
      </c>
      <c r="L3249" s="9">
        <v>4</v>
      </c>
      <c r="M3249" s="9"/>
      <c r="N3249" s="21">
        <v>1.4288000000000001</v>
      </c>
      <c r="O3249" s="10"/>
      <c r="P3249" s="39">
        <v>0.1</v>
      </c>
      <c r="Q3249" s="7"/>
      <c r="R3249" s="158">
        <v>68.385800000000003</v>
      </c>
      <c r="S3249" s="1"/>
      <c r="T3249" s="23">
        <v>4.7864000000000004</v>
      </c>
      <c r="V3249" s="20">
        <v>14.2874</v>
      </c>
      <c r="X3249" s="20">
        <v>0</v>
      </c>
      <c r="AA3249" s="25">
        <v>16235</v>
      </c>
      <c r="AB3249" s="9"/>
      <c r="AC3249" s="25">
        <v>162348</v>
      </c>
      <c r="AD3249" s="9"/>
      <c r="AE3249" s="27">
        <v>11363</v>
      </c>
      <c r="AF3249" s="9"/>
      <c r="AG3249" s="26">
        <v>2374</v>
      </c>
      <c r="AI3249" s="26">
        <v>0</v>
      </c>
      <c r="AK3249" s="26">
        <v>59535</v>
      </c>
      <c r="AM3249" s="2" t="str">
        <f t="shared" si="50"/>
        <v>No</v>
      </c>
    </row>
    <row r="3250" spans="1:39">
      <c r="A3250" s="6" t="s">
        <v>4730</v>
      </c>
      <c r="B3250" s="6" t="s">
        <v>4716</v>
      </c>
      <c r="C3250" s="4" t="s">
        <v>117</v>
      </c>
      <c r="D3250" s="213" t="s">
        <v>4731</v>
      </c>
      <c r="E3250" s="210" t="s">
        <v>4732</v>
      </c>
      <c r="F3250" s="17" t="s">
        <v>405</v>
      </c>
      <c r="G3250" s="36" t="s">
        <v>400</v>
      </c>
      <c r="H3250" s="157">
        <v>0</v>
      </c>
      <c r="I3250" s="19">
        <v>4</v>
      </c>
      <c r="J3250" s="150" t="s">
        <v>13</v>
      </c>
      <c r="K3250" s="150" t="s">
        <v>12</v>
      </c>
      <c r="L3250" s="9">
        <v>4</v>
      </c>
      <c r="M3250" s="9"/>
      <c r="N3250" s="21">
        <v>1.5684</v>
      </c>
      <c r="O3250" s="10"/>
      <c r="P3250" s="39">
        <v>0.13469999999999999</v>
      </c>
      <c r="Q3250" s="7"/>
      <c r="R3250" s="158">
        <v>36.292999999999999</v>
      </c>
      <c r="S3250" s="1"/>
      <c r="T3250" s="23">
        <v>3.1173000000000002</v>
      </c>
      <c r="V3250" s="20">
        <v>11.6425</v>
      </c>
      <c r="X3250" s="20">
        <v>0</v>
      </c>
      <c r="AA3250" s="25">
        <v>26847</v>
      </c>
      <c r="AB3250" s="9"/>
      <c r="AC3250" s="25">
        <v>199285</v>
      </c>
      <c r="AD3250" s="9"/>
      <c r="AE3250" s="27">
        <v>17117</v>
      </c>
      <c r="AF3250" s="9"/>
      <c r="AG3250" s="26">
        <v>5491</v>
      </c>
      <c r="AI3250" s="26">
        <v>0</v>
      </c>
      <c r="AK3250" s="26">
        <v>54012</v>
      </c>
      <c r="AM3250" s="2" t="str">
        <f t="shared" si="50"/>
        <v>No</v>
      </c>
    </row>
    <row r="3251" spans="1:39">
      <c r="A3251" s="6" t="s">
        <v>3894</v>
      </c>
      <c r="B3251" s="6" t="s">
        <v>989</v>
      </c>
      <c r="C3251" s="4" t="s">
        <v>48</v>
      </c>
      <c r="D3251" s="213" t="s">
        <v>3895</v>
      </c>
      <c r="E3251" s="210" t="s">
        <v>3896</v>
      </c>
      <c r="F3251" s="17" t="s">
        <v>272</v>
      </c>
      <c r="G3251" s="36" t="s">
        <v>400</v>
      </c>
      <c r="H3251" s="157">
        <v>0</v>
      </c>
      <c r="I3251" s="19">
        <v>4</v>
      </c>
      <c r="J3251" s="150" t="s">
        <v>13</v>
      </c>
      <c r="K3251" s="150" t="s">
        <v>12</v>
      </c>
      <c r="L3251" s="9">
        <v>4</v>
      </c>
      <c r="M3251" s="9"/>
      <c r="N3251" s="21">
        <v>2.7673000000000001</v>
      </c>
      <c r="O3251" s="10"/>
      <c r="P3251" s="39">
        <v>0.13220000000000001</v>
      </c>
      <c r="Q3251" s="7"/>
      <c r="R3251" s="158">
        <v>44.309699999999999</v>
      </c>
      <c r="S3251" s="1"/>
      <c r="T3251" s="23">
        <v>2.1173999999999999</v>
      </c>
      <c r="V3251" s="20">
        <v>20.926100000000002</v>
      </c>
      <c r="X3251" s="20">
        <v>0</v>
      </c>
      <c r="AA3251" s="25">
        <v>11426</v>
      </c>
      <c r="AB3251" s="9"/>
      <c r="AC3251" s="25">
        <v>86404</v>
      </c>
      <c r="AD3251" s="9"/>
      <c r="AE3251" s="27">
        <v>4129</v>
      </c>
      <c r="AF3251" s="9"/>
      <c r="AG3251" s="26">
        <v>1950</v>
      </c>
      <c r="AI3251" s="26">
        <v>0</v>
      </c>
      <c r="AK3251" s="26">
        <v>96642</v>
      </c>
      <c r="AM3251" s="2" t="str">
        <f t="shared" si="50"/>
        <v>No</v>
      </c>
    </row>
    <row r="3252" spans="1:39">
      <c r="A3252" s="6" t="s">
        <v>1503</v>
      </c>
      <c r="B3252" s="6" t="s">
        <v>1504</v>
      </c>
      <c r="C3252" s="4" t="s">
        <v>17</v>
      </c>
      <c r="D3252" s="213" t="s">
        <v>1505</v>
      </c>
      <c r="E3252" s="210" t="s">
        <v>1506</v>
      </c>
      <c r="F3252" s="17" t="s">
        <v>272</v>
      </c>
      <c r="G3252" s="36" t="s">
        <v>400</v>
      </c>
      <c r="H3252" s="157">
        <v>0</v>
      </c>
      <c r="I3252" s="19">
        <v>4</v>
      </c>
      <c r="J3252" s="150" t="s">
        <v>13</v>
      </c>
      <c r="K3252" s="150" t="s">
        <v>12</v>
      </c>
      <c r="L3252" s="9">
        <v>4</v>
      </c>
      <c r="M3252" s="9"/>
      <c r="N3252" s="21">
        <v>0.74929999999999997</v>
      </c>
      <c r="O3252" s="10"/>
      <c r="P3252" s="39">
        <v>6.1199999999999997E-2</v>
      </c>
      <c r="Q3252" s="7"/>
      <c r="R3252" s="158">
        <v>49.021000000000001</v>
      </c>
      <c r="S3252" s="1"/>
      <c r="T3252" s="23">
        <v>4.0033000000000003</v>
      </c>
      <c r="V3252" s="20">
        <v>12.244999999999999</v>
      </c>
      <c r="X3252" s="20">
        <v>0</v>
      </c>
      <c r="AA3252" s="25">
        <v>12551</v>
      </c>
      <c r="AB3252" s="9"/>
      <c r="AC3252" s="25">
        <v>205104</v>
      </c>
      <c r="AD3252" s="9"/>
      <c r="AE3252" s="27">
        <v>16750</v>
      </c>
      <c r="AF3252" s="9"/>
      <c r="AG3252" s="26">
        <v>4184</v>
      </c>
      <c r="AI3252" s="26">
        <v>0</v>
      </c>
      <c r="AK3252" s="26">
        <v>81290</v>
      </c>
      <c r="AM3252" s="2" t="str">
        <f t="shared" si="50"/>
        <v>No</v>
      </c>
    </row>
    <row r="3253" spans="1:39">
      <c r="A3253" s="6" t="s">
        <v>1752</v>
      </c>
      <c r="B3253" s="6" t="s">
        <v>1154</v>
      </c>
      <c r="C3253" s="4" t="s">
        <v>42</v>
      </c>
      <c r="D3253" s="213" t="s">
        <v>1753</v>
      </c>
      <c r="E3253" s="210" t="s">
        <v>1754</v>
      </c>
      <c r="F3253" s="17" t="s">
        <v>272</v>
      </c>
      <c r="G3253" s="36" t="s">
        <v>400</v>
      </c>
      <c r="H3253" s="157">
        <v>0</v>
      </c>
      <c r="I3253" s="19">
        <v>4</v>
      </c>
      <c r="J3253" s="150" t="s">
        <v>13</v>
      </c>
      <c r="K3253" s="150" t="s">
        <v>12</v>
      </c>
      <c r="L3253" s="9">
        <v>4</v>
      </c>
      <c r="M3253" s="9"/>
      <c r="N3253" s="21">
        <v>0.83540000000000003</v>
      </c>
      <c r="O3253" s="10"/>
      <c r="P3253" s="39">
        <v>3.2199999999999999E-2</v>
      </c>
      <c r="Q3253" s="7"/>
      <c r="R3253" s="158">
        <v>39.8626</v>
      </c>
      <c r="S3253" s="1"/>
      <c r="T3253" s="23">
        <v>1.538</v>
      </c>
      <c r="V3253" s="20">
        <v>25.918700000000001</v>
      </c>
      <c r="X3253" s="20">
        <v>0</v>
      </c>
      <c r="AA3253" s="25">
        <v>7086</v>
      </c>
      <c r="AB3253" s="9"/>
      <c r="AC3253" s="25">
        <v>219842</v>
      </c>
      <c r="AD3253" s="9"/>
      <c r="AE3253" s="27">
        <v>8482</v>
      </c>
      <c r="AF3253" s="9"/>
      <c r="AG3253" s="26">
        <v>5515</v>
      </c>
      <c r="AI3253" s="26">
        <v>0</v>
      </c>
      <c r="AK3253" s="26">
        <v>143047</v>
      </c>
      <c r="AM3253" s="2" t="str">
        <f t="shared" si="50"/>
        <v>No</v>
      </c>
    </row>
    <row r="3254" spans="1:39">
      <c r="A3254" s="6" t="s">
        <v>6456</v>
      </c>
      <c r="B3254" s="6" t="s">
        <v>3699</v>
      </c>
      <c r="C3254" s="4" t="s">
        <v>61</v>
      </c>
      <c r="D3254" s="213"/>
      <c r="E3254" s="210">
        <v>70271</v>
      </c>
      <c r="F3254" s="17" t="s">
        <v>272</v>
      </c>
      <c r="G3254" s="36" t="s">
        <v>218</v>
      </c>
      <c r="H3254" s="157">
        <v>1519417</v>
      </c>
      <c r="I3254" s="19">
        <v>4</v>
      </c>
      <c r="J3254" s="150" t="s">
        <v>19</v>
      </c>
      <c r="K3254" s="150" t="s">
        <v>15</v>
      </c>
      <c r="L3254" s="9">
        <v>4</v>
      </c>
      <c r="M3254" s="9"/>
      <c r="N3254" s="21">
        <v>0</v>
      </c>
      <c r="O3254" s="10"/>
      <c r="P3254" s="39">
        <v>0</v>
      </c>
      <c r="Q3254" s="7"/>
      <c r="R3254" s="158">
        <v>255.65539999999999</v>
      </c>
      <c r="S3254" s="1"/>
      <c r="T3254" s="23">
        <v>104.63720000000001</v>
      </c>
      <c r="V3254" s="20">
        <v>2.4432999999999998</v>
      </c>
      <c r="X3254" s="20">
        <v>1.8794</v>
      </c>
      <c r="AA3254" s="25">
        <v>0</v>
      </c>
      <c r="AB3254" s="9"/>
      <c r="AC3254" s="25">
        <v>4928270</v>
      </c>
      <c r="AD3254" s="9"/>
      <c r="AE3254" s="27">
        <v>2017091</v>
      </c>
      <c r="AF3254" s="9"/>
      <c r="AG3254" s="26">
        <v>19277</v>
      </c>
      <c r="AI3254" s="26">
        <v>2622218</v>
      </c>
      <c r="AK3254" s="26">
        <v>131103</v>
      </c>
      <c r="AM3254" s="2" t="str">
        <f t="shared" si="50"/>
        <v>No</v>
      </c>
    </row>
    <row r="3255" spans="1:39">
      <c r="A3255" s="6" t="s">
        <v>5630</v>
      </c>
      <c r="B3255" s="6" t="s">
        <v>4859</v>
      </c>
      <c r="C3255" s="4" t="s">
        <v>22</v>
      </c>
      <c r="D3255" s="213"/>
      <c r="E3255" s="210">
        <v>90298</v>
      </c>
      <c r="F3255" s="17" t="s">
        <v>272</v>
      </c>
      <c r="G3255" s="36" t="s">
        <v>220</v>
      </c>
      <c r="H3255" s="157">
        <v>214811</v>
      </c>
      <c r="I3255" s="19">
        <v>4</v>
      </c>
      <c r="J3255" s="150" t="s">
        <v>14</v>
      </c>
      <c r="K3255" s="150" t="s">
        <v>15</v>
      </c>
      <c r="L3255" s="9">
        <v>4</v>
      </c>
      <c r="M3255" s="9"/>
      <c r="N3255" s="21">
        <v>0</v>
      </c>
      <c r="O3255" s="10"/>
      <c r="P3255" s="39">
        <v>0</v>
      </c>
      <c r="Q3255" s="7"/>
      <c r="R3255" s="158">
        <v>72.329599999999999</v>
      </c>
      <c r="S3255" s="1"/>
      <c r="T3255" s="23">
        <v>16.0413</v>
      </c>
      <c r="V3255" s="20">
        <v>4.5090000000000003</v>
      </c>
      <c r="X3255" s="20">
        <v>0</v>
      </c>
      <c r="AA3255" s="25">
        <v>0</v>
      </c>
      <c r="AB3255" s="9"/>
      <c r="AC3255" s="25">
        <v>358972</v>
      </c>
      <c r="AD3255" s="9"/>
      <c r="AE3255" s="27">
        <v>79613</v>
      </c>
      <c r="AF3255" s="9"/>
      <c r="AG3255" s="26">
        <v>4963</v>
      </c>
      <c r="AI3255" s="26">
        <v>0</v>
      </c>
      <c r="AK3255" s="26">
        <v>68025</v>
      </c>
      <c r="AM3255" s="2" t="str">
        <f t="shared" si="50"/>
        <v>No</v>
      </c>
    </row>
    <row r="3256" spans="1:39">
      <c r="A3256" s="6" t="s">
        <v>6457</v>
      </c>
      <c r="B3256" s="6" t="s">
        <v>694</v>
      </c>
      <c r="C3256" s="4" t="s">
        <v>53</v>
      </c>
      <c r="D3256" s="213"/>
      <c r="E3256" s="210">
        <v>11159</v>
      </c>
      <c r="F3256" s="17" t="s">
        <v>715</v>
      </c>
      <c r="G3256" s="36" t="s">
        <v>220</v>
      </c>
      <c r="H3256" s="157">
        <v>4181019</v>
      </c>
      <c r="I3256" s="19">
        <v>4</v>
      </c>
      <c r="J3256" s="150" t="s">
        <v>24</v>
      </c>
      <c r="K3256" s="150" t="s">
        <v>12</v>
      </c>
      <c r="L3256" s="9">
        <v>4</v>
      </c>
      <c r="M3256" s="9"/>
      <c r="N3256" s="21">
        <v>5.2253999999999996</v>
      </c>
      <c r="O3256" s="10"/>
      <c r="P3256" s="39">
        <v>1</v>
      </c>
      <c r="Q3256" s="7"/>
      <c r="R3256" s="158">
        <v>36.964599999999997</v>
      </c>
      <c r="S3256" s="1"/>
      <c r="T3256" s="23">
        <v>7.0740999999999996</v>
      </c>
      <c r="V3256" s="20">
        <v>5.2253999999999996</v>
      </c>
      <c r="X3256" s="20">
        <v>0</v>
      </c>
      <c r="AA3256" s="25">
        <v>324364</v>
      </c>
      <c r="AB3256" s="9"/>
      <c r="AC3256" s="25">
        <v>324364</v>
      </c>
      <c r="AD3256" s="9"/>
      <c r="AE3256" s="27">
        <v>62075</v>
      </c>
      <c r="AF3256" s="9"/>
      <c r="AG3256" s="26">
        <v>8775</v>
      </c>
      <c r="AI3256" s="26">
        <v>0</v>
      </c>
      <c r="AK3256" s="26">
        <v>257520</v>
      </c>
      <c r="AM3256" s="2" t="str">
        <f t="shared" si="50"/>
        <v>No</v>
      </c>
    </row>
    <row r="3257" spans="1:39">
      <c r="A3257" s="6" t="s">
        <v>698</v>
      </c>
      <c r="B3257" s="6" t="s">
        <v>286</v>
      </c>
      <c r="C3257" s="4" t="s">
        <v>56</v>
      </c>
      <c r="D3257" s="213">
        <v>1088</v>
      </c>
      <c r="E3257" s="210">
        <v>10088</v>
      </c>
      <c r="F3257" s="17" t="s">
        <v>275</v>
      </c>
      <c r="G3257" s="36" t="s">
        <v>218</v>
      </c>
      <c r="H3257" s="157">
        <v>203914</v>
      </c>
      <c r="I3257" s="19">
        <v>4</v>
      </c>
      <c r="J3257" s="150" t="s">
        <v>25</v>
      </c>
      <c r="K3257" s="150" t="s">
        <v>12</v>
      </c>
      <c r="L3257" s="9">
        <v>4</v>
      </c>
      <c r="M3257" s="9"/>
      <c r="N3257" s="21">
        <v>2.4718</v>
      </c>
      <c r="O3257" s="10"/>
      <c r="P3257" s="39">
        <v>0.43020000000000003</v>
      </c>
      <c r="Q3257" s="7"/>
      <c r="R3257" s="158">
        <v>392.10180000000003</v>
      </c>
      <c r="S3257" s="1"/>
      <c r="T3257" s="23">
        <v>68.2453</v>
      </c>
      <c r="V3257" s="20">
        <v>5.7454999999999998</v>
      </c>
      <c r="X3257" s="20">
        <v>1.5884</v>
      </c>
      <c r="AA3257" s="25">
        <v>2746384</v>
      </c>
      <c r="AB3257" s="9"/>
      <c r="AC3257" s="25">
        <v>6383809</v>
      </c>
      <c r="AD3257" s="9"/>
      <c r="AE3257" s="27">
        <v>1111101</v>
      </c>
      <c r="AF3257" s="9"/>
      <c r="AG3257" s="26">
        <v>16281</v>
      </c>
      <c r="AI3257" s="26">
        <v>4018914</v>
      </c>
      <c r="AK3257" s="26">
        <v>85496</v>
      </c>
      <c r="AM3257" s="2" t="str">
        <f t="shared" si="50"/>
        <v>No</v>
      </c>
    </row>
    <row r="3258" spans="1:39">
      <c r="A3258" s="6" t="s">
        <v>6458</v>
      </c>
      <c r="B3258" s="6" t="s">
        <v>1706</v>
      </c>
      <c r="C3258" s="4" t="s">
        <v>42</v>
      </c>
      <c r="D3258" s="213" t="s">
        <v>1707</v>
      </c>
      <c r="E3258" s="210" t="s">
        <v>1708</v>
      </c>
      <c r="F3258" s="17" t="s">
        <v>272</v>
      </c>
      <c r="G3258" s="36" t="s">
        <v>400</v>
      </c>
      <c r="H3258" s="157">
        <v>0</v>
      </c>
      <c r="I3258" s="19">
        <v>4</v>
      </c>
      <c r="J3258" s="150" t="s">
        <v>13</v>
      </c>
      <c r="K3258" s="150" t="s">
        <v>12</v>
      </c>
      <c r="L3258" s="9">
        <v>4</v>
      </c>
      <c r="M3258" s="9"/>
      <c r="N3258" s="21">
        <v>0.95050000000000001</v>
      </c>
      <c r="O3258" s="10"/>
      <c r="P3258" s="39">
        <v>3.9100000000000003E-2</v>
      </c>
      <c r="Q3258" s="7"/>
      <c r="R3258" s="158">
        <v>33.693800000000003</v>
      </c>
      <c r="S3258" s="1"/>
      <c r="T3258" s="23">
        <v>1.3873</v>
      </c>
      <c r="V3258" s="20">
        <v>24.2881</v>
      </c>
      <c r="X3258" s="20">
        <v>0</v>
      </c>
      <c r="AA3258" s="25">
        <v>9847</v>
      </c>
      <c r="AB3258" s="9"/>
      <c r="AC3258" s="25">
        <v>251625</v>
      </c>
      <c r="AD3258" s="9"/>
      <c r="AE3258" s="27">
        <v>10360</v>
      </c>
      <c r="AF3258" s="9"/>
      <c r="AG3258" s="26">
        <v>7468</v>
      </c>
      <c r="AI3258" s="26">
        <v>0</v>
      </c>
      <c r="AK3258" s="26">
        <v>147338</v>
      </c>
      <c r="AM3258" s="2" t="str">
        <f t="shared" si="50"/>
        <v>No</v>
      </c>
    </row>
    <row r="3259" spans="1:39">
      <c r="A3259" s="6" t="s">
        <v>1694</v>
      </c>
      <c r="B3259" s="6" t="s">
        <v>5406</v>
      </c>
      <c r="C3259" s="4" t="s">
        <v>42</v>
      </c>
      <c r="D3259" s="213" t="s">
        <v>1695</v>
      </c>
      <c r="E3259" s="210" t="s">
        <v>1696</v>
      </c>
      <c r="F3259" s="17" t="s">
        <v>272</v>
      </c>
      <c r="G3259" s="36" t="s">
        <v>400</v>
      </c>
      <c r="H3259" s="157">
        <v>0</v>
      </c>
      <c r="I3259" s="19">
        <v>4</v>
      </c>
      <c r="J3259" s="150" t="s">
        <v>13</v>
      </c>
      <c r="K3259" s="150" t="s">
        <v>12</v>
      </c>
      <c r="L3259" s="9">
        <v>4</v>
      </c>
      <c r="M3259" s="9"/>
      <c r="N3259" s="21">
        <v>0.35470000000000002</v>
      </c>
      <c r="O3259" s="10"/>
      <c r="P3259" s="39">
        <v>1.8100000000000002E-2</v>
      </c>
      <c r="Q3259" s="7"/>
      <c r="R3259" s="158">
        <v>28.324000000000002</v>
      </c>
      <c r="S3259" s="1"/>
      <c r="T3259" s="23">
        <v>1.4460999999999999</v>
      </c>
      <c r="V3259" s="20">
        <v>19.586600000000001</v>
      </c>
      <c r="X3259" s="20">
        <v>0</v>
      </c>
      <c r="AA3259" s="25">
        <v>4739</v>
      </c>
      <c r="AB3259" s="9"/>
      <c r="AC3259" s="25">
        <v>261657</v>
      </c>
      <c r="AD3259" s="9"/>
      <c r="AE3259" s="27">
        <v>13359</v>
      </c>
      <c r="AF3259" s="9"/>
      <c r="AG3259" s="26">
        <v>9238</v>
      </c>
      <c r="AI3259" s="26">
        <v>0</v>
      </c>
      <c r="AK3259" s="26">
        <v>182183</v>
      </c>
      <c r="AM3259" s="2" t="str">
        <f t="shared" si="50"/>
        <v>No</v>
      </c>
    </row>
    <row r="3260" spans="1:39">
      <c r="A3260" s="6" t="s">
        <v>6459</v>
      </c>
      <c r="B3260" s="6" t="s">
        <v>2348</v>
      </c>
      <c r="C3260" s="4" t="s">
        <v>45</v>
      </c>
      <c r="D3260" s="213"/>
      <c r="E3260" s="210">
        <v>50521</v>
      </c>
      <c r="F3260" s="17" t="s">
        <v>715</v>
      </c>
      <c r="G3260" s="36" t="s">
        <v>218</v>
      </c>
      <c r="H3260" s="157">
        <v>8608208</v>
      </c>
      <c r="I3260" s="19">
        <v>4</v>
      </c>
      <c r="J3260" s="150" t="s">
        <v>25</v>
      </c>
      <c r="K3260" s="150" t="s">
        <v>12</v>
      </c>
      <c r="L3260" s="9">
        <v>4</v>
      </c>
      <c r="M3260" s="9"/>
      <c r="N3260" s="21">
        <v>3.7703000000000002</v>
      </c>
      <c r="O3260" s="10"/>
      <c r="P3260" s="39">
        <v>1.2588999999999999</v>
      </c>
      <c r="Q3260" s="7"/>
      <c r="R3260" s="158">
        <v>106.20010000000001</v>
      </c>
      <c r="S3260" s="1"/>
      <c r="T3260" s="23">
        <v>35.459400000000002</v>
      </c>
      <c r="V3260" s="20">
        <v>2.9950000000000001</v>
      </c>
      <c r="X3260" s="20">
        <v>1.6237999999999999</v>
      </c>
      <c r="AA3260" s="25">
        <v>1519533</v>
      </c>
      <c r="AB3260" s="9"/>
      <c r="AC3260" s="25">
        <v>1207070</v>
      </c>
      <c r="AD3260" s="9"/>
      <c r="AE3260" s="27">
        <v>403032</v>
      </c>
      <c r="AF3260" s="9"/>
      <c r="AG3260" s="26">
        <v>11366</v>
      </c>
      <c r="AI3260" s="26">
        <v>743343</v>
      </c>
      <c r="AK3260" s="26">
        <v>45397</v>
      </c>
      <c r="AM3260" s="2" t="str">
        <f t="shared" si="50"/>
        <v>No</v>
      </c>
    </row>
    <row r="3261" spans="1:39">
      <c r="A3261" s="6" t="s">
        <v>4210</v>
      </c>
      <c r="B3261" s="6" t="s">
        <v>4211</v>
      </c>
      <c r="C3261" s="4" t="s">
        <v>66</v>
      </c>
      <c r="D3261" s="213" t="s">
        <v>4212</v>
      </c>
      <c r="E3261" s="210" t="s">
        <v>4213</v>
      </c>
      <c r="F3261" s="17" t="s">
        <v>405</v>
      </c>
      <c r="G3261" s="36" t="s">
        <v>400</v>
      </c>
      <c r="H3261" s="157">
        <v>0</v>
      </c>
      <c r="I3261" s="19">
        <v>4</v>
      </c>
      <c r="J3261" s="150" t="s">
        <v>13</v>
      </c>
      <c r="K3261" s="150" t="s">
        <v>12</v>
      </c>
      <c r="L3261" s="9">
        <v>4</v>
      </c>
      <c r="M3261" s="9"/>
      <c r="N3261" s="21">
        <v>3.6025</v>
      </c>
      <c r="O3261" s="10"/>
      <c r="P3261" s="39">
        <v>0.13400000000000001</v>
      </c>
      <c r="Q3261" s="7"/>
      <c r="R3261" s="158">
        <v>81.472200000000001</v>
      </c>
      <c r="S3261" s="1"/>
      <c r="T3261" s="23">
        <v>3.0301999999999998</v>
      </c>
      <c r="V3261" s="20">
        <v>26.8871</v>
      </c>
      <c r="X3261" s="20">
        <v>0</v>
      </c>
      <c r="AA3261" s="25">
        <v>11582</v>
      </c>
      <c r="AB3261" s="9"/>
      <c r="AC3261" s="25">
        <v>86442</v>
      </c>
      <c r="AD3261" s="9"/>
      <c r="AE3261" s="27">
        <v>3215</v>
      </c>
      <c r="AF3261" s="9"/>
      <c r="AG3261" s="26">
        <v>1061</v>
      </c>
      <c r="AI3261" s="26">
        <v>0</v>
      </c>
      <c r="AK3261" s="26">
        <v>37037</v>
      </c>
      <c r="AM3261" s="2" t="str">
        <f t="shared" si="50"/>
        <v>No</v>
      </c>
    </row>
    <row r="3262" spans="1:39">
      <c r="A3262" s="6" t="s">
        <v>6460</v>
      </c>
      <c r="B3262" s="6" t="s">
        <v>3157</v>
      </c>
      <c r="C3262" s="4" t="s">
        <v>113</v>
      </c>
      <c r="D3262" s="213"/>
      <c r="E3262" s="210" t="s">
        <v>6461</v>
      </c>
      <c r="F3262" s="17" t="s">
        <v>272</v>
      </c>
      <c r="G3262" s="36" t="s">
        <v>400</v>
      </c>
      <c r="H3262" s="157">
        <v>0</v>
      </c>
      <c r="I3262" s="19">
        <v>4</v>
      </c>
      <c r="J3262" s="150" t="s">
        <v>18</v>
      </c>
      <c r="K3262" s="150" t="s">
        <v>15</v>
      </c>
      <c r="L3262" s="9">
        <v>4</v>
      </c>
      <c r="M3262" s="9"/>
      <c r="N3262" s="21">
        <v>3.0655999999999999</v>
      </c>
      <c r="O3262" s="10"/>
      <c r="P3262" s="39">
        <v>0.15040000000000001</v>
      </c>
      <c r="Q3262" s="7"/>
      <c r="R3262" s="158">
        <v>26.080500000000001</v>
      </c>
      <c r="S3262" s="1"/>
      <c r="T3262" s="23">
        <v>1.2797000000000001</v>
      </c>
      <c r="V3262" s="20">
        <v>20.38</v>
      </c>
      <c r="X3262" s="20">
        <v>0</v>
      </c>
      <c r="AA3262" s="25">
        <v>44503</v>
      </c>
      <c r="AB3262" s="9"/>
      <c r="AC3262" s="25">
        <v>295857</v>
      </c>
      <c r="AD3262" s="9"/>
      <c r="AE3262" s="27">
        <v>14517</v>
      </c>
      <c r="AF3262" s="9"/>
      <c r="AG3262" s="26">
        <v>11344</v>
      </c>
      <c r="AI3262" s="26">
        <v>0</v>
      </c>
      <c r="AK3262" s="26">
        <v>164921</v>
      </c>
      <c r="AM3262" s="2" t="str">
        <f t="shared" si="50"/>
        <v>No</v>
      </c>
    </row>
    <row r="3263" spans="1:39">
      <c r="A3263" s="6" t="s">
        <v>5681</v>
      </c>
      <c r="B3263" s="6" t="s">
        <v>5682</v>
      </c>
      <c r="C3263" s="4" t="s">
        <v>22</v>
      </c>
      <c r="D3263" s="213"/>
      <c r="E3263" s="210">
        <v>90281</v>
      </c>
      <c r="F3263" s="17" t="s">
        <v>272</v>
      </c>
      <c r="G3263" s="36" t="s">
        <v>220</v>
      </c>
      <c r="H3263" s="157">
        <v>12150996</v>
      </c>
      <c r="I3263" s="19">
        <v>4</v>
      </c>
      <c r="J3263" s="150" t="s">
        <v>14</v>
      </c>
      <c r="K3263" s="150" t="s">
        <v>15</v>
      </c>
      <c r="L3263" s="9">
        <v>4</v>
      </c>
      <c r="M3263" s="9"/>
      <c r="N3263" s="21">
        <v>0.22819999999999999</v>
      </c>
      <c r="O3263" s="10"/>
      <c r="P3263" s="39">
        <v>6.2E-2</v>
      </c>
      <c r="Q3263" s="7"/>
      <c r="R3263" s="158">
        <v>54.531599999999997</v>
      </c>
      <c r="S3263" s="1"/>
      <c r="T3263" s="23">
        <v>14.815799999999999</v>
      </c>
      <c r="V3263" s="20">
        <v>3.6806000000000001</v>
      </c>
      <c r="X3263" s="20">
        <v>0</v>
      </c>
      <c r="AA3263" s="25">
        <v>44845</v>
      </c>
      <c r="AB3263" s="9"/>
      <c r="AC3263" s="25">
        <v>723416</v>
      </c>
      <c r="AD3263" s="9"/>
      <c r="AE3263" s="27">
        <v>196547</v>
      </c>
      <c r="AF3263" s="9"/>
      <c r="AG3263" s="26">
        <v>13266</v>
      </c>
      <c r="AI3263" s="26">
        <v>0</v>
      </c>
      <c r="AK3263" s="26">
        <v>134510</v>
      </c>
      <c r="AM3263" s="2" t="str">
        <f t="shared" si="50"/>
        <v>No</v>
      </c>
    </row>
    <row r="3264" spans="1:39">
      <c r="A3264" s="6" t="s">
        <v>5325</v>
      </c>
      <c r="B3264" s="6" t="s">
        <v>5873</v>
      </c>
      <c r="C3264" s="4" t="s">
        <v>1</v>
      </c>
      <c r="D3264" s="213"/>
      <c r="E3264" s="210" t="s">
        <v>5326</v>
      </c>
      <c r="F3264" s="17" t="s">
        <v>272</v>
      </c>
      <c r="G3264" s="36" t="s">
        <v>400</v>
      </c>
      <c r="H3264" s="157">
        <v>0</v>
      </c>
      <c r="I3264" s="19">
        <v>4</v>
      </c>
      <c r="J3264" s="150" t="s">
        <v>13</v>
      </c>
      <c r="K3264" s="150" t="s">
        <v>12</v>
      </c>
      <c r="L3264" s="9">
        <v>4</v>
      </c>
      <c r="M3264" s="9"/>
      <c r="N3264" s="21">
        <v>0.63580000000000003</v>
      </c>
      <c r="O3264" s="10"/>
      <c r="P3264" s="39">
        <v>5.45E-2</v>
      </c>
      <c r="Q3264" s="7"/>
      <c r="R3264" s="158">
        <v>93.285899999999998</v>
      </c>
      <c r="S3264" s="1"/>
      <c r="T3264" s="23">
        <v>8.0012000000000008</v>
      </c>
      <c r="V3264" s="20">
        <v>11.659000000000001</v>
      </c>
      <c r="X3264" s="20">
        <v>0</v>
      </c>
      <c r="AA3264" s="25">
        <v>8541</v>
      </c>
      <c r="AB3264" s="9"/>
      <c r="AC3264" s="25">
        <v>156627</v>
      </c>
      <c r="AD3264" s="9"/>
      <c r="AE3264" s="27">
        <v>13434</v>
      </c>
      <c r="AF3264" s="9"/>
      <c r="AG3264" s="26">
        <v>1679</v>
      </c>
      <c r="AI3264" s="26">
        <v>0</v>
      </c>
      <c r="AK3264" s="26">
        <v>32097</v>
      </c>
      <c r="AM3264" s="2" t="str">
        <f t="shared" si="50"/>
        <v>No</v>
      </c>
    </row>
    <row r="3265" spans="1:39">
      <c r="A3265" s="6" t="s">
        <v>6462</v>
      </c>
      <c r="B3265" s="6" t="s">
        <v>1492</v>
      </c>
      <c r="C3265" s="4" t="s">
        <v>17</v>
      </c>
      <c r="D3265" s="213" t="s">
        <v>1493</v>
      </c>
      <c r="E3265" s="210" t="s">
        <v>1494</v>
      </c>
      <c r="F3265" s="17" t="s">
        <v>405</v>
      </c>
      <c r="G3265" s="36" t="s">
        <v>400</v>
      </c>
      <c r="H3265" s="157">
        <v>0</v>
      </c>
      <c r="I3265" s="19">
        <v>4</v>
      </c>
      <c r="J3265" s="150" t="s">
        <v>13</v>
      </c>
      <c r="K3265" s="150" t="s">
        <v>12</v>
      </c>
      <c r="L3265" s="9">
        <v>4</v>
      </c>
      <c r="M3265" s="9"/>
      <c r="N3265" s="21">
        <v>0.93469999999999998</v>
      </c>
      <c r="O3265" s="10"/>
      <c r="P3265" s="39">
        <v>3.8600000000000002E-2</v>
      </c>
      <c r="Q3265" s="7"/>
      <c r="R3265" s="158">
        <v>74.545500000000004</v>
      </c>
      <c r="S3265" s="1"/>
      <c r="T3265" s="23">
        <v>3.0823999999999998</v>
      </c>
      <c r="V3265" s="20">
        <v>24.183900000000001</v>
      </c>
      <c r="X3265" s="20">
        <v>0</v>
      </c>
      <c r="AA3265" s="25">
        <v>9401</v>
      </c>
      <c r="AB3265" s="9"/>
      <c r="AC3265" s="25">
        <v>243242</v>
      </c>
      <c r="AD3265" s="9"/>
      <c r="AE3265" s="27">
        <v>10058</v>
      </c>
      <c r="AF3265" s="9"/>
      <c r="AG3265" s="26">
        <v>3263</v>
      </c>
      <c r="AI3265" s="26">
        <v>0</v>
      </c>
      <c r="AK3265" s="26">
        <v>52966</v>
      </c>
      <c r="AM3265" s="2" t="str">
        <f t="shared" si="50"/>
        <v>No</v>
      </c>
    </row>
    <row r="3266" spans="1:39">
      <c r="A3266" s="6" t="s">
        <v>5615</v>
      </c>
      <c r="B3266" s="6" t="s">
        <v>664</v>
      </c>
      <c r="C3266" s="4" t="s">
        <v>45</v>
      </c>
      <c r="D3266" s="213"/>
      <c r="E3266" s="210" t="s">
        <v>5616</v>
      </c>
      <c r="F3266" s="17" t="s">
        <v>272</v>
      </c>
      <c r="G3266" s="36" t="s">
        <v>400</v>
      </c>
      <c r="H3266" s="157">
        <v>0</v>
      </c>
      <c r="I3266" s="19">
        <v>4</v>
      </c>
      <c r="J3266" s="150" t="s">
        <v>13</v>
      </c>
      <c r="K3266" s="150" t="s">
        <v>12</v>
      </c>
      <c r="L3266" s="9">
        <v>4</v>
      </c>
      <c r="M3266" s="9"/>
      <c r="N3266" s="21">
        <v>2.7513999999999998</v>
      </c>
      <c r="O3266" s="10"/>
      <c r="P3266" s="39">
        <v>2.24E-2</v>
      </c>
      <c r="Q3266" s="7"/>
      <c r="R3266" s="158">
        <v>175.06120000000001</v>
      </c>
      <c r="S3266" s="1"/>
      <c r="T3266" s="23">
        <v>1.4282999999999999</v>
      </c>
      <c r="V3266" s="20">
        <v>122.56959999999999</v>
      </c>
      <c r="X3266" s="20">
        <v>0</v>
      </c>
      <c r="AA3266" s="25">
        <v>10791</v>
      </c>
      <c r="AB3266" s="9"/>
      <c r="AC3266" s="25">
        <v>480718</v>
      </c>
      <c r="AD3266" s="9"/>
      <c r="AE3266" s="27">
        <v>3922</v>
      </c>
      <c r="AF3266" s="9"/>
      <c r="AG3266" s="26">
        <v>2746</v>
      </c>
      <c r="AI3266" s="26">
        <v>0</v>
      </c>
      <c r="AK3266" s="26">
        <v>67129</v>
      </c>
      <c r="AM3266" s="2" t="str">
        <f t="shared" ref="AM3266:AM3329" si="51">IF(AL3266&amp;AJ3266&amp;AH3266&amp;AF3266&amp;AD3266&amp;AB3266&amp;Y3266&amp;W3266&amp;U3266&amp;S3266&amp;S3266&amp;Q3266&amp;O3266&lt;&gt;"","Yes","No")</f>
        <v>No</v>
      </c>
    </row>
    <row r="3267" spans="1:39">
      <c r="A3267" s="6" t="s">
        <v>6463</v>
      </c>
      <c r="B3267" s="6" t="s">
        <v>4944</v>
      </c>
      <c r="C3267" s="4" t="s">
        <v>20</v>
      </c>
      <c r="D3267" s="213" t="s">
        <v>4945</v>
      </c>
      <c r="E3267" s="210">
        <v>99382</v>
      </c>
      <c r="F3267" s="17" t="s">
        <v>132</v>
      </c>
      <c r="G3267" s="36" t="s">
        <v>220</v>
      </c>
      <c r="H3267" s="157">
        <v>0</v>
      </c>
      <c r="I3267" s="19">
        <v>4</v>
      </c>
      <c r="J3267" s="150" t="s">
        <v>14</v>
      </c>
      <c r="K3267" s="150" t="s">
        <v>12</v>
      </c>
      <c r="L3267" s="9">
        <v>4</v>
      </c>
      <c r="M3267" s="9"/>
      <c r="N3267" s="21">
        <v>0</v>
      </c>
      <c r="O3267" s="10"/>
      <c r="P3267" s="39">
        <v>0</v>
      </c>
      <c r="Q3267" s="7"/>
      <c r="R3267" s="158">
        <v>76.845399999999998</v>
      </c>
      <c r="S3267" s="1"/>
      <c r="T3267" s="23">
        <v>3.6524000000000001</v>
      </c>
      <c r="V3267" s="20">
        <v>21.0397</v>
      </c>
      <c r="X3267" s="20">
        <v>0</v>
      </c>
      <c r="AA3267" s="25">
        <v>0</v>
      </c>
      <c r="AB3267" s="9"/>
      <c r="AC3267" s="25">
        <v>493655</v>
      </c>
      <c r="AD3267" s="9"/>
      <c r="AE3267" s="27">
        <v>23463</v>
      </c>
      <c r="AF3267" s="9"/>
      <c r="AG3267" s="26">
        <v>6424</v>
      </c>
      <c r="AI3267" s="26">
        <v>0</v>
      </c>
      <c r="AK3267" s="26">
        <v>263021</v>
      </c>
      <c r="AM3267" s="2" t="str">
        <f t="shared" si="51"/>
        <v>No</v>
      </c>
    </row>
    <row r="3268" spans="1:39">
      <c r="A3268" s="6" t="s">
        <v>383</v>
      </c>
      <c r="B3268" s="6" t="s">
        <v>384</v>
      </c>
      <c r="C3268" s="4" t="s">
        <v>10</v>
      </c>
      <c r="D3268" s="213" t="s">
        <v>385</v>
      </c>
      <c r="E3268" s="210">
        <v>239</v>
      </c>
      <c r="F3268" s="17" t="s">
        <v>132</v>
      </c>
      <c r="G3268" s="36" t="s">
        <v>220</v>
      </c>
      <c r="H3268" s="157">
        <v>0</v>
      </c>
      <c r="I3268" s="19">
        <v>4</v>
      </c>
      <c r="J3268" s="150" t="s">
        <v>13</v>
      </c>
      <c r="K3268" s="150" t="s">
        <v>12</v>
      </c>
      <c r="L3268" s="9">
        <v>4</v>
      </c>
      <c r="M3268" s="9"/>
      <c r="N3268" s="21">
        <v>0</v>
      </c>
      <c r="O3268" s="10"/>
      <c r="P3268" s="39">
        <v>0</v>
      </c>
      <c r="Q3268" s="7"/>
      <c r="R3268" s="158">
        <v>103.2191</v>
      </c>
      <c r="S3268" s="1"/>
      <c r="T3268" s="23">
        <v>5.2858999999999998</v>
      </c>
      <c r="V3268" s="20">
        <v>19.5273</v>
      </c>
      <c r="X3268" s="20">
        <v>0</v>
      </c>
      <c r="AA3268" s="25">
        <v>0</v>
      </c>
      <c r="AB3268" s="9"/>
      <c r="AC3268" s="25">
        <v>165357</v>
      </c>
      <c r="AD3268" s="9"/>
      <c r="AE3268" s="27">
        <v>8468</v>
      </c>
      <c r="AF3268" s="9"/>
      <c r="AG3268" s="26">
        <v>1602</v>
      </c>
      <c r="AI3268" s="26">
        <v>0</v>
      </c>
      <c r="AK3268" s="26">
        <v>12278</v>
      </c>
      <c r="AM3268" s="2" t="str">
        <f t="shared" si="51"/>
        <v>No</v>
      </c>
    </row>
    <row r="3269" spans="1:39">
      <c r="A3269" s="6" t="s">
        <v>4307</v>
      </c>
      <c r="B3269" s="6" t="s">
        <v>4308</v>
      </c>
      <c r="C3269" s="4" t="s">
        <v>66</v>
      </c>
      <c r="D3269" s="213" t="s">
        <v>4309</v>
      </c>
      <c r="E3269" s="210" t="s">
        <v>4310</v>
      </c>
      <c r="F3269" s="17" t="s">
        <v>272</v>
      </c>
      <c r="G3269" s="36" t="s">
        <v>400</v>
      </c>
      <c r="H3269" s="157">
        <v>0</v>
      </c>
      <c r="I3269" s="19">
        <v>4</v>
      </c>
      <c r="J3269" s="150" t="s">
        <v>13</v>
      </c>
      <c r="K3269" s="150" t="s">
        <v>12</v>
      </c>
      <c r="L3269" s="9">
        <v>4</v>
      </c>
      <c r="M3269" s="9"/>
      <c r="N3269" s="21">
        <v>1.3052999999999999</v>
      </c>
      <c r="O3269" s="10"/>
      <c r="P3269" s="39">
        <v>7.0999999999999994E-2</v>
      </c>
      <c r="Q3269" s="7"/>
      <c r="R3269" s="158">
        <v>48.9861</v>
      </c>
      <c r="S3269" s="1"/>
      <c r="T3269" s="23">
        <v>2.6657999999999999</v>
      </c>
      <c r="V3269" s="20">
        <v>18.375499999999999</v>
      </c>
      <c r="X3269" s="20">
        <v>0</v>
      </c>
      <c r="AA3269" s="25">
        <v>13985</v>
      </c>
      <c r="AB3269" s="9"/>
      <c r="AC3269" s="25">
        <v>196875</v>
      </c>
      <c r="AD3269" s="9"/>
      <c r="AE3269" s="27">
        <v>10714</v>
      </c>
      <c r="AF3269" s="9"/>
      <c r="AG3269" s="26">
        <v>4019</v>
      </c>
      <c r="AI3269" s="26">
        <v>0</v>
      </c>
      <c r="AK3269" s="26">
        <v>63793</v>
      </c>
      <c r="AM3269" s="2" t="str">
        <f t="shared" si="51"/>
        <v>No</v>
      </c>
    </row>
    <row r="3270" spans="1:39">
      <c r="A3270" s="6" t="s">
        <v>5481</v>
      </c>
      <c r="B3270" s="6" t="s">
        <v>4720</v>
      </c>
      <c r="C3270" s="4" t="s">
        <v>117</v>
      </c>
      <c r="D3270" s="213" t="s">
        <v>5482</v>
      </c>
      <c r="E3270" s="210" t="s">
        <v>5483</v>
      </c>
      <c r="F3270" s="17" t="s">
        <v>405</v>
      </c>
      <c r="G3270" s="36" t="s">
        <v>400</v>
      </c>
      <c r="H3270" s="157">
        <v>0</v>
      </c>
      <c r="I3270" s="19">
        <v>4</v>
      </c>
      <c r="J3270" s="150" t="s">
        <v>13</v>
      </c>
      <c r="K3270" s="150" t="s">
        <v>12</v>
      </c>
      <c r="L3270" s="9">
        <v>4</v>
      </c>
      <c r="M3270" s="9"/>
      <c r="N3270" s="21">
        <v>0.19320000000000001</v>
      </c>
      <c r="O3270" s="10"/>
      <c r="P3270" s="39">
        <v>2.3199999999999998E-2</v>
      </c>
      <c r="Q3270" s="7"/>
      <c r="R3270" s="158">
        <v>19.132400000000001</v>
      </c>
      <c r="S3270" s="1"/>
      <c r="T3270" s="23">
        <v>2.3012000000000001</v>
      </c>
      <c r="V3270" s="20">
        <v>8.3141999999999996</v>
      </c>
      <c r="X3270" s="20">
        <v>0</v>
      </c>
      <c r="AA3270" s="25">
        <v>2603</v>
      </c>
      <c r="AB3270" s="9"/>
      <c r="AC3270" s="25">
        <v>112001</v>
      </c>
      <c r="AD3270" s="9"/>
      <c r="AE3270" s="27">
        <v>13471</v>
      </c>
      <c r="AF3270" s="9"/>
      <c r="AG3270" s="26">
        <v>5854</v>
      </c>
      <c r="AI3270" s="26">
        <v>0</v>
      </c>
      <c r="AK3270" s="26">
        <v>70009</v>
      </c>
      <c r="AM3270" s="2" t="str">
        <f t="shared" si="51"/>
        <v>No</v>
      </c>
    </row>
    <row r="3271" spans="1:39">
      <c r="A3271" s="6" t="s">
        <v>1685</v>
      </c>
      <c r="B3271" s="6" t="s">
        <v>894</v>
      </c>
      <c r="C3271" s="4" t="s">
        <v>42</v>
      </c>
      <c r="D3271" s="213" t="s">
        <v>1686</v>
      </c>
      <c r="E3271" s="210" t="s">
        <v>1687</v>
      </c>
      <c r="F3271" s="17" t="s">
        <v>272</v>
      </c>
      <c r="G3271" s="36" t="s">
        <v>400</v>
      </c>
      <c r="H3271" s="157">
        <v>0</v>
      </c>
      <c r="I3271" s="19">
        <v>4</v>
      </c>
      <c r="J3271" s="150" t="s">
        <v>13</v>
      </c>
      <c r="K3271" s="150" t="s">
        <v>12</v>
      </c>
      <c r="L3271" s="9">
        <v>4</v>
      </c>
      <c r="M3271" s="9"/>
      <c r="N3271" s="21">
        <v>0</v>
      </c>
      <c r="O3271" s="10"/>
      <c r="P3271" s="39">
        <v>0</v>
      </c>
      <c r="Q3271" s="7"/>
      <c r="R3271" s="158">
        <v>40.505699999999997</v>
      </c>
      <c r="S3271" s="1"/>
      <c r="T3271" s="23">
        <v>2.6964000000000001</v>
      </c>
      <c r="V3271" s="20">
        <v>15.0222</v>
      </c>
      <c r="X3271" s="20">
        <v>0</v>
      </c>
      <c r="AA3271" s="25">
        <v>0</v>
      </c>
      <c r="AB3271" s="9"/>
      <c r="AC3271" s="25">
        <v>290183</v>
      </c>
      <c r="AD3271" s="9"/>
      <c r="AE3271" s="27">
        <v>19317</v>
      </c>
      <c r="AF3271" s="9"/>
      <c r="AG3271" s="26">
        <v>7164</v>
      </c>
      <c r="AI3271" s="26">
        <v>0</v>
      </c>
      <c r="AK3271" s="26">
        <v>105006</v>
      </c>
      <c r="AM3271" s="2" t="str">
        <f t="shared" si="51"/>
        <v>No</v>
      </c>
    </row>
    <row r="3272" spans="1:39">
      <c r="A3272" s="6" t="s">
        <v>4124</v>
      </c>
      <c r="B3272" s="6" t="s">
        <v>2027</v>
      </c>
      <c r="C3272" s="4" t="s">
        <v>61</v>
      </c>
      <c r="D3272" s="213" t="s">
        <v>4125</v>
      </c>
      <c r="E3272" s="210" t="s">
        <v>4126</v>
      </c>
      <c r="F3272" s="17" t="s">
        <v>272</v>
      </c>
      <c r="G3272" s="36" t="s">
        <v>400</v>
      </c>
      <c r="H3272" s="157">
        <v>0</v>
      </c>
      <c r="I3272" s="19">
        <v>4</v>
      </c>
      <c r="J3272" s="150" t="s">
        <v>13</v>
      </c>
      <c r="K3272" s="150" t="s">
        <v>12</v>
      </c>
      <c r="L3272" s="9">
        <v>4</v>
      </c>
      <c r="M3272" s="9"/>
      <c r="N3272" s="21">
        <v>0.90900000000000003</v>
      </c>
      <c r="O3272" s="10"/>
      <c r="P3272" s="39">
        <v>0.1104</v>
      </c>
      <c r="Q3272" s="7"/>
      <c r="R3272" s="158">
        <v>33.118699999999997</v>
      </c>
      <c r="S3272" s="1"/>
      <c r="T3272" s="23">
        <v>4.0208000000000004</v>
      </c>
      <c r="V3272" s="20">
        <v>8.2369000000000003</v>
      </c>
      <c r="X3272" s="20">
        <v>0</v>
      </c>
      <c r="AA3272" s="25">
        <v>15490</v>
      </c>
      <c r="AB3272" s="9"/>
      <c r="AC3272" s="25">
        <v>140357</v>
      </c>
      <c r="AD3272" s="9"/>
      <c r="AE3272" s="27">
        <v>17040</v>
      </c>
      <c r="AF3272" s="9"/>
      <c r="AG3272" s="26">
        <v>4238</v>
      </c>
      <c r="AI3272" s="26">
        <v>0</v>
      </c>
      <c r="AK3272" s="26">
        <v>34841</v>
      </c>
      <c r="AM3272" s="2" t="str">
        <f t="shared" si="51"/>
        <v>No</v>
      </c>
    </row>
    <row r="3273" spans="1:39">
      <c r="A3273" s="6" t="s">
        <v>3208</v>
      </c>
      <c r="B3273" s="6" t="s">
        <v>3209</v>
      </c>
      <c r="C3273" s="4" t="s">
        <v>113</v>
      </c>
      <c r="D3273" s="213" t="s">
        <v>3210</v>
      </c>
      <c r="E3273" s="210" t="s">
        <v>3211</v>
      </c>
      <c r="F3273" s="17" t="s">
        <v>272</v>
      </c>
      <c r="G3273" s="36" t="s">
        <v>400</v>
      </c>
      <c r="H3273" s="157">
        <v>0</v>
      </c>
      <c r="I3273" s="19">
        <v>4</v>
      </c>
      <c r="J3273" s="150" t="s">
        <v>13</v>
      </c>
      <c r="K3273" s="150" t="s">
        <v>15</v>
      </c>
      <c r="L3273" s="9">
        <v>4</v>
      </c>
      <c r="M3273" s="9"/>
      <c r="N3273" s="21">
        <v>3.1894999999999998</v>
      </c>
      <c r="O3273" s="10"/>
      <c r="P3273" s="39">
        <v>0.39340000000000003</v>
      </c>
      <c r="Q3273" s="7"/>
      <c r="R3273" s="158">
        <v>25.386600000000001</v>
      </c>
      <c r="S3273" s="1"/>
      <c r="T3273" s="23">
        <v>3.1316000000000002</v>
      </c>
      <c r="V3273" s="20">
        <v>8.1065000000000005</v>
      </c>
      <c r="X3273" s="20">
        <v>0</v>
      </c>
      <c r="AA3273" s="25">
        <v>141134</v>
      </c>
      <c r="AB3273" s="9"/>
      <c r="AC3273" s="25">
        <v>358712</v>
      </c>
      <c r="AD3273" s="9"/>
      <c r="AE3273" s="27">
        <v>44250</v>
      </c>
      <c r="AF3273" s="9"/>
      <c r="AG3273" s="26">
        <v>14130</v>
      </c>
      <c r="AI3273" s="26">
        <v>0</v>
      </c>
      <c r="AK3273" s="26">
        <v>194528</v>
      </c>
      <c r="AM3273" s="2" t="str">
        <f t="shared" si="51"/>
        <v>No</v>
      </c>
    </row>
    <row r="3274" spans="1:39">
      <c r="A3274" s="6" t="s">
        <v>1805</v>
      </c>
      <c r="B3274" s="6" t="s">
        <v>5414</v>
      </c>
      <c r="C3274" s="4" t="s">
        <v>42</v>
      </c>
      <c r="D3274" s="213" t="s">
        <v>1807</v>
      </c>
      <c r="E3274" s="210" t="s">
        <v>1808</v>
      </c>
      <c r="F3274" s="17" t="s">
        <v>272</v>
      </c>
      <c r="G3274" s="36" t="s">
        <v>400</v>
      </c>
      <c r="H3274" s="157">
        <v>0</v>
      </c>
      <c r="I3274" s="19">
        <v>4</v>
      </c>
      <c r="J3274" s="150" t="s">
        <v>13</v>
      </c>
      <c r="K3274" s="150" t="s">
        <v>12</v>
      </c>
      <c r="L3274" s="9">
        <v>4</v>
      </c>
      <c r="M3274" s="9"/>
      <c r="N3274" s="21">
        <v>1.1052</v>
      </c>
      <c r="O3274" s="10"/>
      <c r="P3274" s="39">
        <v>3.9100000000000003E-2</v>
      </c>
      <c r="Q3274" s="7"/>
      <c r="R3274" s="158">
        <v>32.1464</v>
      </c>
      <c r="S3274" s="1"/>
      <c r="T3274" s="23">
        <v>1.1359999999999999</v>
      </c>
      <c r="V3274" s="20">
        <v>28.297599999999999</v>
      </c>
      <c r="X3274" s="20">
        <v>0</v>
      </c>
      <c r="AA3274" s="25">
        <v>12130</v>
      </c>
      <c r="AB3274" s="9"/>
      <c r="AC3274" s="25">
        <v>310566</v>
      </c>
      <c r="AD3274" s="9"/>
      <c r="AE3274" s="27">
        <v>10975</v>
      </c>
      <c r="AF3274" s="9"/>
      <c r="AG3274" s="26">
        <v>9661</v>
      </c>
      <c r="AI3274" s="26">
        <v>0</v>
      </c>
      <c r="AK3274" s="26">
        <v>208940</v>
      </c>
      <c r="AM3274" s="2" t="str">
        <f t="shared" si="51"/>
        <v>No</v>
      </c>
    </row>
    <row r="3275" spans="1:39">
      <c r="A3275" s="6" t="s">
        <v>6464</v>
      </c>
      <c r="B3275" s="6" t="s">
        <v>4297</v>
      </c>
      <c r="C3275" s="4" t="s">
        <v>66</v>
      </c>
      <c r="D3275" s="213" t="s">
        <v>4298</v>
      </c>
      <c r="E3275" s="210" t="s">
        <v>4299</v>
      </c>
      <c r="F3275" s="17" t="s">
        <v>272</v>
      </c>
      <c r="G3275" s="36" t="s">
        <v>400</v>
      </c>
      <c r="H3275" s="157">
        <v>0</v>
      </c>
      <c r="I3275" s="19">
        <v>4</v>
      </c>
      <c r="J3275" s="150" t="s">
        <v>13</v>
      </c>
      <c r="K3275" s="150" t="s">
        <v>12</v>
      </c>
      <c r="L3275" s="9">
        <v>4</v>
      </c>
      <c r="M3275" s="9"/>
      <c r="N3275" s="21">
        <v>1.6329</v>
      </c>
      <c r="O3275" s="10"/>
      <c r="P3275" s="39">
        <v>0.1482</v>
      </c>
      <c r="Q3275" s="7"/>
      <c r="R3275" s="158">
        <v>85.331100000000006</v>
      </c>
      <c r="S3275" s="1"/>
      <c r="T3275" s="23">
        <v>7.7423999999999999</v>
      </c>
      <c r="V3275" s="20">
        <v>11.0213</v>
      </c>
      <c r="X3275" s="20">
        <v>0</v>
      </c>
      <c r="AA3275" s="25">
        <v>13249</v>
      </c>
      <c r="AB3275" s="9"/>
      <c r="AC3275" s="25">
        <v>89427</v>
      </c>
      <c r="AD3275" s="9"/>
      <c r="AE3275" s="27">
        <v>8114</v>
      </c>
      <c r="AF3275" s="9"/>
      <c r="AG3275" s="26">
        <v>1048</v>
      </c>
      <c r="AI3275" s="26">
        <v>0</v>
      </c>
      <c r="AK3275" s="26">
        <v>14560</v>
      </c>
      <c r="AM3275" s="2" t="str">
        <f t="shared" si="51"/>
        <v>No</v>
      </c>
    </row>
    <row r="3276" spans="1:39">
      <c r="A3276" s="6" t="s">
        <v>1610</v>
      </c>
      <c r="B3276" s="6" t="s">
        <v>1611</v>
      </c>
      <c r="C3276" s="4" t="s">
        <v>42</v>
      </c>
      <c r="D3276" s="213" t="s">
        <v>1612</v>
      </c>
      <c r="E3276" s="210" t="s">
        <v>1613</v>
      </c>
      <c r="F3276" s="17" t="s">
        <v>272</v>
      </c>
      <c r="G3276" s="36" t="s">
        <v>400</v>
      </c>
      <c r="H3276" s="157">
        <v>0</v>
      </c>
      <c r="I3276" s="19">
        <v>4</v>
      </c>
      <c r="J3276" s="150" t="s">
        <v>13</v>
      </c>
      <c r="K3276" s="150" t="s">
        <v>12</v>
      </c>
      <c r="L3276" s="9">
        <v>4</v>
      </c>
      <c r="M3276" s="9"/>
      <c r="N3276" s="21">
        <v>1.5371999999999999</v>
      </c>
      <c r="O3276" s="10"/>
      <c r="P3276" s="39">
        <v>6.4199999999999993E-2</v>
      </c>
      <c r="Q3276" s="7"/>
      <c r="R3276" s="158">
        <v>31.428899999999999</v>
      </c>
      <c r="S3276" s="1"/>
      <c r="T3276" s="23">
        <v>1.3116000000000001</v>
      </c>
      <c r="V3276" s="20">
        <v>23.9618</v>
      </c>
      <c r="X3276" s="20">
        <v>0</v>
      </c>
      <c r="AA3276" s="25">
        <v>12384</v>
      </c>
      <c r="AB3276" s="9"/>
      <c r="AC3276" s="25">
        <v>193036</v>
      </c>
      <c r="AD3276" s="9"/>
      <c r="AE3276" s="27">
        <v>8056</v>
      </c>
      <c r="AF3276" s="9"/>
      <c r="AG3276" s="26">
        <v>6142</v>
      </c>
      <c r="AI3276" s="26">
        <v>0</v>
      </c>
      <c r="AK3276" s="26">
        <v>78853</v>
      </c>
      <c r="AM3276" s="2" t="str">
        <f t="shared" si="51"/>
        <v>No</v>
      </c>
    </row>
    <row r="3277" spans="1:39">
      <c r="A3277" s="6" t="s">
        <v>5754</v>
      </c>
      <c r="B3277" s="6" t="s">
        <v>5755</v>
      </c>
      <c r="C3277" s="4" t="s">
        <v>48</v>
      </c>
      <c r="D3277" s="213"/>
      <c r="E3277" s="210" t="s">
        <v>5756</v>
      </c>
      <c r="F3277" s="17" t="s">
        <v>405</v>
      </c>
      <c r="G3277" s="36" t="s">
        <v>400</v>
      </c>
      <c r="H3277" s="157">
        <v>0</v>
      </c>
      <c r="I3277" s="19">
        <v>4</v>
      </c>
      <c r="J3277" s="150" t="s">
        <v>13</v>
      </c>
      <c r="K3277" s="150" t="s">
        <v>12</v>
      </c>
      <c r="L3277" s="9">
        <v>4</v>
      </c>
      <c r="M3277" s="9"/>
      <c r="N3277" s="21">
        <v>2.8595999999999999</v>
      </c>
      <c r="O3277" s="10"/>
      <c r="P3277" s="39">
        <v>6.9400000000000003E-2</v>
      </c>
      <c r="Q3277" s="7"/>
      <c r="R3277" s="158">
        <v>46.591000000000001</v>
      </c>
      <c r="S3277" s="1"/>
      <c r="T3277" s="23">
        <v>1.1311</v>
      </c>
      <c r="V3277" s="20">
        <v>41.190600000000003</v>
      </c>
      <c r="X3277" s="20">
        <v>0</v>
      </c>
      <c r="AA3277" s="25">
        <v>15888</v>
      </c>
      <c r="AB3277" s="9"/>
      <c r="AC3277" s="25">
        <v>228855</v>
      </c>
      <c r="AD3277" s="9"/>
      <c r="AE3277" s="27">
        <v>5556</v>
      </c>
      <c r="AF3277" s="9"/>
      <c r="AG3277" s="26">
        <v>4912</v>
      </c>
      <c r="AI3277" s="26">
        <v>0</v>
      </c>
      <c r="AK3277" s="26">
        <v>89758</v>
      </c>
      <c r="AM3277" s="2" t="str">
        <f t="shared" si="51"/>
        <v>No</v>
      </c>
    </row>
    <row r="3278" spans="1:39">
      <c r="A3278" s="6" t="s">
        <v>6465</v>
      </c>
      <c r="B3278" s="6" t="s">
        <v>6466</v>
      </c>
      <c r="C3278" s="4" t="s">
        <v>117</v>
      </c>
      <c r="D3278" s="213" t="s">
        <v>6467</v>
      </c>
      <c r="E3278" s="210" t="s">
        <v>6468</v>
      </c>
      <c r="F3278" s="17" t="s">
        <v>405</v>
      </c>
      <c r="G3278" s="36" t="s">
        <v>400</v>
      </c>
      <c r="H3278" s="157">
        <v>0</v>
      </c>
      <c r="I3278" s="19">
        <v>4</v>
      </c>
      <c r="J3278" s="150" t="s">
        <v>13</v>
      </c>
      <c r="K3278" s="150" t="s">
        <v>12</v>
      </c>
      <c r="L3278" s="9">
        <v>4</v>
      </c>
      <c r="M3278" s="9"/>
      <c r="N3278" s="21">
        <v>1.4108000000000001</v>
      </c>
      <c r="O3278" s="10"/>
      <c r="P3278" s="39">
        <v>6.8199999999999997E-2</v>
      </c>
      <c r="Q3278" s="7"/>
      <c r="R3278" s="158">
        <v>31.375399999999999</v>
      </c>
      <c r="S3278" s="1"/>
      <c r="T3278" s="23">
        <v>1.5157</v>
      </c>
      <c r="V3278" s="20">
        <v>20.700299999999999</v>
      </c>
      <c r="X3278" s="20">
        <v>0</v>
      </c>
      <c r="AA3278" s="25">
        <v>3201</v>
      </c>
      <c r="AB3278" s="9"/>
      <c r="AC3278" s="25">
        <v>46969</v>
      </c>
      <c r="AD3278" s="9"/>
      <c r="AE3278" s="27">
        <v>2269</v>
      </c>
      <c r="AF3278" s="9"/>
      <c r="AG3278" s="26">
        <v>1497</v>
      </c>
      <c r="AI3278" s="26">
        <v>0</v>
      </c>
      <c r="AK3278" s="26">
        <v>28499</v>
      </c>
      <c r="AM3278" s="2" t="str">
        <f t="shared" si="51"/>
        <v>No</v>
      </c>
    </row>
    <row r="3279" spans="1:39">
      <c r="A3279" s="6" t="s">
        <v>4271</v>
      </c>
      <c r="B3279" s="6" t="s">
        <v>4272</v>
      </c>
      <c r="C3279" s="4" t="s">
        <v>66</v>
      </c>
      <c r="D3279" s="213" t="s">
        <v>4273</v>
      </c>
      <c r="E3279" s="210" t="s">
        <v>4274</v>
      </c>
      <c r="F3279" s="17" t="s">
        <v>405</v>
      </c>
      <c r="G3279" s="36" t="s">
        <v>400</v>
      </c>
      <c r="H3279" s="157">
        <v>0</v>
      </c>
      <c r="I3279" s="19">
        <v>4</v>
      </c>
      <c r="J3279" s="150" t="s">
        <v>13</v>
      </c>
      <c r="K3279" s="150" t="s">
        <v>12</v>
      </c>
      <c r="L3279" s="9">
        <v>4</v>
      </c>
      <c r="M3279" s="9"/>
      <c r="N3279" s="21">
        <v>1.3127</v>
      </c>
      <c r="O3279" s="10"/>
      <c r="P3279" s="39">
        <v>6.7299999999999999E-2</v>
      </c>
      <c r="Q3279" s="7"/>
      <c r="R3279" s="158">
        <v>54.790300000000002</v>
      </c>
      <c r="S3279" s="1"/>
      <c r="T3279" s="23">
        <v>2.8085</v>
      </c>
      <c r="V3279" s="20">
        <v>19.508600000000001</v>
      </c>
      <c r="X3279" s="20">
        <v>0</v>
      </c>
      <c r="AA3279" s="25">
        <v>6662</v>
      </c>
      <c r="AB3279" s="9"/>
      <c r="AC3279" s="25">
        <v>99006</v>
      </c>
      <c r="AD3279" s="9"/>
      <c r="AE3279" s="27">
        <v>5075</v>
      </c>
      <c r="AF3279" s="9"/>
      <c r="AG3279" s="26">
        <v>1807</v>
      </c>
      <c r="AI3279" s="26">
        <v>0</v>
      </c>
      <c r="AK3279" s="26">
        <v>33328</v>
      </c>
      <c r="AM3279" s="2" t="str">
        <f t="shared" si="51"/>
        <v>No</v>
      </c>
    </row>
    <row r="3280" spans="1:39">
      <c r="A3280" s="6" t="s">
        <v>5089</v>
      </c>
      <c r="B3280" s="6" t="s">
        <v>5090</v>
      </c>
      <c r="C3280" s="4" t="s">
        <v>22</v>
      </c>
      <c r="D3280" s="213" t="s">
        <v>5091</v>
      </c>
      <c r="E3280" s="210" t="s">
        <v>5092</v>
      </c>
      <c r="F3280" s="17" t="s">
        <v>272</v>
      </c>
      <c r="G3280" s="36" t="s">
        <v>400</v>
      </c>
      <c r="H3280" s="157">
        <v>0</v>
      </c>
      <c r="I3280" s="19">
        <v>4</v>
      </c>
      <c r="J3280" s="150" t="s">
        <v>13</v>
      </c>
      <c r="K3280" s="150" t="s">
        <v>12</v>
      </c>
      <c r="L3280" s="9">
        <v>4</v>
      </c>
      <c r="M3280" s="9"/>
      <c r="N3280" s="21">
        <v>1.4844999999999999</v>
      </c>
      <c r="O3280" s="10"/>
      <c r="P3280" s="39">
        <v>9.2499999999999999E-2</v>
      </c>
      <c r="Q3280" s="7"/>
      <c r="R3280" s="158">
        <v>72.269599999999997</v>
      </c>
      <c r="S3280" s="1"/>
      <c r="T3280" s="23">
        <v>4.5021000000000004</v>
      </c>
      <c r="V3280" s="20">
        <v>16.052499999999998</v>
      </c>
      <c r="X3280" s="20">
        <v>0</v>
      </c>
      <c r="AA3280" s="25">
        <v>50079</v>
      </c>
      <c r="AB3280" s="9"/>
      <c r="AC3280" s="25">
        <v>541516</v>
      </c>
      <c r="AD3280" s="9"/>
      <c r="AE3280" s="27">
        <v>33734</v>
      </c>
      <c r="AF3280" s="9"/>
      <c r="AG3280" s="26">
        <v>7493</v>
      </c>
      <c r="AI3280" s="26">
        <v>0</v>
      </c>
      <c r="AK3280" s="26">
        <v>75021</v>
      </c>
      <c r="AM3280" s="2" t="str">
        <f t="shared" si="51"/>
        <v>No</v>
      </c>
    </row>
    <row r="3281" spans="1:39">
      <c r="A3281" s="6" t="s">
        <v>4723</v>
      </c>
      <c r="B3281" s="6" t="s">
        <v>820</v>
      </c>
      <c r="C3281" s="4" t="s">
        <v>117</v>
      </c>
      <c r="D3281" s="213" t="s">
        <v>4724</v>
      </c>
      <c r="E3281" s="210" t="s">
        <v>4725</v>
      </c>
      <c r="F3281" s="17" t="s">
        <v>405</v>
      </c>
      <c r="G3281" s="36" t="s">
        <v>400</v>
      </c>
      <c r="H3281" s="157">
        <v>0</v>
      </c>
      <c r="I3281" s="19">
        <v>4</v>
      </c>
      <c r="J3281" s="150" t="s">
        <v>13</v>
      </c>
      <c r="K3281" s="150" t="s">
        <v>12</v>
      </c>
      <c r="L3281" s="9">
        <v>4</v>
      </c>
      <c r="M3281" s="9"/>
      <c r="N3281" s="21">
        <v>1.1649</v>
      </c>
      <c r="O3281" s="10"/>
      <c r="P3281" s="39">
        <v>0.1134</v>
      </c>
      <c r="Q3281" s="7"/>
      <c r="R3281" s="158">
        <v>20.959800000000001</v>
      </c>
      <c r="S3281" s="1"/>
      <c r="T3281" s="23">
        <v>2.0413000000000001</v>
      </c>
      <c r="V3281" s="20">
        <v>10.2677</v>
      </c>
      <c r="X3281" s="20">
        <v>0</v>
      </c>
      <c r="AA3281" s="25">
        <v>16046</v>
      </c>
      <c r="AB3281" s="9"/>
      <c r="AC3281" s="25">
        <v>141437</v>
      </c>
      <c r="AD3281" s="9"/>
      <c r="AE3281" s="27">
        <v>13775</v>
      </c>
      <c r="AF3281" s="9"/>
      <c r="AG3281" s="26">
        <v>6748</v>
      </c>
      <c r="AI3281" s="26">
        <v>0</v>
      </c>
      <c r="AK3281" s="26">
        <v>53021</v>
      </c>
      <c r="AM3281" s="2" t="str">
        <f t="shared" si="51"/>
        <v>No</v>
      </c>
    </row>
    <row r="3282" spans="1:39">
      <c r="A3282" s="6" t="s">
        <v>371</v>
      </c>
      <c r="B3282" s="6" t="s">
        <v>372</v>
      </c>
      <c r="C3282" s="4" t="s">
        <v>1</v>
      </c>
      <c r="D3282" s="213" t="s">
        <v>373</v>
      </c>
      <c r="E3282" s="210">
        <v>135</v>
      </c>
      <c r="F3282" s="17" t="s">
        <v>132</v>
      </c>
      <c r="G3282" s="36" t="s">
        <v>220</v>
      </c>
      <c r="H3282" s="157">
        <v>0</v>
      </c>
      <c r="I3282" s="19">
        <v>4</v>
      </c>
      <c r="J3282" s="150" t="s">
        <v>14</v>
      </c>
      <c r="K3282" s="150" t="s">
        <v>12</v>
      </c>
      <c r="L3282" s="9">
        <v>3</v>
      </c>
      <c r="M3282" s="9"/>
      <c r="N3282" s="21">
        <v>0.89319999999999999</v>
      </c>
      <c r="O3282" s="10"/>
      <c r="P3282" s="39">
        <v>1.49E-2</v>
      </c>
      <c r="Q3282" s="7"/>
      <c r="R3282" s="158">
        <v>118.7355</v>
      </c>
      <c r="S3282" s="1"/>
      <c r="T3282" s="23">
        <v>1.9802999999999999</v>
      </c>
      <c r="V3282" s="20">
        <v>59.957500000000003</v>
      </c>
      <c r="X3282" s="20">
        <v>0</v>
      </c>
      <c r="AA3282" s="25">
        <v>14296</v>
      </c>
      <c r="AB3282" s="9"/>
      <c r="AC3282" s="25">
        <v>959620</v>
      </c>
      <c r="AD3282" s="9"/>
      <c r="AE3282" s="27">
        <v>16005</v>
      </c>
      <c r="AF3282" s="9"/>
      <c r="AG3282" s="26">
        <v>8082</v>
      </c>
      <c r="AI3282" s="26">
        <v>0</v>
      </c>
      <c r="AK3282" s="26">
        <v>280865</v>
      </c>
      <c r="AM3282" s="2" t="str">
        <f t="shared" si="51"/>
        <v>No</v>
      </c>
    </row>
    <row r="3283" spans="1:39">
      <c r="A3283" s="6" t="s">
        <v>1532</v>
      </c>
      <c r="B3283" s="6" t="s">
        <v>1533</v>
      </c>
      <c r="C3283" s="4" t="s">
        <v>17</v>
      </c>
      <c r="D3283" s="213" t="s">
        <v>1534</v>
      </c>
      <c r="E3283" s="210" t="s">
        <v>1535</v>
      </c>
      <c r="F3283" s="17" t="s">
        <v>272</v>
      </c>
      <c r="G3283" s="36" t="s">
        <v>400</v>
      </c>
      <c r="H3283" s="157">
        <v>0</v>
      </c>
      <c r="I3283" s="19">
        <v>4</v>
      </c>
      <c r="J3283" s="150" t="s">
        <v>13</v>
      </c>
      <c r="K3283" s="150" t="s">
        <v>15</v>
      </c>
      <c r="L3283" s="9">
        <v>3</v>
      </c>
      <c r="M3283" s="9"/>
      <c r="N3283" s="21">
        <v>0.39</v>
      </c>
      <c r="O3283" s="10"/>
      <c r="P3283" s="39">
        <v>1.26E-2</v>
      </c>
      <c r="Q3283" s="7"/>
      <c r="R3283" s="158">
        <v>24.249199999999998</v>
      </c>
      <c r="S3283" s="1"/>
      <c r="T3283" s="23">
        <v>0.7863</v>
      </c>
      <c r="V3283" s="20">
        <v>30.839700000000001</v>
      </c>
      <c r="X3283" s="20">
        <v>0</v>
      </c>
      <c r="AA3283" s="25">
        <v>752</v>
      </c>
      <c r="AB3283" s="9"/>
      <c r="AC3283" s="25">
        <v>59459</v>
      </c>
      <c r="AD3283" s="9"/>
      <c r="AE3283" s="27">
        <v>1928</v>
      </c>
      <c r="AF3283" s="9"/>
      <c r="AG3283" s="26">
        <v>2452</v>
      </c>
      <c r="AI3283" s="26">
        <v>0</v>
      </c>
      <c r="AK3283" s="26">
        <v>14849</v>
      </c>
      <c r="AM3283" s="2" t="str">
        <f t="shared" si="51"/>
        <v>No</v>
      </c>
    </row>
    <row r="3284" spans="1:39">
      <c r="A3284" s="6" t="s">
        <v>4912</v>
      </c>
      <c r="B3284" s="6" t="s">
        <v>4913</v>
      </c>
      <c r="C3284" s="4" t="s">
        <v>22</v>
      </c>
      <c r="D3284" s="213" t="s">
        <v>4914</v>
      </c>
      <c r="E3284" s="210">
        <v>99256</v>
      </c>
      <c r="F3284" s="17" t="s">
        <v>132</v>
      </c>
      <c r="G3284" s="36" t="s">
        <v>220</v>
      </c>
      <c r="H3284" s="157">
        <v>0</v>
      </c>
      <c r="I3284" s="19">
        <v>4</v>
      </c>
      <c r="J3284" s="150" t="s">
        <v>14</v>
      </c>
      <c r="K3284" s="150" t="s">
        <v>12</v>
      </c>
      <c r="L3284" s="9">
        <v>3</v>
      </c>
      <c r="M3284" s="9"/>
      <c r="N3284" s="21">
        <v>9.3486999999999991</v>
      </c>
      <c r="O3284" s="10"/>
      <c r="P3284" s="39">
        <v>0.1009</v>
      </c>
      <c r="Q3284" s="7"/>
      <c r="R3284" s="158">
        <v>78.905500000000004</v>
      </c>
      <c r="S3284" s="1"/>
      <c r="T3284" s="23">
        <v>0.85189999999999999</v>
      </c>
      <c r="V3284" s="20">
        <v>92.628200000000007</v>
      </c>
      <c r="X3284" s="20">
        <v>0</v>
      </c>
      <c r="AA3284" s="25">
        <v>10536</v>
      </c>
      <c r="AB3284" s="9"/>
      <c r="AC3284" s="25">
        <v>104392</v>
      </c>
      <c r="AD3284" s="9"/>
      <c r="AE3284" s="27">
        <v>1127</v>
      </c>
      <c r="AF3284" s="9"/>
      <c r="AG3284" s="26">
        <v>1323</v>
      </c>
      <c r="AI3284" s="26">
        <v>0</v>
      </c>
      <c r="AK3284" s="26">
        <v>51077</v>
      </c>
      <c r="AM3284" s="2" t="str">
        <f t="shared" si="51"/>
        <v>No</v>
      </c>
    </row>
    <row r="3285" spans="1:39">
      <c r="A3285" s="6" t="s">
        <v>4915</v>
      </c>
      <c r="B3285" s="6" t="s">
        <v>4916</v>
      </c>
      <c r="C3285" s="4" t="s">
        <v>22</v>
      </c>
      <c r="D3285" s="213" t="s">
        <v>4917</v>
      </c>
      <c r="E3285" s="210">
        <v>99262</v>
      </c>
      <c r="F3285" s="17" t="s">
        <v>132</v>
      </c>
      <c r="G3285" s="36" t="s">
        <v>220</v>
      </c>
      <c r="H3285" s="157">
        <v>0</v>
      </c>
      <c r="I3285" s="19">
        <v>4</v>
      </c>
      <c r="J3285" s="150" t="s">
        <v>13</v>
      </c>
      <c r="K3285" s="150" t="s">
        <v>12</v>
      </c>
      <c r="L3285" s="9">
        <v>3</v>
      </c>
      <c r="M3285" s="9"/>
      <c r="N3285" s="21">
        <v>0.41199999999999998</v>
      </c>
      <c r="O3285" s="10"/>
      <c r="P3285" s="39">
        <v>2.6100000000000002E-2</v>
      </c>
      <c r="Q3285" s="7"/>
      <c r="R3285" s="158">
        <v>51.000300000000003</v>
      </c>
      <c r="S3285" s="1"/>
      <c r="T3285" s="23">
        <v>3.2313000000000001</v>
      </c>
      <c r="V3285" s="20">
        <v>15.782999999999999</v>
      </c>
      <c r="X3285" s="20">
        <v>0</v>
      </c>
      <c r="AA3285" s="25">
        <v>9968</v>
      </c>
      <c r="AB3285" s="9"/>
      <c r="AC3285" s="25">
        <v>381839</v>
      </c>
      <c r="AD3285" s="9"/>
      <c r="AE3285" s="27">
        <v>24193</v>
      </c>
      <c r="AF3285" s="9"/>
      <c r="AG3285" s="26">
        <v>7487</v>
      </c>
      <c r="AI3285" s="26">
        <v>0</v>
      </c>
      <c r="AK3285" s="26">
        <v>99979</v>
      </c>
      <c r="AM3285" s="2" t="str">
        <f t="shared" si="51"/>
        <v>No</v>
      </c>
    </row>
    <row r="3286" spans="1:39">
      <c r="A3286" s="6" t="s">
        <v>6469</v>
      </c>
      <c r="B3286" s="6" t="s">
        <v>2322</v>
      </c>
      <c r="C3286" s="4" t="s">
        <v>46</v>
      </c>
      <c r="D3286" s="213">
        <v>5042</v>
      </c>
      <c r="E3286" s="210">
        <v>50042</v>
      </c>
      <c r="F3286" s="17" t="s">
        <v>272</v>
      </c>
      <c r="G3286" s="36" t="s">
        <v>220</v>
      </c>
      <c r="H3286" s="157">
        <v>8608208</v>
      </c>
      <c r="I3286" s="19">
        <v>4</v>
      </c>
      <c r="J3286" s="150" t="s">
        <v>14</v>
      </c>
      <c r="K3286" s="150" t="s">
        <v>12</v>
      </c>
      <c r="L3286" s="9">
        <v>3</v>
      </c>
      <c r="M3286" s="9"/>
      <c r="N3286" s="21">
        <v>0</v>
      </c>
      <c r="O3286" s="10"/>
      <c r="P3286" s="39">
        <v>0</v>
      </c>
      <c r="Q3286" s="7"/>
      <c r="R3286" s="158">
        <v>103.7867</v>
      </c>
      <c r="S3286" s="1"/>
      <c r="T3286" s="23">
        <v>12.491099999999999</v>
      </c>
      <c r="V3286" s="20">
        <v>8.3087999999999997</v>
      </c>
      <c r="X3286" s="20">
        <v>0</v>
      </c>
      <c r="AA3286" s="25">
        <v>0</v>
      </c>
      <c r="AB3286" s="9"/>
      <c r="AC3286" s="25">
        <v>965943</v>
      </c>
      <c r="AD3286" s="9"/>
      <c r="AE3286" s="27">
        <v>116255</v>
      </c>
      <c r="AF3286" s="9"/>
      <c r="AG3286" s="26">
        <v>9307</v>
      </c>
      <c r="AI3286" s="26">
        <v>0</v>
      </c>
      <c r="AK3286" s="26">
        <v>121626</v>
      </c>
      <c r="AM3286" s="2" t="str">
        <f t="shared" si="51"/>
        <v>No</v>
      </c>
    </row>
    <row r="3287" spans="1:39">
      <c r="A3287" s="6" t="s">
        <v>6470</v>
      </c>
      <c r="B3287" s="6" t="s">
        <v>869</v>
      </c>
      <c r="C3287" s="4" t="s">
        <v>75</v>
      </c>
      <c r="D3287" s="213">
        <v>2191</v>
      </c>
      <c r="E3287" s="210">
        <v>20191</v>
      </c>
      <c r="F3287" s="17" t="s">
        <v>272</v>
      </c>
      <c r="G3287" s="36" t="s">
        <v>220</v>
      </c>
      <c r="H3287" s="157">
        <v>57442</v>
      </c>
      <c r="I3287" s="19">
        <v>4</v>
      </c>
      <c r="J3287" s="150" t="s">
        <v>14</v>
      </c>
      <c r="K3287" s="150" t="s">
        <v>12</v>
      </c>
      <c r="L3287" s="9">
        <v>3</v>
      </c>
      <c r="M3287" s="9"/>
      <c r="N3287" s="21">
        <v>0.86629999999999996</v>
      </c>
      <c r="O3287" s="10"/>
      <c r="P3287" s="39">
        <v>5.7799999999999997E-2</v>
      </c>
      <c r="Q3287" s="7"/>
      <c r="R3287" s="158">
        <v>109.7817</v>
      </c>
      <c r="S3287" s="1"/>
      <c r="T3287" s="23">
        <v>7.319</v>
      </c>
      <c r="V3287" s="20">
        <v>14.999599999999999</v>
      </c>
      <c r="X3287" s="20">
        <v>0</v>
      </c>
      <c r="AA3287" s="25">
        <v>64185</v>
      </c>
      <c r="AB3287" s="9"/>
      <c r="AC3287" s="25">
        <v>1111320</v>
      </c>
      <c r="AD3287" s="9"/>
      <c r="AE3287" s="27">
        <v>74090</v>
      </c>
      <c r="AF3287" s="9"/>
      <c r="AG3287" s="26">
        <v>10123</v>
      </c>
      <c r="AI3287" s="26">
        <v>0</v>
      </c>
      <c r="AK3287" s="26">
        <v>127453</v>
      </c>
      <c r="AM3287" s="2" t="str">
        <f t="shared" si="51"/>
        <v>No</v>
      </c>
    </row>
    <row r="3288" spans="1:39">
      <c r="A3288" s="6" t="s">
        <v>439</v>
      </c>
      <c r="B3288" s="6" t="s">
        <v>5847</v>
      </c>
      <c r="C3288" s="4" t="s">
        <v>86</v>
      </c>
      <c r="D3288" s="213" t="s">
        <v>440</v>
      </c>
      <c r="E3288" s="210" t="s">
        <v>441</v>
      </c>
      <c r="F3288" s="17" t="s">
        <v>275</v>
      </c>
      <c r="G3288" s="36" t="s">
        <v>400</v>
      </c>
      <c r="H3288" s="157">
        <v>0</v>
      </c>
      <c r="I3288" s="19">
        <v>4</v>
      </c>
      <c r="J3288" s="150" t="s">
        <v>24</v>
      </c>
      <c r="K3288" s="150" t="s">
        <v>15</v>
      </c>
      <c r="L3288" s="9">
        <v>3</v>
      </c>
      <c r="M3288" s="9"/>
      <c r="N3288" s="21">
        <v>0.54949999999999999</v>
      </c>
      <c r="O3288" s="10"/>
      <c r="P3288" s="39">
        <v>6.8400000000000002E-2</v>
      </c>
      <c r="Q3288" s="7"/>
      <c r="R3288" s="158">
        <v>59.607399999999998</v>
      </c>
      <c r="S3288" s="1"/>
      <c r="T3288" s="23">
        <v>7.4211999999999998</v>
      </c>
      <c r="V3288" s="20">
        <v>8.0320999999999998</v>
      </c>
      <c r="X3288" s="20">
        <v>0</v>
      </c>
      <c r="AA3288" s="25">
        <v>36832</v>
      </c>
      <c r="AB3288" s="9"/>
      <c r="AC3288" s="25">
        <v>538374</v>
      </c>
      <c r="AD3288" s="9"/>
      <c r="AE3288" s="27">
        <v>67028</v>
      </c>
      <c r="AF3288" s="9"/>
      <c r="AG3288" s="26">
        <v>9032</v>
      </c>
      <c r="AI3288" s="26">
        <v>0</v>
      </c>
      <c r="AK3288" s="26">
        <v>246031</v>
      </c>
      <c r="AM3288" s="2" t="str">
        <f t="shared" si="51"/>
        <v>No</v>
      </c>
    </row>
    <row r="3289" spans="1:39">
      <c r="A3289" s="6" t="s">
        <v>6471</v>
      </c>
      <c r="B3289" s="6" t="s">
        <v>1368</v>
      </c>
      <c r="C3289" s="4" t="s">
        <v>90</v>
      </c>
      <c r="D3289" s="213">
        <v>4123</v>
      </c>
      <c r="E3289" s="210">
        <v>40123</v>
      </c>
      <c r="F3289" s="17" t="s">
        <v>272</v>
      </c>
      <c r="G3289" s="36" t="s">
        <v>220</v>
      </c>
      <c r="H3289" s="157">
        <v>2148346</v>
      </c>
      <c r="I3289" s="19">
        <v>4</v>
      </c>
      <c r="J3289" s="150" t="s">
        <v>14</v>
      </c>
      <c r="K3289" s="150" t="s">
        <v>12</v>
      </c>
      <c r="L3289" s="9">
        <v>3</v>
      </c>
      <c r="M3289" s="9"/>
      <c r="N3289" s="21">
        <v>0</v>
      </c>
      <c r="O3289" s="10"/>
      <c r="P3289" s="39">
        <v>0</v>
      </c>
      <c r="Q3289" s="7"/>
      <c r="R3289" s="158">
        <v>18.357199999999999</v>
      </c>
      <c r="S3289" s="1"/>
      <c r="T3289" s="23">
        <v>7.0429000000000004</v>
      </c>
      <c r="V3289" s="20">
        <v>2.6065</v>
      </c>
      <c r="X3289" s="20">
        <v>0</v>
      </c>
      <c r="AA3289" s="25">
        <v>0</v>
      </c>
      <c r="AB3289" s="9"/>
      <c r="AC3289" s="25">
        <v>37669</v>
      </c>
      <c r="AD3289" s="9"/>
      <c r="AE3289" s="27">
        <v>14452</v>
      </c>
      <c r="AF3289" s="9"/>
      <c r="AG3289" s="26">
        <v>2052</v>
      </c>
      <c r="AI3289" s="26">
        <v>0</v>
      </c>
      <c r="AK3289" s="26">
        <v>18401</v>
      </c>
      <c r="AM3289" s="2" t="str">
        <f t="shared" si="51"/>
        <v>No</v>
      </c>
    </row>
    <row r="3290" spans="1:39">
      <c r="A3290" s="6" t="s">
        <v>278</v>
      </c>
      <c r="B3290" s="6" t="s">
        <v>279</v>
      </c>
      <c r="C3290" s="4" t="s">
        <v>109</v>
      </c>
      <c r="D3290" s="213" t="s">
        <v>280</v>
      </c>
      <c r="E3290" s="210">
        <v>4</v>
      </c>
      <c r="F3290" s="17" t="s">
        <v>132</v>
      </c>
      <c r="G3290" s="36" t="s">
        <v>220</v>
      </c>
      <c r="H3290" s="157">
        <v>0</v>
      </c>
      <c r="I3290" s="19">
        <v>4</v>
      </c>
      <c r="J3290" s="150" t="s">
        <v>14</v>
      </c>
      <c r="K3290" s="150" t="s">
        <v>12</v>
      </c>
      <c r="L3290" s="9">
        <v>3</v>
      </c>
      <c r="M3290" s="9"/>
      <c r="N3290" s="21">
        <v>0</v>
      </c>
      <c r="O3290" s="10"/>
      <c r="P3290" s="39">
        <v>0</v>
      </c>
      <c r="Q3290" s="7"/>
      <c r="R3290" s="158">
        <v>80.461699999999993</v>
      </c>
      <c r="S3290" s="1"/>
      <c r="T3290" s="23">
        <v>1.3371999999999999</v>
      </c>
      <c r="V3290" s="20">
        <v>60.170499999999997</v>
      </c>
      <c r="X3290" s="20">
        <v>0</v>
      </c>
      <c r="AA3290" s="25">
        <v>0</v>
      </c>
      <c r="AB3290" s="9"/>
      <c r="AC3290" s="25">
        <v>296099</v>
      </c>
      <c r="AD3290" s="9"/>
      <c r="AE3290" s="27">
        <v>4921</v>
      </c>
      <c r="AF3290" s="9"/>
      <c r="AG3290" s="26">
        <v>3680</v>
      </c>
      <c r="AI3290" s="26">
        <v>0</v>
      </c>
      <c r="AK3290" s="26">
        <v>88882</v>
      </c>
      <c r="AM3290" s="2" t="str">
        <f t="shared" si="51"/>
        <v>No</v>
      </c>
    </row>
    <row r="3291" spans="1:39">
      <c r="A3291" s="6" t="s">
        <v>6472</v>
      </c>
      <c r="B3291" s="6" t="s">
        <v>1071</v>
      </c>
      <c r="C3291" s="4" t="s">
        <v>105</v>
      </c>
      <c r="D3291" s="213">
        <v>3053</v>
      </c>
      <c r="E3291" s="210">
        <v>30053</v>
      </c>
      <c r="F3291" s="17" t="s">
        <v>272</v>
      </c>
      <c r="G3291" s="36" t="s">
        <v>220</v>
      </c>
      <c r="H3291" s="157">
        <v>69501</v>
      </c>
      <c r="I3291" s="19">
        <v>4</v>
      </c>
      <c r="J3291" s="150" t="s">
        <v>14</v>
      </c>
      <c r="K3291" s="150" t="s">
        <v>12</v>
      </c>
      <c r="L3291" s="9">
        <v>3</v>
      </c>
      <c r="M3291" s="9"/>
      <c r="N3291" s="21">
        <v>0.72419999999999995</v>
      </c>
      <c r="O3291" s="10"/>
      <c r="P3291" s="39">
        <v>0.10199999999999999</v>
      </c>
      <c r="Q3291" s="7"/>
      <c r="R3291" s="158">
        <v>53.445300000000003</v>
      </c>
      <c r="S3291" s="1"/>
      <c r="T3291" s="23">
        <v>7.5265000000000004</v>
      </c>
      <c r="V3291" s="20">
        <v>7.1009000000000002</v>
      </c>
      <c r="X3291" s="20">
        <v>0</v>
      </c>
      <c r="AA3291" s="25">
        <v>38864</v>
      </c>
      <c r="AB3291" s="9"/>
      <c r="AC3291" s="25">
        <v>381065</v>
      </c>
      <c r="AD3291" s="9"/>
      <c r="AE3291" s="27">
        <v>53664</v>
      </c>
      <c r="AF3291" s="9"/>
      <c r="AG3291" s="26">
        <v>7130</v>
      </c>
      <c r="AI3291" s="26">
        <v>0</v>
      </c>
      <c r="AK3291" s="26">
        <v>81163</v>
      </c>
      <c r="AM3291" s="2" t="str">
        <f t="shared" si="51"/>
        <v>No</v>
      </c>
    </row>
    <row r="3292" spans="1:39">
      <c r="A3292" s="6" t="s">
        <v>6473</v>
      </c>
      <c r="B3292" s="6" t="s">
        <v>6474</v>
      </c>
      <c r="C3292" s="4" t="s">
        <v>58</v>
      </c>
      <c r="D3292" s="213" t="s">
        <v>6475</v>
      </c>
      <c r="E3292" s="210" t="s">
        <v>6476</v>
      </c>
      <c r="F3292" s="17" t="s">
        <v>405</v>
      </c>
      <c r="G3292" s="36" t="s">
        <v>400</v>
      </c>
      <c r="H3292" s="157">
        <v>0</v>
      </c>
      <c r="I3292" s="19">
        <v>4</v>
      </c>
      <c r="J3292" s="150" t="s">
        <v>13</v>
      </c>
      <c r="K3292" s="150" t="s">
        <v>12</v>
      </c>
      <c r="L3292" s="9">
        <v>3</v>
      </c>
      <c r="M3292" s="9"/>
      <c r="N3292" s="21">
        <v>1.7413000000000001</v>
      </c>
      <c r="O3292" s="10"/>
      <c r="P3292" s="39">
        <v>1.5100000000000001E-2</v>
      </c>
      <c r="Q3292" s="7"/>
      <c r="R3292" s="158">
        <v>202.46799999999999</v>
      </c>
      <c r="S3292" s="1"/>
      <c r="T3292" s="23">
        <v>1.7524999999999999</v>
      </c>
      <c r="V3292" s="20">
        <v>115.5337</v>
      </c>
      <c r="X3292" s="20">
        <v>0</v>
      </c>
      <c r="AA3292" s="25">
        <v>3723</v>
      </c>
      <c r="AB3292" s="9"/>
      <c r="AC3292" s="25">
        <v>247011</v>
      </c>
      <c r="AD3292" s="9"/>
      <c r="AE3292" s="27">
        <v>2138</v>
      </c>
      <c r="AF3292" s="9"/>
      <c r="AG3292" s="26">
        <v>1220</v>
      </c>
      <c r="AI3292" s="26">
        <v>0</v>
      </c>
      <c r="AK3292" s="26">
        <v>24432</v>
      </c>
      <c r="AM3292" s="2" t="str">
        <f t="shared" si="51"/>
        <v>No</v>
      </c>
    </row>
    <row r="3293" spans="1:39">
      <c r="A3293" s="6" t="s">
        <v>4441</v>
      </c>
      <c r="B3293" s="6" t="s">
        <v>4442</v>
      </c>
      <c r="C3293" s="4" t="s">
        <v>33</v>
      </c>
      <c r="D3293" s="213" t="s">
        <v>4443</v>
      </c>
      <c r="E3293" s="210" t="s">
        <v>4444</v>
      </c>
      <c r="F3293" s="17" t="s">
        <v>272</v>
      </c>
      <c r="G3293" s="36" t="s">
        <v>400</v>
      </c>
      <c r="H3293" s="157">
        <v>0</v>
      </c>
      <c r="I3293" s="19">
        <v>4</v>
      </c>
      <c r="J3293" s="150" t="s">
        <v>13</v>
      </c>
      <c r="K3293" s="150" t="s">
        <v>12</v>
      </c>
      <c r="L3293" s="9">
        <v>2</v>
      </c>
      <c r="M3293" s="9"/>
      <c r="N3293" s="21">
        <v>0</v>
      </c>
      <c r="O3293" s="10"/>
      <c r="P3293" s="39">
        <v>0</v>
      </c>
      <c r="Q3293" s="7"/>
      <c r="R3293" s="158">
        <v>86.725499999999997</v>
      </c>
      <c r="S3293" s="1"/>
      <c r="T3293" s="23">
        <v>9.8275000000000006</v>
      </c>
      <c r="V3293" s="20">
        <v>8.8247999999999998</v>
      </c>
      <c r="X3293" s="20">
        <v>0</v>
      </c>
      <c r="AA3293" s="25">
        <v>0</v>
      </c>
      <c r="AB3293" s="9"/>
      <c r="AC3293" s="25">
        <v>151336</v>
      </c>
      <c r="AD3293" s="9"/>
      <c r="AE3293" s="27">
        <v>17149</v>
      </c>
      <c r="AF3293" s="9"/>
      <c r="AG3293" s="26">
        <v>1745</v>
      </c>
      <c r="AI3293" s="26">
        <v>0</v>
      </c>
      <c r="AK3293" s="26">
        <v>30696</v>
      </c>
      <c r="AM3293" s="2" t="str">
        <f t="shared" si="51"/>
        <v>No</v>
      </c>
    </row>
    <row r="3294" spans="1:39">
      <c r="A3294" s="6" t="s">
        <v>489</v>
      </c>
      <c r="B3294" s="6" t="s">
        <v>367</v>
      </c>
      <c r="C3294" s="4" t="s">
        <v>86</v>
      </c>
      <c r="D3294" s="213" t="s">
        <v>490</v>
      </c>
      <c r="E3294" s="210" t="s">
        <v>491</v>
      </c>
      <c r="F3294" s="17" t="s">
        <v>272</v>
      </c>
      <c r="G3294" s="36" t="s">
        <v>400</v>
      </c>
      <c r="H3294" s="157">
        <v>0</v>
      </c>
      <c r="I3294" s="19">
        <v>4</v>
      </c>
      <c r="J3294" s="150" t="s">
        <v>18</v>
      </c>
      <c r="K3294" s="150" t="s">
        <v>15</v>
      </c>
      <c r="L3294" s="9">
        <v>2</v>
      </c>
      <c r="M3294" s="9"/>
      <c r="N3294" s="21">
        <v>1.4009</v>
      </c>
      <c r="O3294" s="10"/>
      <c r="P3294" s="39">
        <v>0.21829999999999999</v>
      </c>
      <c r="Q3294" s="7"/>
      <c r="R3294" s="158">
        <v>25.664400000000001</v>
      </c>
      <c r="S3294" s="1"/>
      <c r="T3294" s="23">
        <v>3.9992000000000001</v>
      </c>
      <c r="V3294" s="20">
        <v>6.4173</v>
      </c>
      <c r="X3294" s="20">
        <v>0</v>
      </c>
      <c r="AA3294" s="25">
        <v>44536</v>
      </c>
      <c r="AB3294" s="9"/>
      <c r="AC3294" s="25">
        <v>204006</v>
      </c>
      <c r="AD3294" s="9"/>
      <c r="AE3294" s="27">
        <v>31790</v>
      </c>
      <c r="AF3294" s="9"/>
      <c r="AG3294" s="26">
        <v>7949</v>
      </c>
      <c r="AI3294" s="26">
        <v>0</v>
      </c>
      <c r="AK3294" s="26">
        <v>59726</v>
      </c>
      <c r="AM3294" s="2" t="str">
        <f t="shared" si="51"/>
        <v>No</v>
      </c>
    </row>
    <row r="3295" spans="1:39">
      <c r="A3295" s="6" t="s">
        <v>6477</v>
      </c>
      <c r="B3295" s="6" t="s">
        <v>337</v>
      </c>
      <c r="C3295" s="4" t="s">
        <v>1</v>
      </c>
      <c r="D3295" s="213">
        <v>48</v>
      </c>
      <c r="E3295" s="210">
        <v>48</v>
      </c>
      <c r="F3295" s="17" t="s">
        <v>272</v>
      </c>
      <c r="G3295" s="36" t="s">
        <v>220</v>
      </c>
      <c r="H3295" s="157">
        <v>51924</v>
      </c>
      <c r="I3295" s="19">
        <v>4</v>
      </c>
      <c r="J3295" s="150" t="s">
        <v>13</v>
      </c>
      <c r="K3295" s="150" t="s">
        <v>12</v>
      </c>
      <c r="L3295" s="9">
        <v>2</v>
      </c>
      <c r="M3295" s="9"/>
      <c r="N3295" s="21">
        <v>1.2839</v>
      </c>
      <c r="O3295" s="10"/>
      <c r="P3295" s="39">
        <v>2.3300000000000001E-2</v>
      </c>
      <c r="Q3295" s="7"/>
      <c r="R3295" s="158">
        <v>155.0078</v>
      </c>
      <c r="S3295" s="1"/>
      <c r="T3295" s="23">
        <v>2.8138999999999998</v>
      </c>
      <c r="V3295" s="20">
        <v>55.087000000000003</v>
      </c>
      <c r="X3295" s="20">
        <v>0</v>
      </c>
      <c r="AA3295" s="25">
        <v>7395</v>
      </c>
      <c r="AB3295" s="9"/>
      <c r="AC3295" s="25">
        <v>317301</v>
      </c>
      <c r="AD3295" s="9"/>
      <c r="AE3295" s="27">
        <v>5760</v>
      </c>
      <c r="AF3295" s="9"/>
      <c r="AG3295" s="26">
        <v>2047</v>
      </c>
      <c r="AI3295" s="26">
        <v>0</v>
      </c>
      <c r="AK3295" s="26">
        <v>31479</v>
      </c>
      <c r="AM3295" s="2" t="str">
        <f t="shared" si="51"/>
        <v>No</v>
      </c>
    </row>
    <row r="3296" spans="1:39">
      <c r="A3296" s="6" t="s">
        <v>5678</v>
      </c>
      <c r="B3296" s="6" t="s">
        <v>5679</v>
      </c>
      <c r="C3296" s="4" t="s">
        <v>75</v>
      </c>
      <c r="D3296" s="213"/>
      <c r="E3296" s="210" t="s">
        <v>5680</v>
      </c>
      <c r="F3296" s="17" t="s">
        <v>272</v>
      </c>
      <c r="G3296" s="36" t="s">
        <v>400</v>
      </c>
      <c r="H3296" s="157">
        <v>0</v>
      </c>
      <c r="I3296" s="19">
        <v>4</v>
      </c>
      <c r="J3296" s="150" t="s">
        <v>14</v>
      </c>
      <c r="K3296" s="150" t="s">
        <v>15</v>
      </c>
      <c r="L3296" s="9">
        <v>2</v>
      </c>
      <c r="M3296" s="9"/>
      <c r="N3296" s="21">
        <v>1.8592</v>
      </c>
      <c r="O3296" s="10"/>
      <c r="P3296" s="39">
        <v>0.23130000000000001</v>
      </c>
      <c r="Q3296" s="7"/>
      <c r="R3296" s="158">
        <v>48.941200000000002</v>
      </c>
      <c r="S3296" s="1"/>
      <c r="T3296" s="23">
        <v>6.0888999999999998</v>
      </c>
      <c r="V3296" s="20">
        <v>8.0378000000000007</v>
      </c>
      <c r="X3296" s="20">
        <v>0</v>
      </c>
      <c r="AA3296" s="25">
        <v>42926</v>
      </c>
      <c r="AB3296" s="9"/>
      <c r="AC3296" s="25">
        <v>185585</v>
      </c>
      <c r="AD3296" s="9"/>
      <c r="AE3296" s="27">
        <v>23089</v>
      </c>
      <c r="AF3296" s="9"/>
      <c r="AG3296" s="26">
        <v>3792</v>
      </c>
      <c r="AI3296" s="26">
        <v>0</v>
      </c>
      <c r="AK3296" s="26">
        <v>51318</v>
      </c>
      <c r="AM3296" s="2" t="str">
        <f t="shared" si="51"/>
        <v>No</v>
      </c>
    </row>
    <row r="3297" spans="1:39">
      <c r="A3297" s="6" t="s">
        <v>5113</v>
      </c>
      <c r="B3297" s="6" t="s">
        <v>5114</v>
      </c>
      <c r="C3297" s="4" t="s">
        <v>22</v>
      </c>
      <c r="D3297" s="213" t="s">
        <v>5115</v>
      </c>
      <c r="E3297" s="210" t="s">
        <v>5116</v>
      </c>
      <c r="F3297" s="17" t="s">
        <v>275</v>
      </c>
      <c r="G3297" s="36" t="s">
        <v>400</v>
      </c>
      <c r="H3297" s="157">
        <v>0</v>
      </c>
      <c r="I3297" s="19">
        <v>4</v>
      </c>
      <c r="J3297" s="150" t="s">
        <v>13</v>
      </c>
      <c r="K3297" s="150" t="s">
        <v>15</v>
      </c>
      <c r="L3297" s="9">
        <v>2</v>
      </c>
      <c r="M3297" s="9"/>
      <c r="N3297" s="21">
        <v>3.1537000000000002</v>
      </c>
      <c r="O3297" s="10"/>
      <c r="P3297" s="39">
        <v>6.8500000000000005E-2</v>
      </c>
      <c r="Q3297" s="7"/>
      <c r="R3297" s="158">
        <v>109.1553</v>
      </c>
      <c r="S3297" s="1"/>
      <c r="T3297" s="23">
        <v>2.3698999999999999</v>
      </c>
      <c r="V3297" s="20">
        <v>46.059699999999999</v>
      </c>
      <c r="X3297" s="20">
        <v>0</v>
      </c>
      <c r="AA3297" s="25">
        <v>6547</v>
      </c>
      <c r="AB3297" s="9"/>
      <c r="AC3297" s="25">
        <v>95620</v>
      </c>
      <c r="AD3297" s="9"/>
      <c r="AE3297" s="27">
        <v>2076</v>
      </c>
      <c r="AF3297" s="9"/>
      <c r="AG3297" s="26">
        <v>876</v>
      </c>
      <c r="AI3297" s="26">
        <v>0</v>
      </c>
      <c r="AK3297" s="26">
        <v>6413</v>
      </c>
      <c r="AM3297" s="2" t="str">
        <f t="shared" si="51"/>
        <v>No</v>
      </c>
    </row>
    <row r="3298" spans="1:39">
      <c r="A3298" s="6" t="s">
        <v>4376</v>
      </c>
      <c r="B3298" s="6" t="s">
        <v>4377</v>
      </c>
      <c r="C3298" s="4" t="s">
        <v>63</v>
      </c>
      <c r="D3298" s="213" t="s">
        <v>4378</v>
      </c>
      <c r="E3298" s="210">
        <v>88164</v>
      </c>
      <c r="F3298" s="17" t="s">
        <v>132</v>
      </c>
      <c r="G3298" s="36" t="s">
        <v>220</v>
      </c>
      <c r="H3298" s="157">
        <v>0</v>
      </c>
      <c r="I3298" s="19">
        <v>4</v>
      </c>
      <c r="J3298" s="150" t="s">
        <v>13</v>
      </c>
      <c r="K3298" s="150" t="s">
        <v>12</v>
      </c>
      <c r="L3298" s="9">
        <v>2</v>
      </c>
      <c r="M3298" s="9"/>
      <c r="N3298" s="21">
        <v>0</v>
      </c>
      <c r="O3298" s="10"/>
      <c r="P3298" s="39">
        <v>0</v>
      </c>
      <c r="Q3298" s="7"/>
      <c r="R3298" s="158">
        <v>51.275500000000001</v>
      </c>
      <c r="S3298" s="1"/>
      <c r="T3298" s="23">
        <v>3.4016999999999999</v>
      </c>
      <c r="V3298" s="20">
        <v>15.073700000000001</v>
      </c>
      <c r="X3298" s="20">
        <v>0</v>
      </c>
      <c r="AA3298" s="25">
        <v>0</v>
      </c>
      <c r="AB3298" s="9"/>
      <c r="AC3298" s="25">
        <v>117831</v>
      </c>
      <c r="AD3298" s="9"/>
      <c r="AE3298" s="27">
        <v>7817</v>
      </c>
      <c r="AF3298" s="9"/>
      <c r="AG3298" s="26">
        <v>2298</v>
      </c>
      <c r="AI3298" s="26">
        <v>0</v>
      </c>
      <c r="AK3298" s="26">
        <v>73150</v>
      </c>
      <c r="AM3298" s="2" t="str">
        <f t="shared" si="51"/>
        <v>No</v>
      </c>
    </row>
    <row r="3299" spans="1:39">
      <c r="A3299" s="6" t="s">
        <v>5549</v>
      </c>
      <c r="B3299" s="6" t="s">
        <v>5550</v>
      </c>
      <c r="C3299" s="4" t="s">
        <v>22</v>
      </c>
      <c r="D3299" s="213"/>
      <c r="E3299" s="210">
        <v>90249</v>
      </c>
      <c r="F3299" s="17" t="s">
        <v>272</v>
      </c>
      <c r="G3299" s="36" t="s">
        <v>220</v>
      </c>
      <c r="H3299" s="157">
        <v>12150996</v>
      </c>
      <c r="I3299" s="19">
        <v>4</v>
      </c>
      <c r="J3299" s="150" t="s">
        <v>14</v>
      </c>
      <c r="K3299" s="150" t="s">
        <v>15</v>
      </c>
      <c r="L3299" s="9">
        <v>2</v>
      </c>
      <c r="M3299" s="9"/>
      <c r="N3299" s="21">
        <v>2.0648</v>
      </c>
      <c r="O3299" s="10"/>
      <c r="P3299" s="39">
        <v>0.20150000000000001</v>
      </c>
      <c r="Q3299" s="7"/>
      <c r="R3299" s="158">
        <v>94.926100000000005</v>
      </c>
      <c r="S3299" s="1"/>
      <c r="T3299" s="23">
        <v>9.2644000000000002</v>
      </c>
      <c r="V3299" s="20">
        <v>10.2463</v>
      </c>
      <c r="X3299" s="20">
        <v>0</v>
      </c>
      <c r="AA3299" s="25">
        <v>90079</v>
      </c>
      <c r="AB3299" s="9"/>
      <c r="AC3299" s="25">
        <v>447007</v>
      </c>
      <c r="AD3299" s="9"/>
      <c r="AE3299" s="27">
        <v>43626</v>
      </c>
      <c r="AF3299" s="9"/>
      <c r="AG3299" s="26">
        <v>4709</v>
      </c>
      <c r="AI3299" s="26">
        <v>0</v>
      </c>
      <c r="AK3299" s="26">
        <v>29297</v>
      </c>
      <c r="AM3299" s="2" t="str">
        <f t="shared" si="51"/>
        <v>No</v>
      </c>
    </row>
    <row r="3300" spans="1:39">
      <c r="A3300" s="6" t="s">
        <v>4441</v>
      </c>
      <c r="B3300" s="6" t="s">
        <v>4442</v>
      </c>
      <c r="C3300" s="4" t="s">
        <v>33</v>
      </c>
      <c r="D3300" s="213" t="s">
        <v>4443</v>
      </c>
      <c r="E3300" s="210" t="s">
        <v>4444</v>
      </c>
      <c r="F3300" s="17" t="s">
        <v>272</v>
      </c>
      <c r="G3300" s="36" t="s">
        <v>400</v>
      </c>
      <c r="H3300" s="157">
        <v>0</v>
      </c>
      <c r="I3300" s="19">
        <v>4</v>
      </c>
      <c r="J3300" s="150" t="s">
        <v>14</v>
      </c>
      <c r="K3300" s="150" t="s">
        <v>12</v>
      </c>
      <c r="L3300" s="9">
        <v>2</v>
      </c>
      <c r="M3300" s="9"/>
      <c r="N3300" s="21">
        <v>0</v>
      </c>
      <c r="O3300" s="10"/>
      <c r="P3300" s="39">
        <v>0</v>
      </c>
      <c r="Q3300" s="7"/>
      <c r="R3300" s="158">
        <v>65.915499999999994</v>
      </c>
      <c r="S3300" s="1"/>
      <c r="T3300" s="23">
        <v>8.9436999999999998</v>
      </c>
      <c r="V3300" s="20">
        <v>7.3700999999999999</v>
      </c>
      <c r="X3300" s="20">
        <v>0</v>
      </c>
      <c r="AA3300" s="25">
        <v>0</v>
      </c>
      <c r="AB3300" s="9"/>
      <c r="AC3300" s="25">
        <v>4680</v>
      </c>
      <c r="AD3300" s="9"/>
      <c r="AE3300" s="27">
        <v>635</v>
      </c>
      <c r="AF3300" s="9"/>
      <c r="AG3300" s="26">
        <v>71</v>
      </c>
      <c r="AI3300" s="26">
        <v>0</v>
      </c>
      <c r="AK3300" s="26">
        <v>947</v>
      </c>
      <c r="AM3300" s="2" t="str">
        <f t="shared" si="51"/>
        <v>No</v>
      </c>
    </row>
    <row r="3301" spans="1:39">
      <c r="A3301" s="6" t="s">
        <v>6478</v>
      </c>
      <c r="B3301" s="6" t="s">
        <v>3102</v>
      </c>
      <c r="C3301" s="4" t="s">
        <v>66</v>
      </c>
      <c r="D3301" s="213" t="s">
        <v>4146</v>
      </c>
      <c r="E3301" s="210" t="s">
        <v>4147</v>
      </c>
      <c r="F3301" s="17" t="s">
        <v>272</v>
      </c>
      <c r="G3301" s="36" t="s">
        <v>400</v>
      </c>
      <c r="H3301" s="157">
        <v>0</v>
      </c>
      <c r="I3301" s="19">
        <v>4</v>
      </c>
      <c r="J3301" s="150" t="s">
        <v>13</v>
      </c>
      <c r="K3301" s="150" t="s">
        <v>12</v>
      </c>
      <c r="L3301" s="9">
        <v>2</v>
      </c>
      <c r="M3301" s="9"/>
      <c r="N3301" s="21">
        <v>0.95579999999999998</v>
      </c>
      <c r="O3301" s="10"/>
      <c r="P3301" s="39">
        <v>8.1699999999999995E-2</v>
      </c>
      <c r="Q3301" s="7"/>
      <c r="R3301" s="158">
        <v>45.167700000000004</v>
      </c>
      <c r="S3301" s="1"/>
      <c r="T3301" s="23">
        <v>3.8603999999999998</v>
      </c>
      <c r="V3301" s="20">
        <v>11.7003</v>
      </c>
      <c r="X3301" s="20">
        <v>0</v>
      </c>
      <c r="AA3301" s="25">
        <v>4070</v>
      </c>
      <c r="AB3301" s="9"/>
      <c r="AC3301" s="25">
        <v>49820</v>
      </c>
      <c r="AD3301" s="9"/>
      <c r="AE3301" s="27">
        <v>4258</v>
      </c>
      <c r="AF3301" s="9"/>
      <c r="AG3301" s="26">
        <v>1103</v>
      </c>
      <c r="AI3301" s="26">
        <v>0</v>
      </c>
      <c r="AK3301" s="26">
        <v>16250</v>
      </c>
      <c r="AM3301" s="2" t="str">
        <f t="shared" si="51"/>
        <v>No</v>
      </c>
    </row>
    <row r="3302" spans="1:39">
      <c r="A3302" s="6" t="s">
        <v>6477</v>
      </c>
      <c r="B3302" s="6" t="s">
        <v>337</v>
      </c>
      <c r="C3302" s="4" t="s">
        <v>1</v>
      </c>
      <c r="D3302" s="213">
        <v>48</v>
      </c>
      <c r="E3302" s="210">
        <v>48</v>
      </c>
      <c r="F3302" s="17" t="s">
        <v>272</v>
      </c>
      <c r="G3302" s="36" t="s">
        <v>220</v>
      </c>
      <c r="H3302" s="157">
        <v>51924</v>
      </c>
      <c r="I3302" s="19">
        <v>4</v>
      </c>
      <c r="J3302" s="150" t="s">
        <v>14</v>
      </c>
      <c r="K3302" s="150" t="s">
        <v>12</v>
      </c>
      <c r="L3302" s="9">
        <v>2</v>
      </c>
      <c r="M3302" s="9"/>
      <c r="N3302" s="21">
        <v>0.6159</v>
      </c>
      <c r="O3302" s="10"/>
      <c r="P3302" s="39">
        <v>6.4199999999999993E-2</v>
      </c>
      <c r="Q3302" s="7"/>
      <c r="R3302" s="158">
        <v>75.032799999999995</v>
      </c>
      <c r="S3302" s="1"/>
      <c r="T3302" s="23">
        <v>7.8167999999999997</v>
      </c>
      <c r="V3302" s="20">
        <v>9.5989000000000004</v>
      </c>
      <c r="X3302" s="20">
        <v>0</v>
      </c>
      <c r="AA3302" s="25">
        <v>34014</v>
      </c>
      <c r="AB3302" s="9"/>
      <c r="AC3302" s="25">
        <v>530107</v>
      </c>
      <c r="AD3302" s="9"/>
      <c r="AE3302" s="27">
        <v>55226</v>
      </c>
      <c r="AF3302" s="9"/>
      <c r="AG3302" s="26">
        <v>7065</v>
      </c>
      <c r="AI3302" s="26">
        <v>0</v>
      </c>
      <c r="AK3302" s="26">
        <v>106476</v>
      </c>
      <c r="AM3302" s="2" t="str">
        <f t="shared" si="51"/>
        <v>No</v>
      </c>
    </row>
    <row r="3303" spans="1:39">
      <c r="A3303" s="6" t="s">
        <v>3216</v>
      </c>
      <c r="B3303" s="6" t="s">
        <v>2278</v>
      </c>
      <c r="C3303" s="4" t="s">
        <v>113</v>
      </c>
      <c r="D3303" s="213" t="s">
        <v>3217</v>
      </c>
      <c r="E3303" s="210" t="s">
        <v>3218</v>
      </c>
      <c r="F3303" s="17" t="s">
        <v>272</v>
      </c>
      <c r="G3303" s="36" t="s">
        <v>400</v>
      </c>
      <c r="H3303" s="157">
        <v>0</v>
      </c>
      <c r="I3303" s="19">
        <v>4</v>
      </c>
      <c r="J3303" s="150" t="s">
        <v>13</v>
      </c>
      <c r="K3303" s="150" t="s">
        <v>15</v>
      </c>
      <c r="L3303" s="9">
        <v>2</v>
      </c>
      <c r="M3303" s="9"/>
      <c r="N3303" s="21">
        <v>1.681</v>
      </c>
      <c r="O3303" s="10"/>
      <c r="P3303" s="39">
        <v>5.8000000000000003E-2</v>
      </c>
      <c r="Q3303" s="7"/>
      <c r="R3303" s="158">
        <v>42.956400000000002</v>
      </c>
      <c r="S3303" s="1"/>
      <c r="T3303" s="23">
        <v>1.4830000000000001</v>
      </c>
      <c r="V3303" s="20">
        <v>28.965299999999999</v>
      </c>
      <c r="X3303" s="20">
        <v>0</v>
      </c>
      <c r="AA3303" s="25">
        <v>12118</v>
      </c>
      <c r="AB3303" s="9"/>
      <c r="AC3303" s="25">
        <v>208811</v>
      </c>
      <c r="AD3303" s="9"/>
      <c r="AE3303" s="27">
        <v>7209</v>
      </c>
      <c r="AF3303" s="9"/>
      <c r="AG3303" s="26">
        <v>4861</v>
      </c>
      <c r="AI3303" s="26">
        <v>0</v>
      </c>
      <c r="AK3303" s="26">
        <v>100816</v>
      </c>
      <c r="AM3303" s="2" t="str">
        <f t="shared" si="51"/>
        <v>No</v>
      </c>
    </row>
    <row r="3304" spans="1:39">
      <c r="A3304" s="6" t="s">
        <v>6479</v>
      </c>
      <c r="B3304" s="6" t="s">
        <v>3113</v>
      </c>
      <c r="C3304" s="4" t="s">
        <v>113</v>
      </c>
      <c r="D3304" s="213" t="s">
        <v>3114</v>
      </c>
      <c r="E3304" s="210" t="s">
        <v>3115</v>
      </c>
      <c r="F3304" s="17" t="s">
        <v>275</v>
      </c>
      <c r="G3304" s="36" t="s">
        <v>400</v>
      </c>
      <c r="H3304" s="157">
        <v>0</v>
      </c>
      <c r="I3304" s="19">
        <v>4</v>
      </c>
      <c r="J3304" s="150" t="s">
        <v>13</v>
      </c>
      <c r="K3304" s="150" t="s">
        <v>12</v>
      </c>
      <c r="L3304" s="9">
        <v>2</v>
      </c>
      <c r="M3304" s="9"/>
      <c r="N3304" s="21">
        <v>6.1093000000000002</v>
      </c>
      <c r="O3304" s="10"/>
      <c r="P3304" s="39">
        <v>0.2492</v>
      </c>
      <c r="Q3304" s="7"/>
      <c r="R3304" s="158">
        <v>60.677399999999999</v>
      </c>
      <c r="S3304" s="1"/>
      <c r="T3304" s="23">
        <v>2.4750000000000001</v>
      </c>
      <c r="V3304" s="20">
        <v>24.516100000000002</v>
      </c>
      <c r="X3304" s="20">
        <v>0</v>
      </c>
      <c r="AA3304" s="25">
        <v>44757</v>
      </c>
      <c r="AB3304" s="9"/>
      <c r="AC3304" s="25">
        <v>179605</v>
      </c>
      <c r="AD3304" s="9"/>
      <c r="AE3304" s="27">
        <v>7326</v>
      </c>
      <c r="AF3304" s="9"/>
      <c r="AG3304" s="26">
        <v>2960</v>
      </c>
      <c r="AI3304" s="26">
        <v>0</v>
      </c>
      <c r="AK3304" s="26">
        <v>45289</v>
      </c>
      <c r="AM3304" s="2" t="str">
        <f t="shared" si="51"/>
        <v>No</v>
      </c>
    </row>
    <row r="3305" spans="1:39">
      <c r="A3305" s="6" t="s">
        <v>4931</v>
      </c>
      <c r="B3305" s="6" t="s">
        <v>4932</v>
      </c>
      <c r="C3305" s="4" t="s">
        <v>20</v>
      </c>
      <c r="D3305" s="213" t="s">
        <v>4933</v>
      </c>
      <c r="E3305" s="210">
        <v>99328</v>
      </c>
      <c r="F3305" s="17" t="s">
        <v>132</v>
      </c>
      <c r="G3305" s="36" t="s">
        <v>220</v>
      </c>
      <c r="H3305" s="157">
        <v>0</v>
      </c>
      <c r="I3305" s="19">
        <v>4</v>
      </c>
      <c r="J3305" s="150" t="s">
        <v>13</v>
      </c>
      <c r="K3305" s="150" t="s">
        <v>12</v>
      </c>
      <c r="L3305" s="9">
        <v>2</v>
      </c>
      <c r="M3305" s="9"/>
      <c r="N3305" s="21">
        <v>0</v>
      </c>
      <c r="O3305" s="10"/>
      <c r="P3305" s="39">
        <v>0</v>
      </c>
      <c r="Q3305" s="7"/>
      <c r="R3305" s="158">
        <v>50.066299999999998</v>
      </c>
      <c r="S3305" s="1"/>
      <c r="T3305" s="23">
        <v>1.9156</v>
      </c>
      <c r="V3305" s="20">
        <v>26.136700000000001</v>
      </c>
      <c r="X3305" s="20">
        <v>0</v>
      </c>
      <c r="AA3305" s="25">
        <v>0</v>
      </c>
      <c r="AB3305" s="9"/>
      <c r="AC3305" s="25">
        <v>104939</v>
      </c>
      <c r="AD3305" s="9"/>
      <c r="AE3305" s="27">
        <v>4015</v>
      </c>
      <c r="AF3305" s="9"/>
      <c r="AG3305" s="26">
        <v>2096</v>
      </c>
      <c r="AI3305" s="26">
        <v>0</v>
      </c>
      <c r="AK3305" s="26">
        <v>55717</v>
      </c>
      <c r="AM3305" s="2" t="str">
        <f t="shared" si="51"/>
        <v>No</v>
      </c>
    </row>
    <row r="3306" spans="1:39">
      <c r="A3306" s="6" t="s">
        <v>5113</v>
      </c>
      <c r="B3306" s="6" t="s">
        <v>5114</v>
      </c>
      <c r="C3306" s="4" t="s">
        <v>22</v>
      </c>
      <c r="D3306" s="213" t="s">
        <v>5115</v>
      </c>
      <c r="E3306" s="210" t="s">
        <v>5116</v>
      </c>
      <c r="F3306" s="17" t="s">
        <v>275</v>
      </c>
      <c r="G3306" s="36" t="s">
        <v>400</v>
      </c>
      <c r="H3306" s="157">
        <v>0</v>
      </c>
      <c r="I3306" s="19">
        <v>4</v>
      </c>
      <c r="J3306" s="150" t="s">
        <v>14</v>
      </c>
      <c r="K3306" s="150" t="s">
        <v>15</v>
      </c>
      <c r="L3306" s="9">
        <v>2</v>
      </c>
      <c r="M3306" s="9"/>
      <c r="N3306" s="21">
        <v>2.0920999999999998</v>
      </c>
      <c r="O3306" s="10"/>
      <c r="P3306" s="39">
        <v>0.1144</v>
      </c>
      <c r="Q3306" s="7"/>
      <c r="R3306" s="158">
        <v>106.4012</v>
      </c>
      <c r="S3306" s="1"/>
      <c r="T3306" s="23">
        <v>5.8201999999999998</v>
      </c>
      <c r="V3306" s="20">
        <v>18.281400000000001</v>
      </c>
      <c r="X3306" s="20">
        <v>0</v>
      </c>
      <c r="AA3306" s="25">
        <v>79634</v>
      </c>
      <c r="AB3306" s="9"/>
      <c r="AC3306" s="25">
        <v>695864</v>
      </c>
      <c r="AD3306" s="9"/>
      <c r="AE3306" s="27">
        <v>38064</v>
      </c>
      <c r="AF3306" s="9"/>
      <c r="AG3306" s="26">
        <v>6540</v>
      </c>
      <c r="AI3306" s="26">
        <v>0</v>
      </c>
      <c r="AK3306" s="26">
        <v>171835</v>
      </c>
      <c r="AM3306" s="2" t="str">
        <f t="shared" si="51"/>
        <v>No</v>
      </c>
    </row>
    <row r="3307" spans="1:39">
      <c r="A3307" s="6" t="s">
        <v>4376</v>
      </c>
      <c r="B3307" s="6" t="s">
        <v>4377</v>
      </c>
      <c r="C3307" s="4" t="s">
        <v>63</v>
      </c>
      <c r="D3307" s="213" t="s">
        <v>4378</v>
      </c>
      <c r="E3307" s="210">
        <v>88164</v>
      </c>
      <c r="F3307" s="17" t="s">
        <v>132</v>
      </c>
      <c r="G3307" s="36" t="s">
        <v>220</v>
      </c>
      <c r="H3307" s="157">
        <v>0</v>
      </c>
      <c r="I3307" s="19">
        <v>4</v>
      </c>
      <c r="J3307" s="150" t="s">
        <v>14</v>
      </c>
      <c r="K3307" s="150" t="s">
        <v>12</v>
      </c>
      <c r="L3307" s="9">
        <v>2</v>
      </c>
      <c r="M3307" s="9"/>
      <c r="N3307" s="21">
        <v>0</v>
      </c>
      <c r="O3307" s="10"/>
      <c r="P3307" s="39">
        <v>0</v>
      </c>
      <c r="Q3307" s="7"/>
      <c r="R3307" s="158">
        <v>68.4816</v>
      </c>
      <c r="S3307" s="1"/>
      <c r="T3307" s="23">
        <v>1.5593999999999999</v>
      </c>
      <c r="V3307" s="20">
        <v>43.9146</v>
      </c>
      <c r="X3307" s="20">
        <v>0</v>
      </c>
      <c r="AA3307" s="25">
        <v>0</v>
      </c>
      <c r="AB3307" s="9"/>
      <c r="AC3307" s="25">
        <v>220100</v>
      </c>
      <c r="AD3307" s="9"/>
      <c r="AE3307" s="27">
        <v>5012</v>
      </c>
      <c r="AF3307" s="9"/>
      <c r="AG3307" s="26">
        <v>3214</v>
      </c>
      <c r="AI3307" s="26">
        <v>0</v>
      </c>
      <c r="AK3307" s="26">
        <v>51546</v>
      </c>
      <c r="AM3307" s="2" t="str">
        <f t="shared" si="51"/>
        <v>No</v>
      </c>
    </row>
    <row r="3308" spans="1:39">
      <c r="A3308" s="6" t="s">
        <v>6478</v>
      </c>
      <c r="B3308" s="6" t="s">
        <v>3102</v>
      </c>
      <c r="C3308" s="4" t="s">
        <v>66</v>
      </c>
      <c r="D3308" s="213" t="s">
        <v>4146</v>
      </c>
      <c r="E3308" s="210" t="s">
        <v>4147</v>
      </c>
      <c r="F3308" s="17" t="s">
        <v>272</v>
      </c>
      <c r="G3308" s="36" t="s">
        <v>400</v>
      </c>
      <c r="H3308" s="157">
        <v>0</v>
      </c>
      <c r="I3308" s="19">
        <v>4</v>
      </c>
      <c r="J3308" s="150" t="s">
        <v>14</v>
      </c>
      <c r="K3308" s="150" t="s">
        <v>12</v>
      </c>
      <c r="L3308" s="9">
        <v>2</v>
      </c>
      <c r="M3308" s="9"/>
      <c r="N3308" s="21">
        <v>1.1226</v>
      </c>
      <c r="O3308" s="10"/>
      <c r="P3308" s="39">
        <v>8.1699999999999995E-2</v>
      </c>
      <c r="Q3308" s="7"/>
      <c r="R3308" s="158">
        <v>52.948900000000002</v>
      </c>
      <c r="S3308" s="1"/>
      <c r="T3308" s="23">
        <v>3.8530000000000002</v>
      </c>
      <c r="V3308" s="20">
        <v>13.7422</v>
      </c>
      <c r="X3308" s="20">
        <v>0</v>
      </c>
      <c r="AA3308" s="25">
        <v>13625</v>
      </c>
      <c r="AB3308" s="9"/>
      <c r="AC3308" s="25">
        <v>166789</v>
      </c>
      <c r="AD3308" s="9"/>
      <c r="AE3308" s="27">
        <v>12137</v>
      </c>
      <c r="AF3308" s="9"/>
      <c r="AG3308" s="26">
        <v>3150</v>
      </c>
      <c r="AI3308" s="26">
        <v>0</v>
      </c>
      <c r="AK3308" s="26">
        <v>46201</v>
      </c>
      <c r="AM3308" s="2" t="str">
        <f t="shared" si="51"/>
        <v>No</v>
      </c>
    </row>
    <row r="3309" spans="1:39">
      <c r="A3309" s="6" t="s">
        <v>3216</v>
      </c>
      <c r="B3309" s="6" t="s">
        <v>2278</v>
      </c>
      <c r="C3309" s="4" t="s">
        <v>113</v>
      </c>
      <c r="D3309" s="213" t="s">
        <v>3217</v>
      </c>
      <c r="E3309" s="210" t="s">
        <v>3218</v>
      </c>
      <c r="F3309" s="17" t="s">
        <v>272</v>
      </c>
      <c r="G3309" s="36" t="s">
        <v>400</v>
      </c>
      <c r="H3309" s="157">
        <v>0</v>
      </c>
      <c r="I3309" s="19">
        <v>4</v>
      </c>
      <c r="J3309" s="150" t="s">
        <v>14</v>
      </c>
      <c r="K3309" s="150" t="s">
        <v>15</v>
      </c>
      <c r="L3309" s="9">
        <v>2</v>
      </c>
      <c r="M3309" s="9"/>
      <c r="N3309" s="21">
        <v>1.9948999999999999</v>
      </c>
      <c r="O3309" s="10"/>
      <c r="P3309" s="39">
        <v>5.1900000000000002E-2</v>
      </c>
      <c r="Q3309" s="7"/>
      <c r="R3309" s="158">
        <v>48.073900000000002</v>
      </c>
      <c r="S3309" s="1"/>
      <c r="T3309" s="23">
        <v>1.2496</v>
      </c>
      <c r="V3309" s="20">
        <v>38.4711</v>
      </c>
      <c r="X3309" s="20">
        <v>0</v>
      </c>
      <c r="AA3309" s="25">
        <v>17517</v>
      </c>
      <c r="AB3309" s="9"/>
      <c r="AC3309" s="25">
        <v>337815</v>
      </c>
      <c r="AD3309" s="9"/>
      <c r="AE3309" s="27">
        <v>8781</v>
      </c>
      <c r="AF3309" s="9"/>
      <c r="AG3309" s="26">
        <v>7027</v>
      </c>
      <c r="AI3309" s="26">
        <v>0</v>
      </c>
      <c r="AK3309" s="26">
        <v>139968</v>
      </c>
      <c r="AM3309" s="2" t="str">
        <f t="shared" si="51"/>
        <v>No</v>
      </c>
    </row>
    <row r="3310" spans="1:39">
      <c r="A3310" s="6" t="s">
        <v>6479</v>
      </c>
      <c r="B3310" s="6" t="s">
        <v>3113</v>
      </c>
      <c r="C3310" s="4" t="s">
        <v>113</v>
      </c>
      <c r="D3310" s="213" t="s">
        <v>3114</v>
      </c>
      <c r="E3310" s="210" t="s">
        <v>3115</v>
      </c>
      <c r="F3310" s="17" t="s">
        <v>275</v>
      </c>
      <c r="G3310" s="36" t="s">
        <v>400</v>
      </c>
      <c r="H3310" s="157">
        <v>0</v>
      </c>
      <c r="I3310" s="19">
        <v>4</v>
      </c>
      <c r="J3310" s="150" t="s">
        <v>14</v>
      </c>
      <c r="K3310" s="150" t="s">
        <v>12</v>
      </c>
      <c r="L3310" s="9">
        <v>2</v>
      </c>
      <c r="M3310" s="9"/>
      <c r="N3310" s="21">
        <v>3.2500000000000001E-2</v>
      </c>
      <c r="O3310" s="10"/>
      <c r="P3310" s="39">
        <v>1.2800000000000001E-2</v>
      </c>
      <c r="Q3310" s="7"/>
      <c r="R3310" s="158">
        <v>57.413200000000003</v>
      </c>
      <c r="S3310" s="1"/>
      <c r="T3310" s="23">
        <v>22.533300000000001</v>
      </c>
      <c r="V3310" s="20">
        <v>2.5478999999999998</v>
      </c>
      <c r="X3310" s="20">
        <v>0</v>
      </c>
      <c r="AA3310" s="25">
        <v>3491</v>
      </c>
      <c r="AB3310" s="9"/>
      <c r="AC3310" s="25">
        <v>273459</v>
      </c>
      <c r="AD3310" s="9"/>
      <c r="AE3310" s="27">
        <v>107326</v>
      </c>
      <c r="AF3310" s="9"/>
      <c r="AG3310" s="26">
        <v>4763</v>
      </c>
      <c r="AI3310" s="26">
        <v>0</v>
      </c>
      <c r="AK3310" s="26">
        <v>47834</v>
      </c>
      <c r="AM3310" s="2" t="str">
        <f t="shared" si="51"/>
        <v>No</v>
      </c>
    </row>
    <row r="3311" spans="1:39">
      <c r="A3311" s="6" t="s">
        <v>4931</v>
      </c>
      <c r="B3311" s="6" t="s">
        <v>4932</v>
      </c>
      <c r="C3311" s="4" t="s">
        <v>20</v>
      </c>
      <c r="D3311" s="213" t="s">
        <v>4933</v>
      </c>
      <c r="E3311" s="210">
        <v>99328</v>
      </c>
      <c r="F3311" s="17" t="s">
        <v>132</v>
      </c>
      <c r="G3311" s="36" t="s">
        <v>220</v>
      </c>
      <c r="H3311" s="157">
        <v>0</v>
      </c>
      <c r="I3311" s="19">
        <v>4</v>
      </c>
      <c r="J3311" s="150" t="s">
        <v>14</v>
      </c>
      <c r="K3311" s="150" t="s">
        <v>12</v>
      </c>
      <c r="L3311" s="9">
        <v>2</v>
      </c>
      <c r="M3311" s="9"/>
      <c r="N3311" s="21">
        <v>0</v>
      </c>
      <c r="O3311" s="10"/>
      <c r="P3311" s="39">
        <v>0</v>
      </c>
      <c r="Q3311" s="7"/>
      <c r="R3311" s="158">
        <v>21.2102</v>
      </c>
      <c r="S3311" s="1"/>
      <c r="T3311" s="23">
        <v>0.81520000000000004</v>
      </c>
      <c r="V3311" s="20">
        <v>26.017399999999999</v>
      </c>
      <c r="X3311" s="20">
        <v>0</v>
      </c>
      <c r="AA3311" s="25">
        <v>0</v>
      </c>
      <c r="AB3311" s="9"/>
      <c r="AC3311" s="25">
        <v>143720</v>
      </c>
      <c r="AD3311" s="9"/>
      <c r="AE3311" s="27">
        <v>5524</v>
      </c>
      <c r="AF3311" s="9"/>
      <c r="AG3311" s="26">
        <v>6776</v>
      </c>
      <c r="AI3311" s="26">
        <v>0</v>
      </c>
      <c r="AK3311" s="26">
        <v>111872</v>
      </c>
      <c r="AM3311" s="2" t="str">
        <f t="shared" si="51"/>
        <v>No</v>
      </c>
    </row>
    <row r="3312" spans="1:39">
      <c r="A3312" s="6" t="s">
        <v>5674</v>
      </c>
      <c r="B3312" s="6" t="s">
        <v>5675</v>
      </c>
      <c r="C3312" s="4" t="s">
        <v>22</v>
      </c>
      <c r="D3312" s="213"/>
      <c r="E3312" s="210">
        <v>90254</v>
      </c>
      <c r="F3312" s="17" t="s">
        <v>272</v>
      </c>
      <c r="G3312" s="36" t="s">
        <v>220</v>
      </c>
      <c r="H3312" s="157">
        <v>12150996</v>
      </c>
      <c r="I3312" s="19">
        <v>4</v>
      </c>
      <c r="J3312" s="150" t="s">
        <v>13</v>
      </c>
      <c r="K3312" s="150" t="s">
        <v>15</v>
      </c>
      <c r="L3312" s="9">
        <v>2</v>
      </c>
      <c r="M3312" s="9"/>
      <c r="N3312" s="21">
        <v>0.78369999999999995</v>
      </c>
      <c r="O3312" s="10"/>
      <c r="P3312" s="39">
        <v>2.98E-2</v>
      </c>
      <c r="Q3312" s="7"/>
      <c r="R3312" s="158">
        <v>64.674300000000002</v>
      </c>
      <c r="S3312" s="1"/>
      <c r="T3312" s="23">
        <v>2.4615999999999998</v>
      </c>
      <c r="V3312" s="20">
        <v>26.273399999999999</v>
      </c>
      <c r="X3312" s="20">
        <v>0</v>
      </c>
      <c r="AA3312" s="25">
        <v>6403</v>
      </c>
      <c r="AB3312" s="9"/>
      <c r="AC3312" s="25">
        <v>214654</v>
      </c>
      <c r="AD3312" s="9"/>
      <c r="AE3312" s="27">
        <v>8170</v>
      </c>
      <c r="AF3312" s="9"/>
      <c r="AG3312" s="26">
        <v>3319</v>
      </c>
      <c r="AI3312" s="26">
        <v>0</v>
      </c>
      <c r="AK3312" s="26">
        <v>28718</v>
      </c>
      <c r="AM3312" s="2" t="str">
        <f t="shared" si="51"/>
        <v>No</v>
      </c>
    </row>
    <row r="3313" spans="1:39">
      <c r="A3313" s="6" t="s">
        <v>489</v>
      </c>
      <c r="B3313" s="6" t="s">
        <v>367</v>
      </c>
      <c r="C3313" s="4" t="s">
        <v>86</v>
      </c>
      <c r="D3313" s="213" t="s">
        <v>490</v>
      </c>
      <c r="E3313" s="210" t="s">
        <v>491</v>
      </c>
      <c r="F3313" s="17" t="s">
        <v>272</v>
      </c>
      <c r="G3313" s="36" t="s">
        <v>400</v>
      </c>
      <c r="H3313" s="157">
        <v>0</v>
      </c>
      <c r="I3313" s="19">
        <v>4</v>
      </c>
      <c r="J3313" s="150" t="s">
        <v>13</v>
      </c>
      <c r="K3313" s="150" t="s">
        <v>15</v>
      </c>
      <c r="L3313" s="9">
        <v>2</v>
      </c>
      <c r="M3313" s="9"/>
      <c r="N3313" s="21">
        <v>0.77929999999999999</v>
      </c>
      <c r="O3313" s="10"/>
      <c r="P3313" s="39">
        <v>7.8399999999999997E-2</v>
      </c>
      <c r="Q3313" s="7"/>
      <c r="R3313" s="158">
        <v>29.3063</v>
      </c>
      <c r="S3313" s="1"/>
      <c r="T3313" s="23">
        <v>2.9487000000000001</v>
      </c>
      <c r="V3313" s="20">
        <v>9.9387000000000008</v>
      </c>
      <c r="X3313" s="20">
        <v>0</v>
      </c>
      <c r="AA3313" s="25">
        <v>12992</v>
      </c>
      <c r="AB3313" s="9"/>
      <c r="AC3313" s="25">
        <v>165698</v>
      </c>
      <c r="AD3313" s="9"/>
      <c r="AE3313" s="27">
        <v>16672</v>
      </c>
      <c r="AF3313" s="9"/>
      <c r="AG3313" s="26">
        <v>5654</v>
      </c>
      <c r="AI3313" s="26">
        <v>0</v>
      </c>
      <c r="AK3313" s="26">
        <v>46816</v>
      </c>
      <c r="AM3313" s="2" t="str">
        <f t="shared" si="51"/>
        <v>No</v>
      </c>
    </row>
    <row r="3314" spans="1:39">
      <c r="A3314" s="6" t="s">
        <v>5678</v>
      </c>
      <c r="B3314" s="6" t="s">
        <v>5679</v>
      </c>
      <c r="C3314" s="4" t="s">
        <v>75</v>
      </c>
      <c r="D3314" s="213"/>
      <c r="E3314" s="210" t="s">
        <v>5680</v>
      </c>
      <c r="F3314" s="17" t="s">
        <v>272</v>
      </c>
      <c r="G3314" s="36" t="s">
        <v>400</v>
      </c>
      <c r="H3314" s="157">
        <v>0</v>
      </c>
      <c r="I3314" s="19">
        <v>4</v>
      </c>
      <c r="J3314" s="150" t="s">
        <v>24</v>
      </c>
      <c r="K3314" s="150" t="s">
        <v>15</v>
      </c>
      <c r="L3314" s="9">
        <v>2</v>
      </c>
      <c r="M3314" s="9"/>
      <c r="N3314" s="21">
        <v>1.893</v>
      </c>
      <c r="O3314" s="10"/>
      <c r="P3314" s="39">
        <v>6.8900000000000003E-2</v>
      </c>
      <c r="Q3314" s="7"/>
      <c r="R3314" s="158">
        <v>129.4091</v>
      </c>
      <c r="S3314" s="1"/>
      <c r="T3314" s="23">
        <v>4.7088999999999999</v>
      </c>
      <c r="V3314" s="20">
        <v>27.4818</v>
      </c>
      <c r="X3314" s="20">
        <v>0</v>
      </c>
      <c r="AA3314" s="25">
        <v>21527</v>
      </c>
      <c r="AB3314" s="9"/>
      <c r="AC3314" s="25">
        <v>312523</v>
      </c>
      <c r="AD3314" s="9"/>
      <c r="AE3314" s="27">
        <v>11372</v>
      </c>
      <c r="AF3314" s="9"/>
      <c r="AG3314" s="26">
        <v>2415</v>
      </c>
      <c r="AI3314" s="26">
        <v>0</v>
      </c>
      <c r="AK3314" s="26">
        <v>84136</v>
      </c>
      <c r="AM3314" s="2" t="str">
        <f t="shared" si="51"/>
        <v>No</v>
      </c>
    </row>
    <row r="3315" spans="1:39">
      <c r="A3315" s="6" t="s">
        <v>5549</v>
      </c>
      <c r="B3315" s="6" t="s">
        <v>5550</v>
      </c>
      <c r="C3315" s="4" t="s">
        <v>22</v>
      </c>
      <c r="D3315" s="213"/>
      <c r="E3315" s="210">
        <v>90249</v>
      </c>
      <c r="F3315" s="17" t="s">
        <v>272</v>
      </c>
      <c r="G3315" s="36" t="s">
        <v>220</v>
      </c>
      <c r="H3315" s="157">
        <v>12150996</v>
      </c>
      <c r="I3315" s="19">
        <v>4</v>
      </c>
      <c r="J3315" s="150" t="s">
        <v>13</v>
      </c>
      <c r="K3315" s="150" t="s">
        <v>15</v>
      </c>
      <c r="L3315" s="9">
        <v>2</v>
      </c>
      <c r="M3315" s="9"/>
      <c r="N3315" s="21">
        <v>2.4325000000000001</v>
      </c>
      <c r="O3315" s="10"/>
      <c r="P3315" s="39">
        <v>2.8199999999999999E-2</v>
      </c>
      <c r="Q3315" s="7"/>
      <c r="R3315" s="158">
        <v>88.522800000000004</v>
      </c>
      <c r="S3315" s="1"/>
      <c r="T3315" s="23">
        <v>1.0276000000000001</v>
      </c>
      <c r="V3315" s="20">
        <v>86.148799999999994</v>
      </c>
      <c r="X3315" s="20">
        <v>0</v>
      </c>
      <c r="AA3315" s="25">
        <v>10068</v>
      </c>
      <c r="AB3315" s="9"/>
      <c r="AC3315" s="25">
        <v>356570</v>
      </c>
      <c r="AD3315" s="9"/>
      <c r="AE3315" s="27">
        <v>4139</v>
      </c>
      <c r="AF3315" s="9"/>
      <c r="AG3315" s="26">
        <v>4028</v>
      </c>
      <c r="AI3315" s="26">
        <v>0</v>
      </c>
      <c r="AK3315" s="26">
        <v>7535</v>
      </c>
      <c r="AM3315" s="2" t="str">
        <f t="shared" si="51"/>
        <v>No</v>
      </c>
    </row>
    <row r="3316" spans="1:39">
      <c r="A3316" s="6" t="s">
        <v>5674</v>
      </c>
      <c r="B3316" s="6" t="s">
        <v>5675</v>
      </c>
      <c r="C3316" s="4" t="s">
        <v>22</v>
      </c>
      <c r="D3316" s="213"/>
      <c r="E3316" s="210">
        <v>90254</v>
      </c>
      <c r="F3316" s="17" t="s">
        <v>272</v>
      </c>
      <c r="G3316" s="36" t="s">
        <v>220</v>
      </c>
      <c r="H3316" s="157">
        <v>12150996</v>
      </c>
      <c r="I3316" s="19">
        <v>4</v>
      </c>
      <c r="J3316" s="150" t="s">
        <v>14</v>
      </c>
      <c r="K3316" s="150" t="s">
        <v>15</v>
      </c>
      <c r="L3316" s="9">
        <v>2</v>
      </c>
      <c r="M3316" s="9"/>
      <c r="N3316" s="21">
        <v>0.33700000000000002</v>
      </c>
      <c r="O3316" s="10"/>
      <c r="P3316" s="39">
        <v>7.8299999999999995E-2</v>
      </c>
      <c r="Q3316" s="7"/>
      <c r="R3316" s="158">
        <v>64.447299999999998</v>
      </c>
      <c r="S3316" s="1"/>
      <c r="T3316" s="23">
        <v>14.9763</v>
      </c>
      <c r="V3316" s="20">
        <v>4.3033000000000001</v>
      </c>
      <c r="X3316" s="20">
        <v>0</v>
      </c>
      <c r="AA3316" s="25">
        <v>25296</v>
      </c>
      <c r="AB3316" s="9"/>
      <c r="AC3316" s="25">
        <v>323010</v>
      </c>
      <c r="AD3316" s="9"/>
      <c r="AE3316" s="27">
        <v>75061</v>
      </c>
      <c r="AF3316" s="9"/>
      <c r="AG3316" s="26">
        <v>5012</v>
      </c>
      <c r="AI3316" s="26">
        <v>0</v>
      </c>
      <c r="AK3316" s="26">
        <v>72453</v>
      </c>
      <c r="AM3316" s="2" t="str">
        <f t="shared" si="51"/>
        <v>No</v>
      </c>
    </row>
    <row r="3317" spans="1:39">
      <c r="A3317" s="6" t="s">
        <v>439</v>
      </c>
      <c r="B3317" s="6" t="s">
        <v>5847</v>
      </c>
      <c r="C3317" s="4" t="s">
        <v>86</v>
      </c>
      <c r="D3317" s="213" t="s">
        <v>440</v>
      </c>
      <c r="E3317" s="210" t="s">
        <v>441</v>
      </c>
      <c r="F3317" s="17" t="s">
        <v>275</v>
      </c>
      <c r="G3317" s="36" t="s">
        <v>400</v>
      </c>
      <c r="H3317" s="157">
        <v>0</v>
      </c>
      <c r="I3317" s="19">
        <v>4</v>
      </c>
      <c r="J3317" s="150" t="s">
        <v>14</v>
      </c>
      <c r="K3317" s="150" t="s">
        <v>15</v>
      </c>
      <c r="L3317" s="9">
        <v>1</v>
      </c>
      <c r="M3317" s="9"/>
      <c r="N3317" s="21">
        <v>0</v>
      </c>
      <c r="O3317" s="10"/>
      <c r="P3317" s="39">
        <v>0</v>
      </c>
      <c r="Q3317" s="7"/>
      <c r="R3317" s="158">
        <v>65.394599999999997</v>
      </c>
      <c r="S3317" s="1"/>
      <c r="T3317" s="23">
        <v>9.4102999999999994</v>
      </c>
      <c r="V3317" s="20">
        <v>6.9493</v>
      </c>
      <c r="X3317" s="20">
        <v>0</v>
      </c>
      <c r="AA3317" s="25">
        <v>0</v>
      </c>
      <c r="AB3317" s="9"/>
      <c r="AC3317" s="25">
        <v>166560</v>
      </c>
      <c r="AD3317" s="9"/>
      <c r="AE3317" s="27">
        <v>23968</v>
      </c>
      <c r="AF3317" s="9"/>
      <c r="AG3317" s="26">
        <v>2547</v>
      </c>
      <c r="AI3317" s="26">
        <v>0</v>
      </c>
      <c r="AK3317" s="26">
        <v>17104</v>
      </c>
      <c r="AM3317" s="2" t="str">
        <f t="shared" si="51"/>
        <v>No</v>
      </c>
    </row>
    <row r="3318" spans="1:39">
      <c r="A3318" s="6" t="s">
        <v>4912</v>
      </c>
      <c r="B3318" s="6" t="s">
        <v>4913</v>
      </c>
      <c r="C3318" s="4" t="s">
        <v>22</v>
      </c>
      <c r="D3318" s="213" t="s">
        <v>4914</v>
      </c>
      <c r="E3318" s="210">
        <v>99256</v>
      </c>
      <c r="F3318" s="17" t="s">
        <v>132</v>
      </c>
      <c r="G3318" s="36" t="s">
        <v>220</v>
      </c>
      <c r="H3318" s="157">
        <v>0</v>
      </c>
      <c r="I3318" s="19">
        <v>4</v>
      </c>
      <c r="J3318" s="150" t="s">
        <v>13</v>
      </c>
      <c r="K3318" s="150" t="s">
        <v>12</v>
      </c>
      <c r="L3318" s="9">
        <v>1</v>
      </c>
      <c r="M3318" s="9"/>
      <c r="N3318" s="21">
        <v>11.737399999999999</v>
      </c>
      <c r="O3318" s="10"/>
      <c r="P3318" s="39">
        <v>6.5600000000000006E-2</v>
      </c>
      <c r="Q3318" s="7"/>
      <c r="R3318" s="158">
        <v>62.383800000000001</v>
      </c>
      <c r="S3318" s="1"/>
      <c r="T3318" s="23">
        <v>0.34860000000000002</v>
      </c>
      <c r="V3318" s="20">
        <v>178.95959999999999</v>
      </c>
      <c r="X3318" s="20">
        <v>0</v>
      </c>
      <c r="AA3318" s="25">
        <v>1162</v>
      </c>
      <c r="AB3318" s="9"/>
      <c r="AC3318" s="25">
        <v>17717</v>
      </c>
      <c r="AD3318" s="9"/>
      <c r="AE3318" s="27">
        <v>99</v>
      </c>
      <c r="AF3318" s="9"/>
      <c r="AG3318" s="26">
        <v>284</v>
      </c>
      <c r="AI3318" s="26">
        <v>0</v>
      </c>
      <c r="AK3318" s="26">
        <v>14130</v>
      </c>
      <c r="AM3318" s="2" t="str">
        <f t="shared" si="51"/>
        <v>No</v>
      </c>
    </row>
    <row r="3319" spans="1:39">
      <c r="A3319" s="6" t="s">
        <v>6473</v>
      </c>
      <c r="B3319" s="6" t="s">
        <v>6474</v>
      </c>
      <c r="C3319" s="4" t="s">
        <v>58</v>
      </c>
      <c r="D3319" s="213" t="s">
        <v>6475</v>
      </c>
      <c r="E3319" s="210" t="s">
        <v>6476</v>
      </c>
      <c r="F3319" s="17" t="s">
        <v>405</v>
      </c>
      <c r="G3319" s="36" t="s">
        <v>400</v>
      </c>
      <c r="H3319" s="157">
        <v>0</v>
      </c>
      <c r="I3319" s="19">
        <v>4</v>
      </c>
      <c r="J3319" s="150" t="s">
        <v>14</v>
      </c>
      <c r="K3319" s="150" t="s">
        <v>12</v>
      </c>
      <c r="L3319" s="9">
        <v>1</v>
      </c>
      <c r="M3319" s="9"/>
      <c r="N3319" s="21">
        <v>7.1304999999999996</v>
      </c>
      <c r="O3319" s="10"/>
      <c r="P3319" s="39">
        <v>3.3000000000000002E-2</v>
      </c>
      <c r="Q3319" s="7"/>
      <c r="R3319" s="158">
        <v>212.29169999999999</v>
      </c>
      <c r="S3319" s="1"/>
      <c r="T3319" s="23">
        <v>0.98240000000000005</v>
      </c>
      <c r="V3319" s="20">
        <v>216.1011</v>
      </c>
      <c r="X3319" s="20">
        <v>0</v>
      </c>
      <c r="AA3319" s="25">
        <v>4371</v>
      </c>
      <c r="AB3319" s="9"/>
      <c r="AC3319" s="25">
        <v>132470</v>
      </c>
      <c r="AD3319" s="9"/>
      <c r="AE3319" s="27">
        <v>613</v>
      </c>
      <c r="AF3319" s="9"/>
      <c r="AG3319" s="26">
        <v>624</v>
      </c>
      <c r="AI3319" s="26">
        <v>0</v>
      </c>
      <c r="AK3319" s="26">
        <v>16597</v>
      </c>
      <c r="AM3319" s="2" t="str">
        <f t="shared" si="51"/>
        <v>No</v>
      </c>
    </row>
    <row r="3320" spans="1:39">
      <c r="A3320" s="6" t="s">
        <v>1532</v>
      </c>
      <c r="B3320" s="6" t="s">
        <v>1533</v>
      </c>
      <c r="C3320" s="4" t="s">
        <v>17</v>
      </c>
      <c r="D3320" s="213" t="s">
        <v>1534</v>
      </c>
      <c r="E3320" s="210" t="s">
        <v>1535</v>
      </c>
      <c r="F3320" s="17" t="s">
        <v>272</v>
      </c>
      <c r="G3320" s="36" t="s">
        <v>400</v>
      </c>
      <c r="H3320" s="157">
        <v>0</v>
      </c>
      <c r="I3320" s="19">
        <v>4</v>
      </c>
      <c r="J3320" s="150" t="s">
        <v>14</v>
      </c>
      <c r="K3320" s="150" t="s">
        <v>15</v>
      </c>
      <c r="L3320" s="9">
        <v>1</v>
      </c>
      <c r="M3320" s="9"/>
      <c r="N3320" s="21">
        <v>3.5101</v>
      </c>
      <c r="O3320" s="10"/>
      <c r="P3320" s="39">
        <v>6.8500000000000005E-2</v>
      </c>
      <c r="Q3320" s="7"/>
      <c r="R3320" s="158">
        <v>47.657699999999998</v>
      </c>
      <c r="S3320" s="1"/>
      <c r="T3320" s="23">
        <v>0.93049999999999999</v>
      </c>
      <c r="V3320" s="20">
        <v>51.219000000000001</v>
      </c>
      <c r="X3320" s="20">
        <v>0</v>
      </c>
      <c r="AA3320" s="25">
        <v>6764</v>
      </c>
      <c r="AB3320" s="9"/>
      <c r="AC3320" s="25">
        <v>98699</v>
      </c>
      <c r="AD3320" s="9"/>
      <c r="AE3320" s="27">
        <v>1927</v>
      </c>
      <c r="AF3320" s="9"/>
      <c r="AG3320" s="26">
        <v>2071</v>
      </c>
      <c r="AI3320" s="26">
        <v>0</v>
      </c>
      <c r="AK3320" s="26">
        <v>60074</v>
      </c>
      <c r="AM3320" s="2" t="str">
        <f t="shared" si="51"/>
        <v>No</v>
      </c>
    </row>
    <row r="3321" spans="1:39">
      <c r="A3321" s="6" t="s">
        <v>6469</v>
      </c>
      <c r="B3321" s="6" t="s">
        <v>2322</v>
      </c>
      <c r="C3321" s="4" t="s">
        <v>46</v>
      </c>
      <c r="D3321" s="213">
        <v>5042</v>
      </c>
      <c r="E3321" s="210">
        <v>50042</v>
      </c>
      <c r="F3321" s="17" t="s">
        <v>272</v>
      </c>
      <c r="G3321" s="36" t="s">
        <v>220</v>
      </c>
      <c r="H3321" s="157">
        <v>8608208</v>
      </c>
      <c r="I3321" s="19">
        <v>4</v>
      </c>
      <c r="J3321" s="150" t="s">
        <v>13</v>
      </c>
      <c r="K3321" s="150" t="s">
        <v>12</v>
      </c>
      <c r="L3321" s="9">
        <v>1</v>
      </c>
      <c r="M3321" s="9"/>
      <c r="N3321" s="21">
        <v>0</v>
      </c>
      <c r="O3321" s="10"/>
      <c r="P3321" s="39">
        <v>0</v>
      </c>
      <c r="Q3321" s="7"/>
      <c r="R3321" s="158">
        <v>97.255899999999997</v>
      </c>
      <c r="S3321" s="1"/>
      <c r="T3321" s="23">
        <v>1.9083000000000001</v>
      </c>
      <c r="V3321" s="20">
        <v>50.9634</v>
      </c>
      <c r="X3321" s="20">
        <v>0</v>
      </c>
      <c r="AA3321" s="25">
        <v>0</v>
      </c>
      <c r="AB3321" s="9"/>
      <c r="AC3321" s="25">
        <v>321528</v>
      </c>
      <c r="AD3321" s="9"/>
      <c r="AE3321" s="27">
        <v>6309</v>
      </c>
      <c r="AF3321" s="9"/>
      <c r="AG3321" s="26">
        <v>3306</v>
      </c>
      <c r="AI3321" s="26">
        <v>0</v>
      </c>
      <c r="AK3321" s="26">
        <v>20068</v>
      </c>
      <c r="AM3321" s="2" t="str">
        <f t="shared" si="51"/>
        <v>No</v>
      </c>
    </row>
    <row r="3322" spans="1:39">
      <c r="A3322" s="6" t="s">
        <v>6470</v>
      </c>
      <c r="B3322" s="6" t="s">
        <v>869</v>
      </c>
      <c r="C3322" s="4" t="s">
        <v>75</v>
      </c>
      <c r="D3322" s="213">
        <v>2191</v>
      </c>
      <c r="E3322" s="210">
        <v>20191</v>
      </c>
      <c r="F3322" s="17" t="s">
        <v>272</v>
      </c>
      <c r="G3322" s="36" t="s">
        <v>220</v>
      </c>
      <c r="H3322" s="157">
        <v>57442</v>
      </c>
      <c r="I3322" s="19">
        <v>4</v>
      </c>
      <c r="J3322" s="150" t="s">
        <v>13</v>
      </c>
      <c r="K3322" s="150" t="s">
        <v>12</v>
      </c>
      <c r="L3322" s="9">
        <v>1</v>
      </c>
      <c r="M3322" s="9"/>
      <c r="N3322" s="21">
        <v>2.2303999999999999</v>
      </c>
      <c r="O3322" s="10"/>
      <c r="P3322" s="39">
        <v>3.4700000000000002E-2</v>
      </c>
      <c r="Q3322" s="7"/>
      <c r="R3322" s="158">
        <v>89.884600000000006</v>
      </c>
      <c r="S3322" s="1"/>
      <c r="T3322" s="23">
        <v>1.3968</v>
      </c>
      <c r="V3322" s="20">
        <v>64.3506</v>
      </c>
      <c r="X3322" s="20">
        <v>0</v>
      </c>
      <c r="AA3322" s="25">
        <v>4860</v>
      </c>
      <c r="AB3322" s="9"/>
      <c r="AC3322" s="25">
        <v>140220</v>
      </c>
      <c r="AD3322" s="9"/>
      <c r="AE3322" s="27">
        <v>2179</v>
      </c>
      <c r="AF3322" s="9"/>
      <c r="AG3322" s="26">
        <v>1560</v>
      </c>
      <c r="AI3322" s="26">
        <v>0</v>
      </c>
      <c r="AK3322" s="26">
        <v>7068</v>
      </c>
      <c r="AM3322" s="2" t="str">
        <f t="shared" si="51"/>
        <v>No</v>
      </c>
    </row>
    <row r="3323" spans="1:39">
      <c r="A3323" s="6" t="s">
        <v>6471</v>
      </c>
      <c r="B3323" s="6" t="s">
        <v>1368</v>
      </c>
      <c r="C3323" s="4" t="s">
        <v>90</v>
      </c>
      <c r="D3323" s="213">
        <v>4123</v>
      </c>
      <c r="E3323" s="210">
        <v>40123</v>
      </c>
      <c r="F3323" s="17" t="s">
        <v>272</v>
      </c>
      <c r="G3323" s="36" t="s">
        <v>220</v>
      </c>
      <c r="H3323" s="157">
        <v>2148346</v>
      </c>
      <c r="I3323" s="19">
        <v>4</v>
      </c>
      <c r="J3323" s="150" t="s">
        <v>13</v>
      </c>
      <c r="K3323" s="150" t="s">
        <v>12</v>
      </c>
      <c r="L3323" s="9">
        <v>1</v>
      </c>
      <c r="M3323" s="9"/>
      <c r="N3323" s="21">
        <v>0</v>
      </c>
      <c r="O3323" s="10"/>
      <c r="P3323" s="39">
        <v>0</v>
      </c>
      <c r="Q3323" s="7"/>
      <c r="R3323" s="158">
        <v>25.305800000000001</v>
      </c>
      <c r="S3323" s="1"/>
      <c r="T3323" s="23">
        <v>0.50919999999999999</v>
      </c>
      <c r="V3323" s="20">
        <v>49.6997</v>
      </c>
      <c r="X3323" s="20">
        <v>0</v>
      </c>
      <c r="AA3323" s="25">
        <v>0</v>
      </c>
      <c r="AB3323" s="9"/>
      <c r="AC3323" s="25">
        <v>33100</v>
      </c>
      <c r="AD3323" s="9"/>
      <c r="AE3323" s="27">
        <v>666</v>
      </c>
      <c r="AF3323" s="9"/>
      <c r="AG3323" s="26">
        <v>1308</v>
      </c>
      <c r="AI3323" s="26">
        <v>0</v>
      </c>
      <c r="AK3323" s="26">
        <v>5803</v>
      </c>
      <c r="AM3323" s="2" t="str">
        <f t="shared" si="51"/>
        <v>No</v>
      </c>
    </row>
    <row r="3324" spans="1:39">
      <c r="A3324" s="6" t="s">
        <v>278</v>
      </c>
      <c r="B3324" s="6" t="s">
        <v>279</v>
      </c>
      <c r="C3324" s="4" t="s">
        <v>109</v>
      </c>
      <c r="D3324" s="213" t="s">
        <v>280</v>
      </c>
      <c r="E3324" s="210">
        <v>4</v>
      </c>
      <c r="F3324" s="17" t="s">
        <v>132</v>
      </c>
      <c r="G3324" s="36" t="s">
        <v>220</v>
      </c>
      <c r="H3324" s="157">
        <v>0</v>
      </c>
      <c r="I3324" s="19">
        <v>4</v>
      </c>
      <c r="J3324" s="150" t="s">
        <v>25</v>
      </c>
      <c r="K3324" s="150" t="s">
        <v>12</v>
      </c>
      <c r="L3324" s="9">
        <v>1</v>
      </c>
      <c r="M3324" s="9"/>
      <c r="N3324" s="21">
        <v>0</v>
      </c>
      <c r="O3324" s="10"/>
      <c r="P3324" s="39">
        <v>0</v>
      </c>
      <c r="Q3324" s="7"/>
      <c r="R3324" s="158">
        <v>118.634</v>
      </c>
      <c r="S3324" s="1"/>
      <c r="T3324" s="23">
        <v>27.7136</v>
      </c>
      <c r="V3324" s="20">
        <v>4.2807000000000004</v>
      </c>
      <c r="X3324" s="20">
        <v>0</v>
      </c>
      <c r="AA3324" s="25">
        <v>0</v>
      </c>
      <c r="AB3324" s="9"/>
      <c r="AC3324" s="25">
        <v>639912</v>
      </c>
      <c r="AD3324" s="9"/>
      <c r="AE3324" s="27">
        <v>149487</v>
      </c>
      <c r="AF3324" s="9"/>
      <c r="AG3324" s="26">
        <v>5394</v>
      </c>
      <c r="AI3324" s="26">
        <v>0</v>
      </c>
      <c r="AK3324" s="26">
        <v>24222</v>
      </c>
      <c r="AM3324" s="2" t="str">
        <f t="shared" si="51"/>
        <v>No</v>
      </c>
    </row>
    <row r="3325" spans="1:39">
      <c r="A3325" s="6" t="s">
        <v>6472</v>
      </c>
      <c r="B3325" s="6" t="s">
        <v>1071</v>
      </c>
      <c r="C3325" s="4" t="s">
        <v>105</v>
      </c>
      <c r="D3325" s="213">
        <v>3053</v>
      </c>
      <c r="E3325" s="210">
        <v>30053</v>
      </c>
      <c r="F3325" s="17" t="s">
        <v>272</v>
      </c>
      <c r="G3325" s="36" t="s">
        <v>220</v>
      </c>
      <c r="H3325" s="157">
        <v>69501</v>
      </c>
      <c r="I3325" s="19">
        <v>4</v>
      </c>
      <c r="J3325" s="150" t="s">
        <v>13</v>
      </c>
      <c r="K3325" s="150" t="s">
        <v>12</v>
      </c>
      <c r="L3325" s="9">
        <v>1</v>
      </c>
      <c r="M3325" s="9"/>
      <c r="N3325" s="21">
        <v>2</v>
      </c>
      <c r="O3325" s="10"/>
      <c r="P3325" s="39">
        <v>6.7500000000000004E-2</v>
      </c>
      <c r="Q3325" s="7"/>
      <c r="R3325" s="158">
        <v>26.459599999999998</v>
      </c>
      <c r="S3325" s="1"/>
      <c r="T3325" s="23">
        <v>0.89329999999999998</v>
      </c>
      <c r="V3325" s="20">
        <v>29.621400000000001</v>
      </c>
      <c r="X3325" s="20">
        <v>0</v>
      </c>
      <c r="AA3325" s="25">
        <v>3180</v>
      </c>
      <c r="AB3325" s="9"/>
      <c r="AC3325" s="25">
        <v>47098</v>
      </c>
      <c r="AD3325" s="9"/>
      <c r="AE3325" s="27">
        <v>1590</v>
      </c>
      <c r="AF3325" s="9"/>
      <c r="AG3325" s="26">
        <v>1780</v>
      </c>
      <c r="AI3325" s="26">
        <v>0</v>
      </c>
      <c r="AK3325" s="26">
        <v>7312</v>
      </c>
      <c r="AM3325" s="2" t="str">
        <f t="shared" si="51"/>
        <v>No</v>
      </c>
    </row>
    <row r="3326" spans="1:39">
      <c r="A3326" s="6" t="s">
        <v>371</v>
      </c>
      <c r="B3326" s="6" t="s">
        <v>372</v>
      </c>
      <c r="C3326" s="4" t="s">
        <v>1</v>
      </c>
      <c r="D3326" s="213" t="s">
        <v>373</v>
      </c>
      <c r="E3326" s="210">
        <v>135</v>
      </c>
      <c r="F3326" s="17" t="s">
        <v>132</v>
      </c>
      <c r="G3326" s="36" t="s">
        <v>220</v>
      </c>
      <c r="H3326" s="157">
        <v>0</v>
      </c>
      <c r="I3326" s="19">
        <v>4</v>
      </c>
      <c r="J3326" s="150" t="s">
        <v>13</v>
      </c>
      <c r="K3326" s="150" t="s">
        <v>12</v>
      </c>
      <c r="L3326" s="9">
        <v>1</v>
      </c>
      <c r="M3326" s="9"/>
      <c r="N3326" s="21">
        <v>20.0472</v>
      </c>
      <c r="O3326" s="10"/>
      <c r="P3326" s="39">
        <v>5.91E-2</v>
      </c>
      <c r="Q3326" s="7"/>
      <c r="R3326" s="158">
        <v>120.3719</v>
      </c>
      <c r="S3326" s="1"/>
      <c r="T3326" s="23">
        <v>0.35510000000000003</v>
      </c>
      <c r="V3326" s="20">
        <v>338.9717</v>
      </c>
      <c r="X3326" s="20">
        <v>0</v>
      </c>
      <c r="AA3326" s="25">
        <v>4250</v>
      </c>
      <c r="AB3326" s="9"/>
      <c r="AC3326" s="25">
        <v>71862</v>
      </c>
      <c r="AD3326" s="9"/>
      <c r="AE3326" s="27">
        <v>212</v>
      </c>
      <c r="AF3326" s="9"/>
      <c r="AG3326" s="26">
        <v>597</v>
      </c>
      <c r="AI3326" s="26">
        <v>0</v>
      </c>
      <c r="AK3326" s="26">
        <v>19623</v>
      </c>
      <c r="AM3326" s="2" t="str">
        <f t="shared" si="51"/>
        <v>No</v>
      </c>
    </row>
    <row r="3327" spans="1:39">
      <c r="A3327" s="6" t="s">
        <v>4915</v>
      </c>
      <c r="B3327" s="6" t="s">
        <v>4916</v>
      </c>
      <c r="C3327" s="4" t="s">
        <v>22</v>
      </c>
      <c r="D3327" s="213" t="s">
        <v>4917</v>
      </c>
      <c r="E3327" s="210">
        <v>99262</v>
      </c>
      <c r="F3327" s="17" t="s">
        <v>132</v>
      </c>
      <c r="G3327" s="36" t="s">
        <v>220</v>
      </c>
      <c r="H3327" s="157">
        <v>0</v>
      </c>
      <c r="I3327" s="19">
        <v>4</v>
      </c>
      <c r="J3327" s="150" t="s">
        <v>25</v>
      </c>
      <c r="K3327" s="150" t="s">
        <v>12</v>
      </c>
      <c r="L3327" s="9">
        <v>1</v>
      </c>
      <c r="M3327" s="9"/>
      <c r="N3327" s="21">
        <v>5.2803000000000004</v>
      </c>
      <c r="O3327" s="10"/>
      <c r="P3327" s="39">
        <v>7.1900000000000006E-2</v>
      </c>
      <c r="Q3327" s="7"/>
      <c r="R3327" s="158">
        <v>164.892</v>
      </c>
      <c r="S3327" s="1"/>
      <c r="T3327" s="23">
        <v>2.2467999999999999</v>
      </c>
      <c r="V3327" s="20">
        <v>73.390199999999993</v>
      </c>
      <c r="X3327" s="20">
        <v>0</v>
      </c>
      <c r="AA3327" s="25">
        <v>4615</v>
      </c>
      <c r="AB3327" s="9"/>
      <c r="AC3327" s="25">
        <v>64143</v>
      </c>
      <c r="AD3327" s="9"/>
      <c r="AE3327" s="27">
        <v>874</v>
      </c>
      <c r="AF3327" s="9"/>
      <c r="AG3327" s="26">
        <v>389</v>
      </c>
      <c r="AI3327" s="26">
        <v>0</v>
      </c>
      <c r="AK3327" s="26">
        <v>7084</v>
      </c>
      <c r="AM3327" s="2" t="str">
        <f t="shared" si="51"/>
        <v>No</v>
      </c>
    </row>
    <row r="3328" spans="1:39">
      <c r="A3328" s="6" t="s">
        <v>1650</v>
      </c>
      <c r="B3328" s="6" t="s">
        <v>1651</v>
      </c>
      <c r="C3328" s="4" t="s">
        <v>42</v>
      </c>
      <c r="D3328" s="213" t="s">
        <v>1652</v>
      </c>
      <c r="E3328" s="210" t="s">
        <v>1653</v>
      </c>
      <c r="F3328" s="17" t="s">
        <v>272</v>
      </c>
      <c r="G3328" s="36" t="s">
        <v>400</v>
      </c>
      <c r="H3328" s="157">
        <v>0</v>
      </c>
      <c r="I3328" s="19">
        <v>3</v>
      </c>
      <c r="J3328" s="150" t="s">
        <v>13</v>
      </c>
      <c r="K3328" s="150" t="s">
        <v>12</v>
      </c>
      <c r="L3328" s="9">
        <v>3</v>
      </c>
      <c r="M3328" s="9"/>
      <c r="N3328" s="21">
        <v>1.6079000000000001</v>
      </c>
      <c r="O3328" s="10"/>
      <c r="P3328" s="39">
        <v>9.8199999999999996E-2</v>
      </c>
      <c r="Q3328" s="7"/>
      <c r="R3328" s="158">
        <v>41.201500000000003</v>
      </c>
      <c r="S3328" s="1"/>
      <c r="T3328" s="23">
        <v>2.5165000000000002</v>
      </c>
      <c r="V3328" s="20">
        <v>16.372399999999999</v>
      </c>
      <c r="X3328" s="20">
        <v>0</v>
      </c>
      <c r="AA3328" s="25">
        <v>22656</v>
      </c>
      <c r="AB3328" s="9"/>
      <c r="AC3328" s="25">
        <v>230687</v>
      </c>
      <c r="AD3328" s="9"/>
      <c r="AE3328" s="27">
        <v>14090</v>
      </c>
      <c r="AF3328" s="9"/>
      <c r="AG3328" s="26">
        <v>5599</v>
      </c>
      <c r="AI3328" s="26">
        <v>0</v>
      </c>
      <c r="AK3328" s="26">
        <v>96986</v>
      </c>
      <c r="AM3328" s="2" t="str">
        <f t="shared" si="51"/>
        <v>No</v>
      </c>
    </row>
    <row r="3329" spans="1:39">
      <c r="A3329" s="6" t="s">
        <v>6480</v>
      </c>
      <c r="B3329" s="6" t="s">
        <v>5020</v>
      </c>
      <c r="C3329" s="4" t="s">
        <v>22</v>
      </c>
      <c r="D3329" s="213" t="s">
        <v>5021</v>
      </c>
      <c r="E3329" s="210" t="s">
        <v>5022</v>
      </c>
      <c r="F3329" s="17" t="s">
        <v>272</v>
      </c>
      <c r="G3329" s="36" t="s">
        <v>400</v>
      </c>
      <c r="H3329" s="157">
        <v>0</v>
      </c>
      <c r="I3329" s="19">
        <v>3</v>
      </c>
      <c r="J3329" s="150" t="s">
        <v>14</v>
      </c>
      <c r="K3329" s="150" t="s">
        <v>15</v>
      </c>
      <c r="L3329" s="9">
        <v>3</v>
      </c>
      <c r="M3329" s="9"/>
      <c r="N3329" s="21">
        <v>3.3016000000000001</v>
      </c>
      <c r="O3329" s="10"/>
      <c r="P3329" s="39">
        <v>7.2300000000000003E-2</v>
      </c>
      <c r="Q3329" s="7"/>
      <c r="R3329" s="158">
        <v>140.488</v>
      </c>
      <c r="S3329" s="1"/>
      <c r="T3329" s="23">
        <v>3.0750000000000002</v>
      </c>
      <c r="V3329" s="20">
        <v>45.686599999999999</v>
      </c>
      <c r="X3329" s="20">
        <v>0</v>
      </c>
      <c r="AA3329" s="25">
        <v>34366</v>
      </c>
      <c r="AB3329" s="9"/>
      <c r="AC3329" s="25">
        <v>475552</v>
      </c>
      <c r="AD3329" s="9"/>
      <c r="AE3329" s="27">
        <v>10409</v>
      </c>
      <c r="AF3329" s="9"/>
      <c r="AG3329" s="26">
        <v>3385</v>
      </c>
      <c r="AI3329" s="26">
        <v>0</v>
      </c>
      <c r="AK3329" s="26">
        <v>63947</v>
      </c>
      <c r="AM3329" s="2" t="str">
        <f t="shared" si="51"/>
        <v>No</v>
      </c>
    </row>
    <row r="3330" spans="1:39">
      <c r="A3330" s="6" t="s">
        <v>1844</v>
      </c>
      <c r="B3330" s="6" t="s">
        <v>1059</v>
      </c>
      <c r="C3330" s="4" t="s">
        <v>42</v>
      </c>
      <c r="D3330" s="213" t="s">
        <v>1845</v>
      </c>
      <c r="E3330" s="210" t="s">
        <v>1846</v>
      </c>
      <c r="F3330" s="17" t="s">
        <v>272</v>
      </c>
      <c r="G3330" s="36" t="s">
        <v>400</v>
      </c>
      <c r="H3330" s="157">
        <v>0</v>
      </c>
      <c r="I3330" s="19">
        <v>3</v>
      </c>
      <c r="J3330" s="150" t="s">
        <v>13</v>
      </c>
      <c r="K3330" s="150" t="s">
        <v>12</v>
      </c>
      <c r="L3330" s="9">
        <v>3</v>
      </c>
      <c r="M3330" s="9"/>
      <c r="N3330" s="21">
        <v>1.2478</v>
      </c>
      <c r="O3330" s="10"/>
      <c r="P3330" s="39">
        <v>9.3399999999999997E-2</v>
      </c>
      <c r="Q3330" s="7"/>
      <c r="R3330" s="158">
        <v>34.910600000000002</v>
      </c>
      <c r="S3330" s="1"/>
      <c r="T3330" s="23">
        <v>2.6139000000000001</v>
      </c>
      <c r="V3330" s="20">
        <v>13.355600000000001</v>
      </c>
      <c r="X3330" s="20">
        <v>0</v>
      </c>
      <c r="AA3330" s="25">
        <v>18021</v>
      </c>
      <c r="AB3330" s="9"/>
      <c r="AC3330" s="25">
        <v>192881</v>
      </c>
      <c r="AD3330" s="9"/>
      <c r="AE3330" s="27">
        <v>14442</v>
      </c>
      <c r="AF3330" s="9"/>
      <c r="AG3330" s="26">
        <v>5525</v>
      </c>
      <c r="AI3330" s="26">
        <v>0</v>
      </c>
      <c r="AK3330" s="26">
        <v>101114</v>
      </c>
      <c r="AM3330" s="2" t="str">
        <f t="shared" ref="AM3330:AM3393" si="52">IF(AL3330&amp;AJ3330&amp;AH3330&amp;AF3330&amp;AD3330&amp;AB3330&amp;Y3330&amp;W3330&amp;U3330&amp;S3330&amp;S3330&amp;Q3330&amp;O3330&lt;&gt;"","Yes","No")</f>
        <v>No</v>
      </c>
    </row>
    <row r="3331" spans="1:39">
      <c r="A3331" s="6" t="s">
        <v>4611</v>
      </c>
      <c r="B3331" s="6" t="s">
        <v>4612</v>
      </c>
      <c r="C3331" s="4" t="s">
        <v>65</v>
      </c>
      <c r="D3331" s="213" t="s">
        <v>4613</v>
      </c>
      <c r="E3331" s="210" t="s">
        <v>4614</v>
      </c>
      <c r="F3331" s="17" t="s">
        <v>405</v>
      </c>
      <c r="G3331" s="36" t="s">
        <v>400</v>
      </c>
      <c r="H3331" s="157">
        <v>0</v>
      </c>
      <c r="I3331" s="19">
        <v>3</v>
      </c>
      <c r="J3331" s="150" t="s">
        <v>13</v>
      </c>
      <c r="K3331" s="150" t="s">
        <v>12</v>
      </c>
      <c r="L3331" s="9">
        <v>3</v>
      </c>
      <c r="M3331" s="9"/>
      <c r="N3331" s="21">
        <v>1.9837</v>
      </c>
      <c r="O3331" s="10"/>
      <c r="P3331" s="39">
        <v>8.9300000000000004E-2</v>
      </c>
      <c r="Q3331" s="7"/>
      <c r="R3331" s="158">
        <v>42.9634</v>
      </c>
      <c r="S3331" s="1"/>
      <c r="T3331" s="23">
        <v>1.9351</v>
      </c>
      <c r="V3331" s="20">
        <v>22.202400000000001</v>
      </c>
      <c r="X3331" s="20">
        <v>0</v>
      </c>
      <c r="AA3331" s="25">
        <v>14249</v>
      </c>
      <c r="AB3331" s="9"/>
      <c r="AC3331" s="25">
        <v>159480</v>
      </c>
      <c r="AD3331" s="9"/>
      <c r="AE3331" s="27">
        <v>7183</v>
      </c>
      <c r="AF3331" s="9"/>
      <c r="AG3331" s="26">
        <v>3712</v>
      </c>
      <c r="AI3331" s="26">
        <v>0</v>
      </c>
      <c r="AK3331" s="26">
        <v>52728</v>
      </c>
      <c r="AM3331" s="2" t="str">
        <f t="shared" si="52"/>
        <v>No</v>
      </c>
    </row>
    <row r="3332" spans="1:39">
      <c r="A3332" s="6" t="s">
        <v>1625</v>
      </c>
      <c r="B3332" s="6" t="s">
        <v>5403</v>
      </c>
      <c r="C3332" s="4" t="s">
        <v>42</v>
      </c>
      <c r="D3332" s="213" t="s">
        <v>1627</v>
      </c>
      <c r="E3332" s="210" t="s">
        <v>1628</v>
      </c>
      <c r="F3332" s="17" t="s">
        <v>272</v>
      </c>
      <c r="G3332" s="36" t="s">
        <v>400</v>
      </c>
      <c r="H3332" s="157">
        <v>0</v>
      </c>
      <c r="I3332" s="19">
        <v>3</v>
      </c>
      <c r="J3332" s="150" t="s">
        <v>13</v>
      </c>
      <c r="K3332" s="150" t="s">
        <v>12</v>
      </c>
      <c r="L3332" s="9">
        <v>3</v>
      </c>
      <c r="M3332" s="9"/>
      <c r="N3332" s="21">
        <v>1.0827</v>
      </c>
      <c r="O3332" s="10"/>
      <c r="P3332" s="39">
        <v>4.8599999999999997E-2</v>
      </c>
      <c r="Q3332" s="7"/>
      <c r="R3332" s="158">
        <v>36.807699999999997</v>
      </c>
      <c r="S3332" s="1"/>
      <c r="T3332" s="23">
        <v>1.6533</v>
      </c>
      <c r="V3332" s="20">
        <v>22.263400000000001</v>
      </c>
      <c r="X3332" s="20">
        <v>0</v>
      </c>
      <c r="AA3332" s="25">
        <v>8694</v>
      </c>
      <c r="AB3332" s="9"/>
      <c r="AC3332" s="25">
        <v>178775</v>
      </c>
      <c r="AD3332" s="9"/>
      <c r="AE3332" s="27">
        <v>8030</v>
      </c>
      <c r="AF3332" s="9"/>
      <c r="AG3332" s="26">
        <v>4857</v>
      </c>
      <c r="AI3332" s="26">
        <v>0</v>
      </c>
      <c r="AK3332" s="26">
        <v>68223</v>
      </c>
      <c r="AM3332" s="2" t="str">
        <f t="shared" si="52"/>
        <v>No</v>
      </c>
    </row>
    <row r="3333" spans="1:39">
      <c r="A3333" s="6" t="s">
        <v>5448</v>
      </c>
      <c r="B3333" s="6" t="s">
        <v>3562</v>
      </c>
      <c r="C3333" s="4" t="s">
        <v>73</v>
      </c>
      <c r="D3333" s="213" t="s">
        <v>3563</v>
      </c>
      <c r="E3333" s="210" t="s">
        <v>3564</v>
      </c>
      <c r="F3333" s="17" t="s">
        <v>272</v>
      </c>
      <c r="G3333" s="36" t="s">
        <v>400</v>
      </c>
      <c r="H3333" s="157">
        <v>0</v>
      </c>
      <c r="I3333" s="19">
        <v>3</v>
      </c>
      <c r="J3333" s="150" t="s">
        <v>13</v>
      </c>
      <c r="K3333" s="150" t="s">
        <v>12</v>
      </c>
      <c r="L3333" s="9">
        <v>3</v>
      </c>
      <c r="M3333" s="9"/>
      <c r="N3333" s="21">
        <v>0.52859999999999996</v>
      </c>
      <c r="O3333" s="10"/>
      <c r="P3333" s="39">
        <v>3.6700000000000003E-2</v>
      </c>
      <c r="Q3333" s="7"/>
      <c r="R3333" s="158">
        <v>33.458500000000001</v>
      </c>
      <c r="S3333" s="1"/>
      <c r="T3333" s="23">
        <v>2.3222</v>
      </c>
      <c r="V3333" s="20">
        <v>14.4084</v>
      </c>
      <c r="X3333" s="20">
        <v>0</v>
      </c>
      <c r="AA3333" s="25">
        <v>6588</v>
      </c>
      <c r="AB3333" s="9"/>
      <c r="AC3333" s="25">
        <v>179572</v>
      </c>
      <c r="AD3333" s="9"/>
      <c r="AE3333" s="27">
        <v>12463</v>
      </c>
      <c r="AF3333" s="9"/>
      <c r="AG3333" s="26">
        <v>5367</v>
      </c>
      <c r="AI3333" s="26">
        <v>0</v>
      </c>
      <c r="AK3333" s="26">
        <v>47650</v>
      </c>
      <c r="AM3333" s="2" t="str">
        <f t="shared" si="52"/>
        <v>No</v>
      </c>
    </row>
    <row r="3334" spans="1:39">
      <c r="A3334" s="6" t="s">
        <v>6481</v>
      </c>
      <c r="B3334" s="6" t="s">
        <v>5410</v>
      </c>
      <c r="C3334" s="4" t="s">
        <v>42</v>
      </c>
      <c r="D3334" s="213" t="s">
        <v>1722</v>
      </c>
      <c r="E3334" s="210" t="s">
        <v>1723</v>
      </c>
      <c r="F3334" s="17" t="s">
        <v>272</v>
      </c>
      <c r="G3334" s="36" t="s">
        <v>400</v>
      </c>
      <c r="H3334" s="157">
        <v>0</v>
      </c>
      <c r="I3334" s="19">
        <v>3</v>
      </c>
      <c r="J3334" s="150" t="s">
        <v>13</v>
      </c>
      <c r="K3334" s="150" t="s">
        <v>12</v>
      </c>
      <c r="L3334" s="9">
        <v>3</v>
      </c>
      <c r="M3334" s="9"/>
      <c r="N3334" s="21">
        <v>4.3200000000000002E-2</v>
      </c>
      <c r="O3334" s="10"/>
      <c r="P3334" s="39">
        <v>2.8999999999999998E-3</v>
      </c>
      <c r="Q3334" s="7"/>
      <c r="R3334" s="158">
        <v>24.4129</v>
      </c>
      <c r="S3334" s="1"/>
      <c r="T3334" s="23">
        <v>1.6253</v>
      </c>
      <c r="V3334" s="20">
        <v>15.0206</v>
      </c>
      <c r="X3334" s="20">
        <v>0</v>
      </c>
      <c r="AA3334" s="25">
        <v>456</v>
      </c>
      <c r="AB3334" s="9"/>
      <c r="AC3334" s="25">
        <v>158708</v>
      </c>
      <c r="AD3334" s="9"/>
      <c r="AE3334" s="27">
        <v>10566</v>
      </c>
      <c r="AF3334" s="9"/>
      <c r="AG3334" s="26">
        <v>6501</v>
      </c>
      <c r="AI3334" s="26">
        <v>0</v>
      </c>
      <c r="AK3334" s="26">
        <v>92030</v>
      </c>
      <c r="AM3334" s="2" t="str">
        <f t="shared" si="52"/>
        <v>No</v>
      </c>
    </row>
    <row r="3335" spans="1:39">
      <c r="A3335" s="6" t="s">
        <v>3344</v>
      </c>
      <c r="B3335" s="6" t="s">
        <v>3345</v>
      </c>
      <c r="C3335" s="4" t="s">
        <v>52</v>
      </c>
      <c r="D3335" s="213">
        <v>6112</v>
      </c>
      <c r="E3335" s="210">
        <v>60112</v>
      </c>
      <c r="F3335" s="17" t="s">
        <v>275</v>
      </c>
      <c r="G3335" s="36" t="s">
        <v>220</v>
      </c>
      <c r="H3335" s="157">
        <v>899703</v>
      </c>
      <c r="I3335" s="19">
        <v>3</v>
      </c>
      <c r="J3335" s="150" t="s">
        <v>13</v>
      </c>
      <c r="K3335" s="150" t="s">
        <v>15</v>
      </c>
      <c r="L3335" s="9">
        <v>3</v>
      </c>
      <c r="M3335" s="9"/>
      <c r="N3335" s="21">
        <v>1.9885999999999999</v>
      </c>
      <c r="O3335" s="10"/>
      <c r="P3335" s="39">
        <v>3.0499999999999999E-2</v>
      </c>
      <c r="Q3335" s="7"/>
      <c r="R3335" s="158">
        <v>97.018900000000002</v>
      </c>
      <c r="S3335" s="1"/>
      <c r="T3335" s="23">
        <v>1.488</v>
      </c>
      <c r="V3335" s="20">
        <v>65.199200000000005</v>
      </c>
      <c r="X3335" s="20">
        <v>0</v>
      </c>
      <c r="AA3335" s="25">
        <v>36246</v>
      </c>
      <c r="AB3335" s="9"/>
      <c r="AC3335" s="25">
        <v>1188385</v>
      </c>
      <c r="AD3335" s="9"/>
      <c r="AE3335" s="27">
        <v>18227</v>
      </c>
      <c r="AF3335" s="9"/>
      <c r="AG3335" s="26">
        <v>12249</v>
      </c>
      <c r="AI3335" s="26">
        <v>0</v>
      </c>
      <c r="AK3335" s="26">
        <v>237496</v>
      </c>
      <c r="AM3335" s="2" t="str">
        <f t="shared" si="52"/>
        <v>No</v>
      </c>
    </row>
    <row r="3336" spans="1:39">
      <c r="A3336" s="6" t="s">
        <v>5154</v>
      </c>
      <c r="B3336" s="6" t="s">
        <v>5155</v>
      </c>
      <c r="C3336" s="4" t="s">
        <v>22</v>
      </c>
      <c r="D3336" s="213" t="s">
        <v>5156</v>
      </c>
      <c r="E3336" s="210" t="s">
        <v>5157</v>
      </c>
      <c r="F3336" s="17" t="s">
        <v>272</v>
      </c>
      <c r="G3336" s="36" t="s">
        <v>400</v>
      </c>
      <c r="H3336" s="157">
        <v>0</v>
      </c>
      <c r="I3336" s="19">
        <v>3</v>
      </c>
      <c r="J3336" s="150" t="s">
        <v>13</v>
      </c>
      <c r="K3336" s="150" t="s">
        <v>12</v>
      </c>
      <c r="L3336" s="9">
        <v>3</v>
      </c>
      <c r="M3336" s="9"/>
      <c r="N3336" s="21">
        <v>1.1978</v>
      </c>
      <c r="O3336" s="10"/>
      <c r="P3336" s="39">
        <v>0.10059999999999999</v>
      </c>
      <c r="Q3336" s="7"/>
      <c r="R3336" s="158">
        <v>88.470200000000006</v>
      </c>
      <c r="S3336" s="1"/>
      <c r="T3336" s="23">
        <v>7.4302000000000001</v>
      </c>
      <c r="V3336" s="20">
        <v>11.9069</v>
      </c>
      <c r="X3336" s="20">
        <v>0</v>
      </c>
      <c r="AA3336" s="25">
        <v>30661</v>
      </c>
      <c r="AB3336" s="9"/>
      <c r="AC3336" s="25">
        <v>304780</v>
      </c>
      <c r="AD3336" s="9"/>
      <c r="AE3336" s="27">
        <v>25597</v>
      </c>
      <c r="AF3336" s="9"/>
      <c r="AG3336" s="26">
        <v>3445</v>
      </c>
      <c r="AI3336" s="26">
        <v>0</v>
      </c>
      <c r="AK3336" s="26">
        <v>34571</v>
      </c>
      <c r="AM3336" s="2" t="str">
        <f t="shared" si="52"/>
        <v>No</v>
      </c>
    </row>
    <row r="3337" spans="1:39">
      <c r="A3337" s="6" t="s">
        <v>4481</v>
      </c>
      <c r="B3337" s="6" t="s">
        <v>4482</v>
      </c>
      <c r="C3337" s="4" t="s">
        <v>63</v>
      </c>
      <c r="D3337" s="213" t="s">
        <v>4483</v>
      </c>
      <c r="E3337" s="210" t="s">
        <v>4484</v>
      </c>
      <c r="F3337" s="17" t="s">
        <v>272</v>
      </c>
      <c r="G3337" s="36" t="s">
        <v>400</v>
      </c>
      <c r="H3337" s="157">
        <v>0</v>
      </c>
      <c r="I3337" s="19">
        <v>3</v>
      </c>
      <c r="J3337" s="150" t="s">
        <v>13</v>
      </c>
      <c r="K3337" s="150" t="s">
        <v>12</v>
      </c>
      <c r="L3337" s="9">
        <v>3</v>
      </c>
      <c r="M3337" s="9"/>
      <c r="N3337" s="21">
        <v>4.7800000000000002E-2</v>
      </c>
      <c r="O3337" s="10"/>
      <c r="P3337" s="39">
        <v>2.2000000000000001E-3</v>
      </c>
      <c r="Q3337" s="7"/>
      <c r="R3337" s="158">
        <v>45.629899999999999</v>
      </c>
      <c r="S3337" s="1"/>
      <c r="T3337" s="23">
        <v>2.0663999999999998</v>
      </c>
      <c r="V3337" s="20">
        <v>22.082000000000001</v>
      </c>
      <c r="X3337" s="20">
        <v>0</v>
      </c>
      <c r="AA3337" s="25">
        <v>70</v>
      </c>
      <c r="AB3337" s="9"/>
      <c r="AC3337" s="25">
        <v>32306</v>
      </c>
      <c r="AD3337" s="9"/>
      <c r="AE3337" s="27">
        <v>1463</v>
      </c>
      <c r="AF3337" s="9"/>
      <c r="AG3337" s="26">
        <v>708</v>
      </c>
      <c r="AI3337" s="26">
        <v>0</v>
      </c>
      <c r="AK3337" s="26">
        <v>15484</v>
      </c>
      <c r="AM3337" s="2" t="str">
        <f t="shared" si="52"/>
        <v>No</v>
      </c>
    </row>
    <row r="3338" spans="1:39">
      <c r="A3338" s="6" t="s">
        <v>523</v>
      </c>
      <c r="B3338" s="6" t="s">
        <v>524</v>
      </c>
      <c r="C3338" s="4" t="s">
        <v>109</v>
      </c>
      <c r="D3338" s="213" t="s">
        <v>525</v>
      </c>
      <c r="E3338" s="210" t="s">
        <v>526</v>
      </c>
      <c r="F3338" s="17" t="s">
        <v>272</v>
      </c>
      <c r="G3338" s="36" t="s">
        <v>400</v>
      </c>
      <c r="H3338" s="157">
        <v>0</v>
      </c>
      <c r="I3338" s="19">
        <v>3</v>
      </c>
      <c r="J3338" s="150" t="s">
        <v>13</v>
      </c>
      <c r="K3338" s="150" t="s">
        <v>12</v>
      </c>
      <c r="L3338" s="9">
        <v>3</v>
      </c>
      <c r="M3338" s="9"/>
      <c r="N3338" s="21">
        <v>1.2339</v>
      </c>
      <c r="O3338" s="10"/>
      <c r="P3338" s="39">
        <v>5.57E-2</v>
      </c>
      <c r="Q3338" s="7"/>
      <c r="R3338" s="158">
        <v>65.141300000000001</v>
      </c>
      <c r="S3338" s="1"/>
      <c r="T3338" s="23">
        <v>2.9409000000000001</v>
      </c>
      <c r="V3338" s="20">
        <v>22.150099999999998</v>
      </c>
      <c r="X3338" s="20">
        <v>0</v>
      </c>
      <c r="AA3338" s="25">
        <v>11790</v>
      </c>
      <c r="AB3338" s="9"/>
      <c r="AC3338" s="25">
        <v>211644</v>
      </c>
      <c r="AD3338" s="9"/>
      <c r="AE3338" s="27">
        <v>9555</v>
      </c>
      <c r="AF3338" s="9"/>
      <c r="AG3338" s="26">
        <v>3249</v>
      </c>
      <c r="AI3338" s="26">
        <v>0</v>
      </c>
      <c r="AK3338" s="26">
        <v>54632</v>
      </c>
      <c r="AM3338" s="2" t="str">
        <f t="shared" si="52"/>
        <v>No</v>
      </c>
    </row>
    <row r="3339" spans="1:39">
      <c r="A3339" s="6" t="s">
        <v>5465</v>
      </c>
      <c r="B3339" s="6" t="s">
        <v>5855</v>
      </c>
      <c r="C3339" s="4" t="s">
        <v>103</v>
      </c>
      <c r="D3339" s="213"/>
      <c r="E3339" s="210" t="s">
        <v>5466</v>
      </c>
      <c r="F3339" s="17" t="s">
        <v>272</v>
      </c>
      <c r="G3339" s="36" t="s">
        <v>400</v>
      </c>
      <c r="H3339" s="157">
        <v>0</v>
      </c>
      <c r="I3339" s="19">
        <v>3</v>
      </c>
      <c r="J3339" s="150" t="s">
        <v>13</v>
      </c>
      <c r="K3339" s="150" t="s">
        <v>15</v>
      </c>
      <c r="L3339" s="9">
        <v>3</v>
      </c>
      <c r="M3339" s="9"/>
      <c r="N3339" s="21">
        <v>1.0647</v>
      </c>
      <c r="O3339" s="10"/>
      <c r="P3339" s="39">
        <v>2.8000000000000001E-2</v>
      </c>
      <c r="Q3339" s="7"/>
      <c r="R3339" s="158">
        <v>46.296999999999997</v>
      </c>
      <c r="S3339" s="1"/>
      <c r="T3339" s="23">
        <v>1.2184999999999999</v>
      </c>
      <c r="V3339" s="20">
        <v>37.9938</v>
      </c>
      <c r="X3339" s="20">
        <v>0</v>
      </c>
      <c r="AA3339" s="25">
        <v>6578</v>
      </c>
      <c r="AB3339" s="9"/>
      <c r="AC3339" s="25">
        <v>234726</v>
      </c>
      <c r="AD3339" s="9"/>
      <c r="AE3339" s="27">
        <v>6178</v>
      </c>
      <c r="AF3339" s="9"/>
      <c r="AG3339" s="26">
        <v>5070</v>
      </c>
      <c r="AI3339" s="26">
        <v>0</v>
      </c>
      <c r="AK3339" s="26">
        <v>83935</v>
      </c>
      <c r="AM3339" s="2" t="str">
        <f t="shared" si="52"/>
        <v>No</v>
      </c>
    </row>
    <row r="3340" spans="1:39">
      <c r="A3340" s="6" t="s">
        <v>1665</v>
      </c>
      <c r="B3340" s="6" t="s">
        <v>1666</v>
      </c>
      <c r="C3340" s="4" t="s">
        <v>42</v>
      </c>
      <c r="D3340" s="213" t="s">
        <v>1667</v>
      </c>
      <c r="E3340" s="210" t="s">
        <v>1668</v>
      </c>
      <c r="F3340" s="17" t="s">
        <v>272</v>
      </c>
      <c r="G3340" s="36" t="s">
        <v>400</v>
      </c>
      <c r="H3340" s="157">
        <v>0</v>
      </c>
      <c r="I3340" s="19">
        <v>3</v>
      </c>
      <c r="J3340" s="150" t="s">
        <v>13</v>
      </c>
      <c r="K3340" s="150" t="s">
        <v>12</v>
      </c>
      <c r="L3340" s="9">
        <v>3</v>
      </c>
      <c r="M3340" s="9"/>
      <c r="N3340" s="21">
        <v>0.19089999999999999</v>
      </c>
      <c r="O3340" s="10"/>
      <c r="P3340" s="39">
        <v>2.6100000000000002E-2</v>
      </c>
      <c r="Q3340" s="7"/>
      <c r="R3340" s="158">
        <v>14.6883</v>
      </c>
      <c r="S3340" s="1"/>
      <c r="T3340" s="23">
        <v>2.0062000000000002</v>
      </c>
      <c r="V3340" s="20">
        <v>7.3216000000000001</v>
      </c>
      <c r="X3340" s="20">
        <v>0</v>
      </c>
      <c r="AA3340" s="25">
        <v>2171</v>
      </c>
      <c r="AB3340" s="9"/>
      <c r="AC3340" s="25">
        <v>83268</v>
      </c>
      <c r="AD3340" s="9"/>
      <c r="AE3340" s="27">
        <v>11373</v>
      </c>
      <c r="AF3340" s="9"/>
      <c r="AG3340" s="26">
        <v>5669</v>
      </c>
      <c r="AI3340" s="26">
        <v>0</v>
      </c>
      <c r="AK3340" s="26">
        <v>57688</v>
      </c>
      <c r="AM3340" s="2" t="str">
        <f t="shared" si="52"/>
        <v>No</v>
      </c>
    </row>
    <row r="3341" spans="1:39">
      <c r="A3341" s="6" t="s">
        <v>4127</v>
      </c>
      <c r="B3341" s="6" t="s">
        <v>4128</v>
      </c>
      <c r="C3341" s="4" t="s">
        <v>61</v>
      </c>
      <c r="D3341" s="213" t="s">
        <v>4129</v>
      </c>
      <c r="E3341" s="210" t="s">
        <v>4130</v>
      </c>
      <c r="F3341" s="17" t="s">
        <v>272</v>
      </c>
      <c r="G3341" s="36" t="s">
        <v>400</v>
      </c>
      <c r="H3341" s="157">
        <v>0</v>
      </c>
      <c r="I3341" s="19">
        <v>3</v>
      </c>
      <c r="J3341" s="150" t="s">
        <v>13</v>
      </c>
      <c r="K3341" s="150" t="s">
        <v>12</v>
      </c>
      <c r="L3341" s="9">
        <v>3</v>
      </c>
      <c r="M3341" s="9"/>
      <c r="N3341" s="21">
        <v>1.7957000000000001</v>
      </c>
      <c r="O3341" s="10"/>
      <c r="P3341" s="39">
        <v>0.26569999999999999</v>
      </c>
      <c r="Q3341" s="7"/>
      <c r="R3341" s="158">
        <v>50.184399999999997</v>
      </c>
      <c r="S3341" s="1"/>
      <c r="T3341" s="23">
        <v>7.4246999999999996</v>
      </c>
      <c r="V3341" s="20">
        <v>6.7591000000000001</v>
      </c>
      <c r="X3341" s="20">
        <v>0</v>
      </c>
      <c r="AA3341" s="25">
        <v>35571</v>
      </c>
      <c r="AB3341" s="9"/>
      <c r="AC3341" s="25">
        <v>133892</v>
      </c>
      <c r="AD3341" s="9"/>
      <c r="AE3341" s="27">
        <v>19809</v>
      </c>
      <c r="AF3341" s="9"/>
      <c r="AG3341" s="26">
        <v>2668</v>
      </c>
      <c r="AI3341" s="26">
        <v>0</v>
      </c>
      <c r="AK3341" s="26">
        <v>44356</v>
      </c>
      <c r="AM3341" s="2" t="str">
        <f t="shared" si="52"/>
        <v>No</v>
      </c>
    </row>
    <row r="3342" spans="1:39">
      <c r="A3342" s="6" t="s">
        <v>6482</v>
      </c>
      <c r="B3342" s="6" t="s">
        <v>4840</v>
      </c>
      <c r="C3342" s="4" t="s">
        <v>22</v>
      </c>
      <c r="D3342" s="213">
        <v>9167</v>
      </c>
      <c r="E3342" s="210">
        <v>90167</v>
      </c>
      <c r="F3342" s="17" t="s">
        <v>272</v>
      </c>
      <c r="G3342" s="36" t="s">
        <v>220</v>
      </c>
      <c r="H3342" s="157">
        <v>72794</v>
      </c>
      <c r="I3342" s="19">
        <v>3</v>
      </c>
      <c r="J3342" s="150" t="s">
        <v>13</v>
      </c>
      <c r="K3342" s="150" t="s">
        <v>12</v>
      </c>
      <c r="L3342" s="9">
        <v>3</v>
      </c>
      <c r="M3342" s="9"/>
      <c r="N3342" s="21">
        <v>1.8427</v>
      </c>
      <c r="O3342" s="10"/>
      <c r="P3342" s="39">
        <v>4.7899999999999998E-2</v>
      </c>
      <c r="Q3342" s="7"/>
      <c r="R3342" s="158">
        <v>127.96639999999999</v>
      </c>
      <c r="S3342" s="1"/>
      <c r="T3342" s="23">
        <v>3.3254999999999999</v>
      </c>
      <c r="V3342" s="20">
        <v>38.480600000000003</v>
      </c>
      <c r="X3342" s="20">
        <v>0</v>
      </c>
      <c r="AA3342" s="25">
        <v>33531</v>
      </c>
      <c r="AB3342" s="9"/>
      <c r="AC3342" s="25">
        <v>700232</v>
      </c>
      <c r="AD3342" s="9"/>
      <c r="AE3342" s="27">
        <v>18197</v>
      </c>
      <c r="AF3342" s="9"/>
      <c r="AG3342" s="26">
        <v>5472</v>
      </c>
      <c r="AI3342" s="26">
        <v>0</v>
      </c>
      <c r="AK3342" s="26">
        <v>71032</v>
      </c>
      <c r="AM3342" s="2" t="str">
        <f t="shared" si="52"/>
        <v>No</v>
      </c>
    </row>
    <row r="3343" spans="1:39">
      <c r="A3343" s="6" t="s">
        <v>5633</v>
      </c>
      <c r="B3343" s="6" t="s">
        <v>5634</v>
      </c>
      <c r="C3343" s="4" t="s">
        <v>22</v>
      </c>
      <c r="D3343" s="213"/>
      <c r="E3343" s="210">
        <v>90246</v>
      </c>
      <c r="F3343" s="17" t="s">
        <v>272</v>
      </c>
      <c r="G3343" s="36" t="s">
        <v>220</v>
      </c>
      <c r="H3343" s="157">
        <v>12150996</v>
      </c>
      <c r="I3343" s="19">
        <v>3</v>
      </c>
      <c r="J3343" s="150" t="s">
        <v>13</v>
      </c>
      <c r="K3343" s="150" t="s">
        <v>15</v>
      </c>
      <c r="L3343" s="9">
        <v>3</v>
      </c>
      <c r="M3343" s="9"/>
      <c r="N3343" s="21">
        <v>2.0409000000000002</v>
      </c>
      <c r="O3343" s="10"/>
      <c r="P3343" s="39">
        <v>5.2900000000000003E-2</v>
      </c>
      <c r="Q3343" s="7"/>
      <c r="R3343" s="158">
        <v>67.753299999999996</v>
      </c>
      <c r="S3343" s="1"/>
      <c r="T3343" s="23">
        <v>1.7551000000000001</v>
      </c>
      <c r="V3343" s="20">
        <v>38.604500000000002</v>
      </c>
      <c r="X3343" s="20">
        <v>0</v>
      </c>
      <c r="AA3343" s="25">
        <v>18397</v>
      </c>
      <c r="AB3343" s="9"/>
      <c r="AC3343" s="25">
        <v>347981</v>
      </c>
      <c r="AD3343" s="9"/>
      <c r="AE3343" s="27">
        <v>9014</v>
      </c>
      <c r="AF3343" s="9"/>
      <c r="AG3343" s="26">
        <v>5136</v>
      </c>
      <c r="AI3343" s="26">
        <v>0</v>
      </c>
      <c r="AK3343" s="26">
        <v>77369</v>
      </c>
      <c r="AM3343" s="2" t="str">
        <f t="shared" si="52"/>
        <v>No</v>
      </c>
    </row>
    <row r="3344" spans="1:39">
      <c r="A3344" s="6" t="s">
        <v>3983</v>
      </c>
      <c r="B3344" s="6" t="s">
        <v>3984</v>
      </c>
      <c r="C3344" s="4" t="s">
        <v>48</v>
      </c>
      <c r="D3344" s="213" t="s">
        <v>3985</v>
      </c>
      <c r="E3344" s="210" t="s">
        <v>3986</v>
      </c>
      <c r="F3344" s="17" t="s">
        <v>272</v>
      </c>
      <c r="G3344" s="36" t="s">
        <v>400</v>
      </c>
      <c r="H3344" s="157">
        <v>0</v>
      </c>
      <c r="I3344" s="19">
        <v>3</v>
      </c>
      <c r="J3344" s="150" t="s">
        <v>13</v>
      </c>
      <c r="K3344" s="150" t="s">
        <v>12</v>
      </c>
      <c r="L3344" s="9">
        <v>3</v>
      </c>
      <c r="M3344" s="9"/>
      <c r="N3344" s="21">
        <v>1.7518</v>
      </c>
      <c r="O3344" s="10"/>
      <c r="P3344" s="39">
        <v>0.10440000000000001</v>
      </c>
      <c r="Q3344" s="7"/>
      <c r="R3344" s="158">
        <v>63.635899999999999</v>
      </c>
      <c r="S3344" s="1"/>
      <c r="T3344" s="23">
        <v>3.7913999999999999</v>
      </c>
      <c r="V3344" s="20">
        <v>16.784300000000002</v>
      </c>
      <c r="X3344" s="20">
        <v>0</v>
      </c>
      <c r="AA3344" s="25">
        <v>15123</v>
      </c>
      <c r="AB3344" s="9"/>
      <c r="AC3344" s="25">
        <v>144899</v>
      </c>
      <c r="AD3344" s="9"/>
      <c r="AE3344" s="27">
        <v>8633</v>
      </c>
      <c r="AF3344" s="9"/>
      <c r="AG3344" s="26">
        <v>2277</v>
      </c>
      <c r="AI3344" s="26">
        <v>0</v>
      </c>
      <c r="AK3344" s="26">
        <v>62607</v>
      </c>
      <c r="AM3344" s="2" t="str">
        <f t="shared" si="52"/>
        <v>No</v>
      </c>
    </row>
    <row r="3345" spans="1:39">
      <c r="A3345" s="6" t="s">
        <v>1640</v>
      </c>
      <c r="B3345" s="6" t="s">
        <v>5868</v>
      </c>
      <c r="C3345" s="4" t="s">
        <v>42</v>
      </c>
      <c r="D3345" s="213" t="s">
        <v>1641</v>
      </c>
      <c r="E3345" s="210" t="s">
        <v>1642</v>
      </c>
      <c r="F3345" s="17" t="s">
        <v>272</v>
      </c>
      <c r="G3345" s="36" t="s">
        <v>400</v>
      </c>
      <c r="H3345" s="157">
        <v>0</v>
      </c>
      <c r="I3345" s="19">
        <v>3</v>
      </c>
      <c r="J3345" s="150" t="s">
        <v>13</v>
      </c>
      <c r="K3345" s="150" t="s">
        <v>12</v>
      </c>
      <c r="L3345" s="9">
        <v>3</v>
      </c>
      <c r="M3345" s="9"/>
      <c r="N3345" s="21">
        <v>2.0265</v>
      </c>
      <c r="O3345" s="10"/>
      <c r="P3345" s="39">
        <v>0.13700000000000001</v>
      </c>
      <c r="Q3345" s="7"/>
      <c r="R3345" s="158">
        <v>33.939900000000002</v>
      </c>
      <c r="S3345" s="1"/>
      <c r="T3345" s="23">
        <v>2.2936999999999999</v>
      </c>
      <c r="V3345" s="20">
        <v>14.796900000000001</v>
      </c>
      <c r="X3345" s="20">
        <v>0</v>
      </c>
      <c r="AA3345" s="25">
        <v>16854</v>
      </c>
      <c r="AB3345" s="9"/>
      <c r="AC3345" s="25">
        <v>123066</v>
      </c>
      <c r="AD3345" s="9"/>
      <c r="AE3345" s="27">
        <v>8317</v>
      </c>
      <c r="AF3345" s="9"/>
      <c r="AG3345" s="26">
        <v>3626</v>
      </c>
      <c r="AI3345" s="26">
        <v>0</v>
      </c>
      <c r="AK3345" s="26">
        <v>57878</v>
      </c>
      <c r="AM3345" s="2" t="str">
        <f t="shared" si="52"/>
        <v>No</v>
      </c>
    </row>
    <row r="3346" spans="1:39">
      <c r="A3346" s="6" t="s">
        <v>5692</v>
      </c>
      <c r="B3346" s="6" t="s">
        <v>5552</v>
      </c>
      <c r="C3346" s="4" t="s">
        <v>22</v>
      </c>
      <c r="D3346" s="213"/>
      <c r="E3346" s="210">
        <v>90279</v>
      </c>
      <c r="F3346" s="17" t="s">
        <v>272</v>
      </c>
      <c r="G3346" s="36" t="s">
        <v>220</v>
      </c>
      <c r="H3346" s="157">
        <v>12150996</v>
      </c>
      <c r="I3346" s="19">
        <v>3</v>
      </c>
      <c r="J3346" s="150" t="s">
        <v>13</v>
      </c>
      <c r="K3346" s="150" t="s">
        <v>15</v>
      </c>
      <c r="L3346" s="9">
        <v>3</v>
      </c>
      <c r="M3346" s="9"/>
      <c r="N3346" s="21">
        <v>0.43120000000000003</v>
      </c>
      <c r="O3346" s="10"/>
      <c r="P3346" s="39">
        <v>1.2800000000000001E-2</v>
      </c>
      <c r="Q3346" s="7"/>
      <c r="R3346" s="158">
        <v>70.480400000000003</v>
      </c>
      <c r="S3346" s="1"/>
      <c r="T3346" s="23">
        <v>2.0857999999999999</v>
      </c>
      <c r="V3346" s="20">
        <v>33.790500000000002</v>
      </c>
      <c r="X3346" s="20">
        <v>0</v>
      </c>
      <c r="AA3346" s="25">
        <v>2610</v>
      </c>
      <c r="AB3346" s="9"/>
      <c r="AC3346" s="25">
        <v>204534</v>
      </c>
      <c r="AD3346" s="9"/>
      <c r="AE3346" s="27">
        <v>6053</v>
      </c>
      <c r="AF3346" s="9"/>
      <c r="AG3346" s="26">
        <v>2902</v>
      </c>
      <c r="AI3346" s="26">
        <v>0</v>
      </c>
      <c r="AK3346" s="26">
        <v>31603</v>
      </c>
      <c r="AM3346" s="2" t="str">
        <f t="shared" si="52"/>
        <v>No</v>
      </c>
    </row>
    <row r="3347" spans="1:39">
      <c r="A3347" s="6" t="s">
        <v>4169</v>
      </c>
      <c r="B3347" s="6" t="s">
        <v>4170</v>
      </c>
      <c r="C3347" s="4" t="s">
        <v>66</v>
      </c>
      <c r="D3347" s="213" t="s">
        <v>4179</v>
      </c>
      <c r="E3347" s="210" t="s">
        <v>4180</v>
      </c>
      <c r="F3347" s="17" t="s">
        <v>405</v>
      </c>
      <c r="G3347" s="36" t="s">
        <v>400</v>
      </c>
      <c r="H3347" s="157">
        <v>0</v>
      </c>
      <c r="I3347" s="19">
        <v>3</v>
      </c>
      <c r="J3347" s="150" t="s">
        <v>13</v>
      </c>
      <c r="K3347" s="150" t="s">
        <v>12</v>
      </c>
      <c r="L3347" s="9">
        <v>3</v>
      </c>
      <c r="M3347" s="9"/>
      <c r="N3347" s="21">
        <v>0.72889999999999999</v>
      </c>
      <c r="O3347" s="10"/>
      <c r="P3347" s="39">
        <v>8.0699999999999994E-2</v>
      </c>
      <c r="Q3347" s="7"/>
      <c r="R3347" s="158">
        <v>46.508499999999998</v>
      </c>
      <c r="S3347" s="1"/>
      <c r="T3347" s="23">
        <v>5.1504000000000003</v>
      </c>
      <c r="V3347" s="20">
        <v>9.0300999999999991</v>
      </c>
      <c r="X3347" s="20">
        <v>0</v>
      </c>
      <c r="AA3347" s="25">
        <v>6416</v>
      </c>
      <c r="AB3347" s="9"/>
      <c r="AC3347" s="25">
        <v>79483</v>
      </c>
      <c r="AD3347" s="9"/>
      <c r="AE3347" s="27">
        <v>8802</v>
      </c>
      <c r="AF3347" s="9"/>
      <c r="AG3347" s="26">
        <v>1709</v>
      </c>
      <c r="AI3347" s="26">
        <v>0</v>
      </c>
      <c r="AK3347" s="26">
        <v>22877</v>
      </c>
      <c r="AM3347" s="2" t="str">
        <f t="shared" si="52"/>
        <v>No</v>
      </c>
    </row>
    <row r="3348" spans="1:39">
      <c r="A3348" s="6" t="s">
        <v>1835</v>
      </c>
      <c r="B3348" s="6" t="s">
        <v>3465</v>
      </c>
      <c r="C3348" s="4" t="s">
        <v>42</v>
      </c>
      <c r="D3348" s="213" t="s">
        <v>1836</v>
      </c>
      <c r="E3348" s="210" t="s">
        <v>1837</v>
      </c>
      <c r="F3348" s="17" t="s">
        <v>272</v>
      </c>
      <c r="G3348" s="36" t="s">
        <v>400</v>
      </c>
      <c r="H3348" s="157">
        <v>0</v>
      </c>
      <c r="I3348" s="19">
        <v>3</v>
      </c>
      <c r="J3348" s="150" t="s">
        <v>13</v>
      </c>
      <c r="K3348" s="150" t="s">
        <v>12</v>
      </c>
      <c r="L3348" s="9">
        <v>3</v>
      </c>
      <c r="M3348" s="9"/>
      <c r="N3348" s="21">
        <v>0.88770000000000004</v>
      </c>
      <c r="O3348" s="10"/>
      <c r="P3348" s="39">
        <v>3.04E-2</v>
      </c>
      <c r="Q3348" s="7"/>
      <c r="R3348" s="158">
        <v>21.63</v>
      </c>
      <c r="S3348" s="1"/>
      <c r="T3348" s="23">
        <v>0.74150000000000005</v>
      </c>
      <c r="V3348" s="20">
        <v>29.171199999999999</v>
      </c>
      <c r="X3348" s="20">
        <v>0</v>
      </c>
      <c r="AA3348" s="25">
        <v>5179</v>
      </c>
      <c r="AB3348" s="9"/>
      <c r="AC3348" s="25">
        <v>170185</v>
      </c>
      <c r="AD3348" s="9"/>
      <c r="AE3348" s="27">
        <v>5834</v>
      </c>
      <c r="AF3348" s="9"/>
      <c r="AG3348" s="26">
        <v>7868</v>
      </c>
      <c r="AI3348" s="26">
        <v>0</v>
      </c>
      <c r="AK3348" s="26">
        <v>210447</v>
      </c>
      <c r="AM3348" s="2" t="str">
        <f t="shared" si="52"/>
        <v>No</v>
      </c>
    </row>
    <row r="3349" spans="1:39">
      <c r="A3349" s="6" t="s">
        <v>3553</v>
      </c>
      <c r="B3349" s="6" t="s">
        <v>5848</v>
      </c>
      <c r="C3349" s="4" t="s">
        <v>73</v>
      </c>
      <c r="D3349" s="213" t="s">
        <v>3554</v>
      </c>
      <c r="E3349" s="210" t="s">
        <v>3555</v>
      </c>
      <c r="F3349" s="17" t="s">
        <v>272</v>
      </c>
      <c r="G3349" s="36" t="s">
        <v>400</v>
      </c>
      <c r="H3349" s="157">
        <v>0</v>
      </c>
      <c r="I3349" s="19">
        <v>3</v>
      </c>
      <c r="J3349" s="150" t="s">
        <v>13</v>
      </c>
      <c r="K3349" s="150" t="s">
        <v>12</v>
      </c>
      <c r="L3349" s="9">
        <v>3</v>
      </c>
      <c r="M3349" s="9"/>
      <c r="N3349" s="21">
        <v>0</v>
      </c>
      <c r="O3349" s="10"/>
      <c r="P3349" s="39">
        <v>0</v>
      </c>
      <c r="Q3349" s="7"/>
      <c r="R3349" s="158">
        <v>45.015999999999998</v>
      </c>
      <c r="S3349" s="1"/>
      <c r="T3349" s="23">
        <v>11.042999999999999</v>
      </c>
      <c r="V3349" s="20">
        <v>4.0763999999999996</v>
      </c>
      <c r="X3349" s="20">
        <v>0</v>
      </c>
      <c r="AA3349" s="25">
        <v>0</v>
      </c>
      <c r="AB3349" s="9"/>
      <c r="AC3349" s="25">
        <v>158006</v>
      </c>
      <c r="AD3349" s="9"/>
      <c r="AE3349" s="27">
        <v>38761</v>
      </c>
      <c r="AF3349" s="9"/>
      <c r="AG3349" s="26">
        <v>3510</v>
      </c>
      <c r="AI3349" s="26">
        <v>0</v>
      </c>
      <c r="AK3349" s="26">
        <v>27832</v>
      </c>
      <c r="AM3349" s="2" t="str">
        <f t="shared" si="52"/>
        <v>No</v>
      </c>
    </row>
    <row r="3350" spans="1:39">
      <c r="A3350" s="6" t="s">
        <v>5761</v>
      </c>
      <c r="B3350" s="6" t="s">
        <v>5762</v>
      </c>
      <c r="C3350" s="4" t="s">
        <v>117</v>
      </c>
      <c r="D3350" s="213" t="s">
        <v>5763</v>
      </c>
      <c r="E3350" s="210" t="s">
        <v>5764</v>
      </c>
      <c r="F3350" s="17" t="s">
        <v>405</v>
      </c>
      <c r="G3350" s="36" t="s">
        <v>400</v>
      </c>
      <c r="H3350" s="157">
        <v>0</v>
      </c>
      <c r="I3350" s="19">
        <v>3</v>
      </c>
      <c r="J3350" s="150" t="s">
        <v>13</v>
      </c>
      <c r="K3350" s="150" t="s">
        <v>12</v>
      </c>
      <c r="L3350" s="9">
        <v>3</v>
      </c>
      <c r="M3350" s="9"/>
      <c r="N3350" s="21">
        <v>1.2471000000000001</v>
      </c>
      <c r="O3350" s="10"/>
      <c r="P3350" s="39">
        <v>0.15240000000000001</v>
      </c>
      <c r="Q3350" s="7"/>
      <c r="R3350" s="158">
        <v>27.0517</v>
      </c>
      <c r="S3350" s="1"/>
      <c r="T3350" s="23">
        <v>3.3048999999999999</v>
      </c>
      <c r="V3350" s="20">
        <v>8.1852999999999998</v>
      </c>
      <c r="X3350" s="20">
        <v>0</v>
      </c>
      <c r="AA3350" s="25">
        <v>1595</v>
      </c>
      <c r="AB3350" s="9"/>
      <c r="AC3350" s="25">
        <v>10469</v>
      </c>
      <c r="AD3350" s="9"/>
      <c r="AE3350" s="27">
        <v>1279</v>
      </c>
      <c r="AF3350" s="9"/>
      <c r="AG3350" s="26">
        <v>387</v>
      </c>
      <c r="AI3350" s="26">
        <v>0</v>
      </c>
      <c r="AK3350" s="26">
        <v>5635</v>
      </c>
      <c r="AM3350" s="2" t="str">
        <f t="shared" si="52"/>
        <v>No</v>
      </c>
    </row>
    <row r="3351" spans="1:39">
      <c r="A3351" s="6" t="s">
        <v>6483</v>
      </c>
      <c r="B3351" s="6" t="s">
        <v>4638</v>
      </c>
      <c r="C3351" s="4" t="s">
        <v>65</v>
      </c>
      <c r="D3351" s="213" t="s">
        <v>4639</v>
      </c>
      <c r="E3351" s="210" t="s">
        <v>4640</v>
      </c>
      <c r="F3351" s="17" t="s">
        <v>405</v>
      </c>
      <c r="G3351" s="36" t="s">
        <v>400</v>
      </c>
      <c r="H3351" s="157">
        <v>0</v>
      </c>
      <c r="I3351" s="19">
        <v>3</v>
      </c>
      <c r="J3351" s="150" t="s">
        <v>13</v>
      </c>
      <c r="K3351" s="150" t="s">
        <v>12</v>
      </c>
      <c r="L3351" s="9">
        <v>3</v>
      </c>
      <c r="M3351" s="9"/>
      <c r="N3351" s="21">
        <v>3.0785</v>
      </c>
      <c r="O3351" s="10"/>
      <c r="P3351" s="39">
        <v>7.1199999999999999E-2</v>
      </c>
      <c r="Q3351" s="7"/>
      <c r="R3351" s="158">
        <v>69.472399999999993</v>
      </c>
      <c r="S3351" s="1"/>
      <c r="T3351" s="23">
        <v>1.6064000000000001</v>
      </c>
      <c r="V3351" s="20">
        <v>43.246499999999997</v>
      </c>
      <c r="X3351" s="20">
        <v>0</v>
      </c>
      <c r="AA3351" s="25">
        <v>14312</v>
      </c>
      <c r="AB3351" s="9"/>
      <c r="AC3351" s="25">
        <v>201053</v>
      </c>
      <c r="AD3351" s="9"/>
      <c r="AE3351" s="27">
        <v>4649</v>
      </c>
      <c r="AF3351" s="9"/>
      <c r="AG3351" s="26">
        <v>2894</v>
      </c>
      <c r="AI3351" s="26">
        <v>0</v>
      </c>
      <c r="AK3351" s="26">
        <v>48723</v>
      </c>
      <c r="AM3351" s="2" t="str">
        <f t="shared" si="52"/>
        <v>No</v>
      </c>
    </row>
    <row r="3352" spans="1:39">
      <c r="A3352" s="6" t="s">
        <v>5339</v>
      </c>
      <c r="B3352" s="6" t="s">
        <v>1279</v>
      </c>
      <c r="C3352" s="4" t="s">
        <v>53</v>
      </c>
      <c r="D3352" s="213">
        <v>1159</v>
      </c>
      <c r="E3352" s="210">
        <v>10181</v>
      </c>
      <c r="F3352" s="17" t="s">
        <v>272</v>
      </c>
      <c r="G3352" s="36" t="s">
        <v>220</v>
      </c>
      <c r="H3352" s="157">
        <v>4181019</v>
      </c>
      <c r="I3352" s="19">
        <v>3</v>
      </c>
      <c r="J3352" s="150" t="s">
        <v>14</v>
      </c>
      <c r="K3352" s="150" t="s">
        <v>15</v>
      </c>
      <c r="L3352" s="9">
        <v>3</v>
      </c>
      <c r="M3352" s="9"/>
      <c r="N3352" s="21">
        <v>1.0051000000000001</v>
      </c>
      <c r="O3352" s="10"/>
      <c r="P3352" s="39">
        <v>0.1133</v>
      </c>
      <c r="Q3352" s="7"/>
      <c r="R3352" s="158">
        <v>64.5227</v>
      </c>
      <c r="S3352" s="1"/>
      <c r="T3352" s="23">
        <v>7.2751000000000001</v>
      </c>
      <c r="V3352" s="20">
        <v>8.8689999999999998</v>
      </c>
      <c r="X3352" s="20">
        <v>0</v>
      </c>
      <c r="AA3352" s="25">
        <v>63346</v>
      </c>
      <c r="AB3352" s="9"/>
      <c r="AC3352" s="25">
        <v>558960</v>
      </c>
      <c r="AD3352" s="9"/>
      <c r="AE3352" s="27">
        <v>63024</v>
      </c>
      <c r="AF3352" s="9"/>
      <c r="AG3352" s="26">
        <v>8663</v>
      </c>
      <c r="AI3352" s="26">
        <v>0</v>
      </c>
      <c r="AK3352" s="26">
        <v>139072</v>
      </c>
      <c r="AM3352" s="2" t="str">
        <f t="shared" si="52"/>
        <v>No</v>
      </c>
    </row>
    <row r="3353" spans="1:39">
      <c r="A3353" s="6" t="s">
        <v>3908</v>
      </c>
      <c r="B3353" s="6" t="s">
        <v>3909</v>
      </c>
      <c r="C3353" s="4" t="s">
        <v>48</v>
      </c>
      <c r="D3353" s="213" t="s">
        <v>3910</v>
      </c>
      <c r="E3353" s="210" t="s">
        <v>3911</v>
      </c>
      <c r="F3353" s="17" t="s">
        <v>405</v>
      </c>
      <c r="G3353" s="36" t="s">
        <v>400</v>
      </c>
      <c r="H3353" s="157">
        <v>0</v>
      </c>
      <c r="I3353" s="19">
        <v>3</v>
      </c>
      <c r="J3353" s="150" t="s">
        <v>13</v>
      </c>
      <c r="K3353" s="150" t="s">
        <v>12</v>
      </c>
      <c r="L3353" s="9">
        <v>3</v>
      </c>
      <c r="M3353" s="9"/>
      <c r="N3353" s="21">
        <v>1.6476999999999999</v>
      </c>
      <c r="O3353" s="10"/>
      <c r="P3353" s="39">
        <v>0.1643</v>
      </c>
      <c r="Q3353" s="7"/>
      <c r="R3353" s="158">
        <v>20.205300000000001</v>
      </c>
      <c r="S3353" s="1"/>
      <c r="T3353" s="23">
        <v>2.0146000000000002</v>
      </c>
      <c r="V3353" s="20">
        <v>10.029400000000001</v>
      </c>
      <c r="X3353" s="20">
        <v>0</v>
      </c>
      <c r="AA3353" s="25">
        <v>11595</v>
      </c>
      <c r="AB3353" s="9"/>
      <c r="AC3353" s="25">
        <v>70577</v>
      </c>
      <c r="AD3353" s="9"/>
      <c r="AE3353" s="27">
        <v>7037</v>
      </c>
      <c r="AF3353" s="9"/>
      <c r="AG3353" s="26">
        <v>3493</v>
      </c>
      <c r="AI3353" s="26">
        <v>0</v>
      </c>
      <c r="AK3353" s="26">
        <v>103844</v>
      </c>
      <c r="AM3353" s="2" t="str">
        <f t="shared" si="52"/>
        <v>No</v>
      </c>
    </row>
    <row r="3354" spans="1:39">
      <c r="A3354" s="6" t="s">
        <v>763</v>
      </c>
      <c r="B3354" s="6" t="s">
        <v>764</v>
      </c>
      <c r="C3354" s="4" t="s">
        <v>56</v>
      </c>
      <c r="D3354" s="213" t="s">
        <v>765</v>
      </c>
      <c r="E3354" s="210" t="s">
        <v>766</v>
      </c>
      <c r="F3354" s="17" t="s">
        <v>272</v>
      </c>
      <c r="G3354" s="36" t="s">
        <v>400</v>
      </c>
      <c r="H3354" s="157">
        <v>0</v>
      </c>
      <c r="I3354" s="19">
        <v>3</v>
      </c>
      <c r="J3354" s="150" t="s">
        <v>25</v>
      </c>
      <c r="K3354" s="150" t="s">
        <v>15</v>
      </c>
      <c r="L3354" s="9">
        <v>3</v>
      </c>
      <c r="M3354" s="9"/>
      <c r="N3354" s="21">
        <v>3.8584999999999998</v>
      </c>
      <c r="O3354" s="10"/>
      <c r="P3354" s="39">
        <v>0.17399999999999999</v>
      </c>
      <c r="Q3354" s="7"/>
      <c r="R3354" s="158">
        <v>184.6233</v>
      </c>
      <c r="S3354" s="1"/>
      <c r="T3354" s="23">
        <v>8.3241999999999994</v>
      </c>
      <c r="V3354" s="20">
        <v>22.179099999999998</v>
      </c>
      <c r="X3354" s="20">
        <v>0</v>
      </c>
      <c r="AA3354" s="25">
        <v>14068</v>
      </c>
      <c r="AB3354" s="9"/>
      <c r="AC3354" s="25">
        <v>80865</v>
      </c>
      <c r="AD3354" s="9"/>
      <c r="AE3354" s="27">
        <v>3646</v>
      </c>
      <c r="AF3354" s="9"/>
      <c r="AG3354" s="26">
        <v>438</v>
      </c>
      <c r="AI3354" s="26">
        <v>0</v>
      </c>
      <c r="AK3354" s="26">
        <v>3208</v>
      </c>
      <c r="AM3354" s="2" t="str">
        <f t="shared" si="52"/>
        <v>No</v>
      </c>
    </row>
    <row r="3355" spans="1:39">
      <c r="A3355" s="6" t="s">
        <v>1654</v>
      </c>
      <c r="B3355" s="6" t="s">
        <v>1655</v>
      </c>
      <c r="C3355" s="4" t="s">
        <v>42</v>
      </c>
      <c r="D3355" s="213" t="s">
        <v>1656</v>
      </c>
      <c r="E3355" s="210" t="s">
        <v>1657</v>
      </c>
      <c r="F3355" s="17" t="s">
        <v>272</v>
      </c>
      <c r="G3355" s="36" t="s">
        <v>400</v>
      </c>
      <c r="H3355" s="157">
        <v>0</v>
      </c>
      <c r="I3355" s="19">
        <v>3</v>
      </c>
      <c r="J3355" s="150" t="s">
        <v>13</v>
      </c>
      <c r="K3355" s="150" t="s">
        <v>12</v>
      </c>
      <c r="L3355" s="9">
        <v>3</v>
      </c>
      <c r="M3355" s="9"/>
      <c r="N3355" s="21">
        <v>1.1508</v>
      </c>
      <c r="O3355" s="10"/>
      <c r="P3355" s="39">
        <v>3.7100000000000001E-2</v>
      </c>
      <c r="Q3355" s="7"/>
      <c r="R3355" s="158">
        <v>37.856099999999998</v>
      </c>
      <c r="S3355" s="1"/>
      <c r="T3355" s="23">
        <v>1.2209000000000001</v>
      </c>
      <c r="V3355" s="20">
        <v>31.0061</v>
      </c>
      <c r="X3355" s="20">
        <v>0</v>
      </c>
      <c r="AA3355" s="25">
        <v>5654</v>
      </c>
      <c r="AB3355" s="9"/>
      <c r="AC3355" s="25">
        <v>152333</v>
      </c>
      <c r="AD3355" s="9"/>
      <c r="AE3355" s="27">
        <v>4913</v>
      </c>
      <c r="AF3355" s="9"/>
      <c r="AG3355" s="26">
        <v>4024</v>
      </c>
      <c r="AI3355" s="26">
        <v>0</v>
      </c>
      <c r="AK3355" s="26">
        <v>56767</v>
      </c>
      <c r="AM3355" s="2" t="str">
        <f t="shared" si="52"/>
        <v>No</v>
      </c>
    </row>
    <row r="3356" spans="1:39">
      <c r="A3356" s="6" t="s">
        <v>5023</v>
      </c>
      <c r="B3356" s="6" t="s">
        <v>5024</v>
      </c>
      <c r="C3356" s="4" t="s">
        <v>22</v>
      </c>
      <c r="D3356" s="213" t="s">
        <v>5025</v>
      </c>
      <c r="E3356" s="210" t="s">
        <v>5026</v>
      </c>
      <c r="F3356" s="17" t="s">
        <v>272</v>
      </c>
      <c r="G3356" s="36" t="s">
        <v>400</v>
      </c>
      <c r="H3356" s="157">
        <v>0</v>
      </c>
      <c r="I3356" s="19">
        <v>3</v>
      </c>
      <c r="J3356" s="150" t="s">
        <v>14</v>
      </c>
      <c r="K3356" s="150" t="s">
        <v>12</v>
      </c>
      <c r="L3356" s="9">
        <v>3</v>
      </c>
      <c r="M3356" s="9"/>
      <c r="N3356" s="21">
        <v>1.0729</v>
      </c>
      <c r="O3356" s="10"/>
      <c r="P3356" s="39">
        <v>0.27800000000000002</v>
      </c>
      <c r="Q3356" s="7"/>
      <c r="R3356" s="158">
        <v>106.0949</v>
      </c>
      <c r="S3356" s="1"/>
      <c r="T3356" s="23">
        <v>27.489699999999999</v>
      </c>
      <c r="V3356" s="20">
        <v>3.8593999999999999</v>
      </c>
      <c r="X3356" s="20">
        <v>0</v>
      </c>
      <c r="AA3356" s="25">
        <v>230941</v>
      </c>
      <c r="AB3356" s="9"/>
      <c r="AC3356" s="25">
        <v>830723</v>
      </c>
      <c r="AD3356" s="9"/>
      <c r="AE3356" s="27">
        <v>215244</v>
      </c>
      <c r="AF3356" s="9"/>
      <c r="AG3356" s="26">
        <v>7830</v>
      </c>
      <c r="AI3356" s="26">
        <v>0</v>
      </c>
      <c r="AK3356" s="26">
        <v>101545</v>
      </c>
      <c r="AM3356" s="2" t="str">
        <f t="shared" si="52"/>
        <v>No</v>
      </c>
    </row>
    <row r="3357" spans="1:39">
      <c r="A3357" s="6" t="s">
        <v>1748</v>
      </c>
      <c r="B3357" s="6" t="s">
        <v>1749</v>
      </c>
      <c r="C3357" s="4" t="s">
        <v>42</v>
      </c>
      <c r="D3357" s="213" t="s">
        <v>1750</v>
      </c>
      <c r="E3357" s="210" t="s">
        <v>1751</v>
      </c>
      <c r="F3357" s="17" t="s">
        <v>272</v>
      </c>
      <c r="G3357" s="36" t="s">
        <v>400</v>
      </c>
      <c r="H3357" s="157">
        <v>0</v>
      </c>
      <c r="I3357" s="19">
        <v>3</v>
      </c>
      <c r="J3357" s="150" t="s">
        <v>13</v>
      </c>
      <c r="K3357" s="150" t="s">
        <v>12</v>
      </c>
      <c r="L3357" s="9">
        <v>3</v>
      </c>
      <c r="M3357" s="9"/>
      <c r="N3357" s="21">
        <v>0.71530000000000005</v>
      </c>
      <c r="O3357" s="10"/>
      <c r="P3357" s="39">
        <v>5.0999999999999997E-2</v>
      </c>
      <c r="Q3357" s="7"/>
      <c r="R3357" s="158">
        <v>19.739899999999999</v>
      </c>
      <c r="S3357" s="1"/>
      <c r="T3357" s="23">
        <v>1.4059999999999999</v>
      </c>
      <c r="V3357" s="20">
        <v>14.039300000000001</v>
      </c>
      <c r="X3357" s="20">
        <v>0</v>
      </c>
      <c r="AA3357" s="25">
        <v>4191</v>
      </c>
      <c r="AB3357" s="9"/>
      <c r="AC3357" s="25">
        <v>82256</v>
      </c>
      <c r="AD3357" s="9"/>
      <c r="AE3357" s="27">
        <v>5859</v>
      </c>
      <c r="AF3357" s="9"/>
      <c r="AG3357" s="26">
        <v>4167</v>
      </c>
      <c r="AI3357" s="26">
        <v>0</v>
      </c>
      <c r="AK3357" s="26">
        <v>37680</v>
      </c>
      <c r="AM3357" s="2" t="str">
        <f t="shared" si="52"/>
        <v>No</v>
      </c>
    </row>
    <row r="3358" spans="1:39">
      <c r="A3358" s="6" t="s">
        <v>6484</v>
      </c>
      <c r="B3358" s="6" t="s">
        <v>1286</v>
      </c>
      <c r="C3358" s="4" t="s">
        <v>42</v>
      </c>
      <c r="D3358" s="213">
        <v>4230</v>
      </c>
      <c r="E3358" s="210">
        <v>40230</v>
      </c>
      <c r="F3358" s="17" t="s">
        <v>272</v>
      </c>
      <c r="G3358" s="36" t="s">
        <v>218</v>
      </c>
      <c r="H3358" s="157">
        <v>4515419</v>
      </c>
      <c r="I3358" s="19">
        <v>3</v>
      </c>
      <c r="J3358" s="150" t="s">
        <v>19</v>
      </c>
      <c r="K3358" s="150" t="s">
        <v>12</v>
      </c>
      <c r="L3358" s="9">
        <v>3</v>
      </c>
      <c r="M3358" s="9"/>
      <c r="N3358" s="21">
        <v>0.41439999999999999</v>
      </c>
      <c r="O3358" s="10"/>
      <c r="P3358" s="39">
        <v>2.8799999999999999E-2</v>
      </c>
      <c r="Q3358" s="7"/>
      <c r="R3358" s="158">
        <v>485.53070000000002</v>
      </c>
      <c r="S3358" s="1"/>
      <c r="T3358" s="23">
        <v>33.702100000000002</v>
      </c>
      <c r="V3358" s="20">
        <v>14.406599999999999</v>
      </c>
      <c r="X3358" s="20">
        <v>15.3261</v>
      </c>
      <c r="AA3358" s="25">
        <v>160794</v>
      </c>
      <c r="AB3358" s="9"/>
      <c r="AC3358" s="25">
        <v>5589429</v>
      </c>
      <c r="AD3358" s="9"/>
      <c r="AE3358" s="27">
        <v>387978</v>
      </c>
      <c r="AF3358" s="9"/>
      <c r="AG3358" s="26">
        <v>11512</v>
      </c>
      <c r="AI3358" s="26">
        <v>364699</v>
      </c>
      <c r="AK3358" s="26">
        <v>58080</v>
      </c>
      <c r="AM3358" s="2" t="str">
        <f t="shared" si="52"/>
        <v>No</v>
      </c>
    </row>
    <row r="3359" spans="1:39">
      <c r="A3359" s="6" t="s">
        <v>5693</v>
      </c>
      <c r="B3359" s="6" t="s">
        <v>5694</v>
      </c>
      <c r="C3359" s="4" t="s">
        <v>45</v>
      </c>
      <c r="D3359" s="213"/>
      <c r="E3359" s="210" t="s">
        <v>5695</v>
      </c>
      <c r="F3359" s="17" t="s">
        <v>272</v>
      </c>
      <c r="G3359" s="36" t="s">
        <v>400</v>
      </c>
      <c r="H3359" s="157">
        <v>0</v>
      </c>
      <c r="I3359" s="19">
        <v>3</v>
      </c>
      <c r="J3359" s="150" t="s">
        <v>13</v>
      </c>
      <c r="K3359" s="150" t="s">
        <v>12</v>
      </c>
      <c r="L3359" s="9">
        <v>3</v>
      </c>
      <c r="M3359" s="9"/>
      <c r="N3359" s="21">
        <v>0.315</v>
      </c>
      <c r="O3359" s="10"/>
      <c r="P3359" s="39">
        <v>1.7100000000000001E-2</v>
      </c>
      <c r="Q3359" s="7"/>
      <c r="R3359" s="158">
        <v>47.675699999999999</v>
      </c>
      <c r="S3359" s="1"/>
      <c r="T3359" s="23">
        <v>2.5832000000000002</v>
      </c>
      <c r="V3359" s="20">
        <v>18.456399999999999</v>
      </c>
      <c r="X3359" s="20">
        <v>0</v>
      </c>
      <c r="AA3359" s="25">
        <v>3508</v>
      </c>
      <c r="AB3359" s="9"/>
      <c r="AC3359" s="25">
        <v>205530</v>
      </c>
      <c r="AD3359" s="9"/>
      <c r="AE3359" s="27">
        <v>11136</v>
      </c>
      <c r="AF3359" s="9"/>
      <c r="AG3359" s="26">
        <v>4311</v>
      </c>
      <c r="AI3359" s="26">
        <v>0</v>
      </c>
      <c r="AK3359" s="26">
        <v>90922</v>
      </c>
      <c r="AM3359" s="2" t="str">
        <f t="shared" si="52"/>
        <v>No</v>
      </c>
    </row>
    <row r="3360" spans="1:39">
      <c r="A3360" s="6" t="s">
        <v>5707</v>
      </c>
      <c r="B3360" s="6" t="s">
        <v>5708</v>
      </c>
      <c r="C3360" s="4" t="s">
        <v>117</v>
      </c>
      <c r="D3360" s="213" t="s">
        <v>5709</v>
      </c>
      <c r="E3360" s="210" t="s">
        <v>5710</v>
      </c>
      <c r="F3360" s="17" t="s">
        <v>405</v>
      </c>
      <c r="G3360" s="36" t="s">
        <v>400</v>
      </c>
      <c r="H3360" s="157">
        <v>0</v>
      </c>
      <c r="I3360" s="19">
        <v>3</v>
      </c>
      <c r="J3360" s="150" t="s">
        <v>13</v>
      </c>
      <c r="K3360" s="150" t="s">
        <v>12</v>
      </c>
      <c r="L3360" s="9">
        <v>3</v>
      </c>
      <c r="M3360" s="9"/>
      <c r="N3360" s="21">
        <v>0.23280000000000001</v>
      </c>
      <c r="O3360" s="10"/>
      <c r="P3360" s="39">
        <v>9.7999999999999997E-3</v>
      </c>
      <c r="Q3360" s="7"/>
      <c r="R3360" s="158">
        <v>53.281100000000002</v>
      </c>
      <c r="S3360" s="1"/>
      <c r="T3360" s="23">
        <v>2.2403</v>
      </c>
      <c r="V3360" s="20">
        <v>23.782599999999999</v>
      </c>
      <c r="X3360" s="20">
        <v>0</v>
      </c>
      <c r="AA3360" s="25">
        <v>243</v>
      </c>
      <c r="AB3360" s="9"/>
      <c r="AC3360" s="25">
        <v>24829</v>
      </c>
      <c r="AD3360" s="9"/>
      <c r="AE3360" s="27">
        <v>1044</v>
      </c>
      <c r="AF3360" s="9"/>
      <c r="AG3360" s="26">
        <v>466</v>
      </c>
      <c r="AI3360" s="26">
        <v>0</v>
      </c>
      <c r="AK3360" s="26">
        <v>12297</v>
      </c>
      <c r="AM3360" s="2" t="str">
        <f t="shared" si="52"/>
        <v>No</v>
      </c>
    </row>
    <row r="3361" spans="1:39">
      <c r="A3361" s="6" t="s">
        <v>4165</v>
      </c>
      <c r="B3361" s="6" t="s">
        <v>4166</v>
      </c>
      <c r="C3361" s="4" t="s">
        <v>66</v>
      </c>
      <c r="D3361" s="213" t="s">
        <v>4167</v>
      </c>
      <c r="E3361" s="210" t="s">
        <v>4168</v>
      </c>
      <c r="F3361" s="17" t="s">
        <v>405</v>
      </c>
      <c r="G3361" s="36" t="s">
        <v>400</v>
      </c>
      <c r="H3361" s="157">
        <v>0</v>
      </c>
      <c r="I3361" s="19">
        <v>3</v>
      </c>
      <c r="J3361" s="150" t="s">
        <v>13</v>
      </c>
      <c r="K3361" s="150" t="s">
        <v>12</v>
      </c>
      <c r="L3361" s="9">
        <v>3</v>
      </c>
      <c r="M3361" s="9"/>
      <c r="N3361" s="21">
        <v>7.65</v>
      </c>
      <c r="O3361" s="10"/>
      <c r="P3361" s="39">
        <v>0.1585</v>
      </c>
      <c r="Q3361" s="7"/>
      <c r="R3361" s="158">
        <v>59.9236</v>
      </c>
      <c r="S3361" s="1"/>
      <c r="T3361" s="23">
        <v>1.2418</v>
      </c>
      <c r="V3361" s="20">
        <v>48.255800000000001</v>
      </c>
      <c r="X3361" s="20">
        <v>0</v>
      </c>
      <c r="AA3361" s="25">
        <v>15912</v>
      </c>
      <c r="AB3361" s="9"/>
      <c r="AC3361" s="25">
        <v>100372</v>
      </c>
      <c r="AD3361" s="9"/>
      <c r="AE3361" s="27">
        <v>2080</v>
      </c>
      <c r="AF3361" s="9"/>
      <c r="AG3361" s="26">
        <v>1675</v>
      </c>
      <c r="AI3361" s="26">
        <v>0</v>
      </c>
      <c r="AK3361" s="26">
        <v>83462</v>
      </c>
      <c r="AM3361" s="2" t="str">
        <f t="shared" si="52"/>
        <v>No</v>
      </c>
    </row>
    <row r="3362" spans="1:39">
      <c r="A3362" s="6" t="s">
        <v>4685</v>
      </c>
      <c r="B3362" s="6" t="s">
        <v>4686</v>
      </c>
      <c r="C3362" s="4" t="s">
        <v>101</v>
      </c>
      <c r="D3362" s="213" t="s">
        <v>4687</v>
      </c>
      <c r="E3362" s="210" t="s">
        <v>4688</v>
      </c>
      <c r="F3362" s="17" t="s">
        <v>405</v>
      </c>
      <c r="G3362" s="36" t="s">
        <v>400</v>
      </c>
      <c r="H3362" s="157">
        <v>0</v>
      </c>
      <c r="I3362" s="19">
        <v>3</v>
      </c>
      <c r="J3362" s="150" t="s">
        <v>13</v>
      </c>
      <c r="K3362" s="150" t="s">
        <v>12</v>
      </c>
      <c r="L3362" s="9">
        <v>3</v>
      </c>
      <c r="M3362" s="9"/>
      <c r="N3362" s="21">
        <v>0.82020000000000004</v>
      </c>
      <c r="O3362" s="10"/>
      <c r="P3362" s="39">
        <v>7.2599999999999998E-2</v>
      </c>
      <c r="Q3362" s="7"/>
      <c r="R3362" s="158">
        <v>45.5443</v>
      </c>
      <c r="S3362" s="1"/>
      <c r="T3362" s="23">
        <v>4.0289000000000001</v>
      </c>
      <c r="V3362" s="20">
        <v>11.3043</v>
      </c>
      <c r="X3362" s="20">
        <v>0</v>
      </c>
      <c r="AA3362" s="25">
        <v>7194</v>
      </c>
      <c r="AB3362" s="9"/>
      <c r="AC3362" s="25">
        <v>99150</v>
      </c>
      <c r="AD3362" s="9"/>
      <c r="AE3362" s="27">
        <v>8771</v>
      </c>
      <c r="AF3362" s="9"/>
      <c r="AG3362" s="26">
        <v>2177</v>
      </c>
      <c r="AI3362" s="26">
        <v>0</v>
      </c>
      <c r="AK3362" s="26">
        <v>12241</v>
      </c>
      <c r="AM3362" s="2" t="str">
        <f t="shared" si="52"/>
        <v>No</v>
      </c>
    </row>
    <row r="3363" spans="1:39">
      <c r="A3363" s="6" t="s">
        <v>296</v>
      </c>
      <c r="B3363" s="6" t="s">
        <v>297</v>
      </c>
      <c r="C3363" s="4" t="s">
        <v>10</v>
      </c>
      <c r="D3363" s="213" t="s">
        <v>298</v>
      </c>
      <c r="E3363" s="210">
        <v>14</v>
      </c>
      <c r="F3363" s="17" t="s">
        <v>132</v>
      </c>
      <c r="G3363" s="36" t="s">
        <v>220</v>
      </c>
      <c r="H3363" s="157">
        <v>0</v>
      </c>
      <c r="I3363" s="19">
        <v>3</v>
      </c>
      <c r="J3363" s="150" t="s">
        <v>14</v>
      </c>
      <c r="K3363" s="150" t="s">
        <v>12</v>
      </c>
      <c r="L3363" s="9">
        <v>3</v>
      </c>
      <c r="M3363" s="9"/>
      <c r="N3363" s="21">
        <v>1.8129</v>
      </c>
      <c r="O3363" s="10"/>
      <c r="P3363" s="39">
        <v>0.1046</v>
      </c>
      <c r="Q3363" s="7"/>
      <c r="R3363" s="158">
        <v>89.448899999999995</v>
      </c>
      <c r="S3363" s="1"/>
      <c r="T3363" s="23">
        <v>5.1586999999999996</v>
      </c>
      <c r="V3363" s="20">
        <v>17.339600000000001</v>
      </c>
      <c r="X3363" s="20">
        <v>0</v>
      </c>
      <c r="AA3363" s="25">
        <v>93372</v>
      </c>
      <c r="AB3363" s="9"/>
      <c r="AC3363" s="25">
        <v>893058</v>
      </c>
      <c r="AD3363" s="9"/>
      <c r="AE3363" s="27">
        <v>51504</v>
      </c>
      <c r="AF3363" s="9"/>
      <c r="AG3363" s="26">
        <v>9984</v>
      </c>
      <c r="AI3363" s="26">
        <v>0</v>
      </c>
      <c r="AK3363" s="26">
        <v>134804</v>
      </c>
      <c r="AM3363" s="2" t="str">
        <f t="shared" si="52"/>
        <v>No</v>
      </c>
    </row>
    <row r="3364" spans="1:39">
      <c r="A3364" s="6" t="s">
        <v>4980</v>
      </c>
      <c r="B3364" s="6" t="s">
        <v>4981</v>
      </c>
      <c r="C3364" s="4" t="s">
        <v>20</v>
      </c>
      <c r="D3364" s="213" t="s">
        <v>4982</v>
      </c>
      <c r="E3364" s="210" t="s">
        <v>4983</v>
      </c>
      <c r="F3364" s="17" t="s">
        <v>272</v>
      </c>
      <c r="G3364" s="36" t="s">
        <v>400</v>
      </c>
      <c r="H3364" s="157">
        <v>0</v>
      </c>
      <c r="I3364" s="19">
        <v>3</v>
      </c>
      <c r="J3364" s="150" t="s">
        <v>14</v>
      </c>
      <c r="K3364" s="150" t="s">
        <v>15</v>
      </c>
      <c r="L3364" s="9">
        <v>3</v>
      </c>
      <c r="M3364" s="9"/>
      <c r="N3364" s="21">
        <v>0.3548</v>
      </c>
      <c r="O3364" s="10"/>
      <c r="P3364" s="39">
        <v>4.8099999999999997E-2</v>
      </c>
      <c r="Q3364" s="7"/>
      <c r="R3364" s="158">
        <v>70.037800000000004</v>
      </c>
      <c r="S3364" s="1"/>
      <c r="T3364" s="23">
        <v>9.4841999999999995</v>
      </c>
      <c r="V3364" s="20">
        <v>7.3846999999999996</v>
      </c>
      <c r="X3364" s="20">
        <v>0</v>
      </c>
      <c r="AA3364" s="25">
        <v>13532</v>
      </c>
      <c r="AB3364" s="9"/>
      <c r="AC3364" s="25">
        <v>281622</v>
      </c>
      <c r="AD3364" s="9"/>
      <c r="AE3364" s="27">
        <v>38136</v>
      </c>
      <c r="AF3364" s="9"/>
      <c r="AG3364" s="26">
        <v>4021</v>
      </c>
      <c r="AI3364" s="26">
        <v>0</v>
      </c>
      <c r="AK3364" s="26">
        <v>74424</v>
      </c>
      <c r="AM3364" s="2" t="str">
        <f t="shared" si="52"/>
        <v>No</v>
      </c>
    </row>
    <row r="3365" spans="1:39">
      <c r="A3365" s="6" t="s">
        <v>4314</v>
      </c>
      <c r="B3365" s="6" t="s">
        <v>4315</v>
      </c>
      <c r="C3365" s="4" t="s">
        <v>66</v>
      </c>
      <c r="D3365" s="213" t="s">
        <v>4316</v>
      </c>
      <c r="E3365" s="210" t="s">
        <v>4317</v>
      </c>
      <c r="F3365" s="17" t="s">
        <v>272</v>
      </c>
      <c r="G3365" s="36" t="s">
        <v>400</v>
      </c>
      <c r="H3365" s="157">
        <v>0</v>
      </c>
      <c r="I3365" s="19">
        <v>3</v>
      </c>
      <c r="J3365" s="150" t="s">
        <v>13</v>
      </c>
      <c r="K3365" s="150" t="s">
        <v>12</v>
      </c>
      <c r="L3365" s="9">
        <v>3</v>
      </c>
      <c r="M3365" s="9"/>
      <c r="N3365" s="21">
        <v>1.1828000000000001</v>
      </c>
      <c r="O3365" s="10"/>
      <c r="P3365" s="39">
        <v>3.27E-2</v>
      </c>
      <c r="Q3365" s="7"/>
      <c r="R3365" s="158">
        <v>77.995999999999995</v>
      </c>
      <c r="S3365" s="1"/>
      <c r="T3365" s="23">
        <v>2.1543000000000001</v>
      </c>
      <c r="V3365" s="20">
        <v>36.204700000000003</v>
      </c>
      <c r="X3365" s="20">
        <v>0</v>
      </c>
      <c r="AA3365" s="25">
        <v>2543</v>
      </c>
      <c r="AB3365" s="9"/>
      <c r="AC3365" s="25">
        <v>77840</v>
      </c>
      <c r="AD3365" s="9"/>
      <c r="AE3365" s="27">
        <v>2150</v>
      </c>
      <c r="AF3365" s="9"/>
      <c r="AG3365" s="26">
        <v>998</v>
      </c>
      <c r="AI3365" s="26">
        <v>0</v>
      </c>
      <c r="AK3365" s="26">
        <v>16897</v>
      </c>
      <c r="AM3365" s="2" t="str">
        <f t="shared" si="52"/>
        <v>No</v>
      </c>
    </row>
    <row r="3366" spans="1:39">
      <c r="A3366" s="6" t="s">
        <v>4660</v>
      </c>
      <c r="B3366" s="6" t="s">
        <v>1756</v>
      </c>
      <c r="C3366" s="4" t="s">
        <v>101</v>
      </c>
      <c r="D3366" s="213" t="s">
        <v>4661</v>
      </c>
      <c r="E3366" s="210" t="s">
        <v>4662</v>
      </c>
      <c r="F3366" s="17" t="s">
        <v>272</v>
      </c>
      <c r="G3366" s="36" t="s">
        <v>400</v>
      </c>
      <c r="H3366" s="157">
        <v>0</v>
      </c>
      <c r="I3366" s="19">
        <v>3</v>
      </c>
      <c r="J3366" s="150" t="s">
        <v>13</v>
      </c>
      <c r="K3366" s="150" t="s">
        <v>12</v>
      </c>
      <c r="L3366" s="9">
        <v>3</v>
      </c>
      <c r="M3366" s="9"/>
      <c r="N3366" s="21">
        <v>1.1418999999999999</v>
      </c>
      <c r="O3366" s="10"/>
      <c r="P3366" s="39">
        <v>0.10929999999999999</v>
      </c>
      <c r="Q3366" s="7"/>
      <c r="R3366" s="158">
        <v>47.517000000000003</v>
      </c>
      <c r="S3366" s="1"/>
      <c r="T3366" s="23">
        <v>4.5499000000000001</v>
      </c>
      <c r="V3366" s="20">
        <v>10.4436</v>
      </c>
      <c r="X3366" s="20">
        <v>0</v>
      </c>
      <c r="AA3366" s="25">
        <v>15155</v>
      </c>
      <c r="AB3366" s="9"/>
      <c r="AC3366" s="25">
        <v>138607</v>
      </c>
      <c r="AD3366" s="9"/>
      <c r="AE3366" s="27">
        <v>13272</v>
      </c>
      <c r="AF3366" s="9"/>
      <c r="AG3366" s="26">
        <v>2917</v>
      </c>
      <c r="AI3366" s="26">
        <v>0</v>
      </c>
      <c r="AK3366" s="26">
        <v>23870</v>
      </c>
      <c r="AM3366" s="2" t="str">
        <f t="shared" si="52"/>
        <v>No</v>
      </c>
    </row>
    <row r="3367" spans="1:39">
      <c r="A3367" s="6" t="s">
        <v>4067</v>
      </c>
      <c r="B3367" s="6" t="s">
        <v>1873</v>
      </c>
      <c r="C3367" s="4" t="s">
        <v>61</v>
      </c>
      <c r="D3367" s="213" t="s">
        <v>4068</v>
      </c>
      <c r="E3367" s="210" t="s">
        <v>4069</v>
      </c>
      <c r="F3367" s="17" t="s">
        <v>272</v>
      </c>
      <c r="G3367" s="36" t="s">
        <v>400</v>
      </c>
      <c r="H3367" s="157">
        <v>0</v>
      </c>
      <c r="I3367" s="19">
        <v>3</v>
      </c>
      <c r="J3367" s="150" t="s">
        <v>13</v>
      </c>
      <c r="K3367" s="150" t="s">
        <v>12</v>
      </c>
      <c r="L3367" s="9">
        <v>3</v>
      </c>
      <c r="M3367" s="9"/>
      <c r="N3367" s="21">
        <v>0.69769999999999999</v>
      </c>
      <c r="O3367" s="10"/>
      <c r="P3367" s="39">
        <v>7.7799999999999994E-2</v>
      </c>
      <c r="Q3367" s="7"/>
      <c r="R3367" s="158">
        <v>42.219200000000001</v>
      </c>
      <c r="S3367" s="1"/>
      <c r="T3367" s="23">
        <v>4.7064000000000004</v>
      </c>
      <c r="V3367" s="20">
        <v>8.9704999999999995</v>
      </c>
      <c r="X3367" s="20">
        <v>0</v>
      </c>
      <c r="AA3367" s="25">
        <v>11341</v>
      </c>
      <c r="AB3367" s="9"/>
      <c r="AC3367" s="25">
        <v>145825</v>
      </c>
      <c r="AD3367" s="9"/>
      <c r="AE3367" s="27">
        <v>16256</v>
      </c>
      <c r="AF3367" s="9"/>
      <c r="AG3367" s="26">
        <v>3454</v>
      </c>
      <c r="AI3367" s="26">
        <v>0</v>
      </c>
      <c r="AK3367" s="26">
        <v>32988</v>
      </c>
      <c r="AM3367" s="2" t="str">
        <f t="shared" si="52"/>
        <v>No</v>
      </c>
    </row>
    <row r="3368" spans="1:39">
      <c r="A3368" s="6" t="s">
        <v>4030</v>
      </c>
      <c r="B3368" s="6" t="s">
        <v>4031</v>
      </c>
      <c r="C3368" s="4" t="s">
        <v>48</v>
      </c>
      <c r="D3368" s="213" t="s">
        <v>4032</v>
      </c>
      <c r="E3368" s="210" t="s">
        <v>4033</v>
      </c>
      <c r="F3368" s="17" t="s">
        <v>405</v>
      </c>
      <c r="G3368" s="36" t="s">
        <v>400</v>
      </c>
      <c r="H3368" s="157">
        <v>0</v>
      </c>
      <c r="I3368" s="19">
        <v>3</v>
      </c>
      <c r="J3368" s="150" t="s">
        <v>13</v>
      </c>
      <c r="K3368" s="150" t="s">
        <v>12</v>
      </c>
      <c r="L3368" s="9">
        <v>3</v>
      </c>
      <c r="M3368" s="9"/>
      <c r="N3368" s="21">
        <v>1.3694999999999999</v>
      </c>
      <c r="O3368" s="10"/>
      <c r="P3368" s="39">
        <v>0.1229</v>
      </c>
      <c r="Q3368" s="7"/>
      <c r="R3368" s="158">
        <v>48.907699999999998</v>
      </c>
      <c r="S3368" s="1"/>
      <c r="T3368" s="23">
        <v>4.3872999999999998</v>
      </c>
      <c r="V3368" s="20">
        <v>11.147399999999999</v>
      </c>
      <c r="X3368" s="20">
        <v>0</v>
      </c>
      <c r="AA3368" s="25">
        <v>9307</v>
      </c>
      <c r="AB3368" s="9"/>
      <c r="AC3368" s="25">
        <v>75758</v>
      </c>
      <c r="AD3368" s="9"/>
      <c r="AE3368" s="27">
        <v>6796</v>
      </c>
      <c r="AF3368" s="9"/>
      <c r="AG3368" s="26">
        <v>1549</v>
      </c>
      <c r="AI3368" s="26">
        <v>0</v>
      </c>
      <c r="AK3368" s="26">
        <v>25059</v>
      </c>
      <c r="AM3368" s="2" t="str">
        <f t="shared" si="52"/>
        <v>No</v>
      </c>
    </row>
    <row r="3369" spans="1:39">
      <c r="A3369" s="6" t="s">
        <v>6485</v>
      </c>
      <c r="B3369" s="6" t="s">
        <v>5524</v>
      </c>
      <c r="C3369" s="4" t="s">
        <v>63</v>
      </c>
      <c r="D3369" s="213"/>
      <c r="E3369" s="210" t="s">
        <v>5477</v>
      </c>
      <c r="F3369" s="17" t="s">
        <v>272</v>
      </c>
      <c r="G3369" s="36" t="s">
        <v>400</v>
      </c>
      <c r="H3369" s="157">
        <v>0</v>
      </c>
      <c r="I3369" s="19">
        <v>3</v>
      </c>
      <c r="J3369" s="150" t="s">
        <v>13</v>
      </c>
      <c r="K3369" s="150" t="s">
        <v>12</v>
      </c>
      <c r="L3369" s="9">
        <v>3</v>
      </c>
      <c r="M3369" s="9"/>
      <c r="N3369" s="21">
        <v>0.55449999999999999</v>
      </c>
      <c r="O3369" s="10"/>
      <c r="P3369" s="39">
        <v>3.6200000000000003E-2</v>
      </c>
      <c r="Q3369" s="7"/>
      <c r="R3369" s="158">
        <v>37.216200000000001</v>
      </c>
      <c r="S3369" s="1"/>
      <c r="T3369" s="23">
        <v>2.4312999999999998</v>
      </c>
      <c r="V3369" s="20">
        <v>15.306900000000001</v>
      </c>
      <c r="X3369" s="20">
        <v>0</v>
      </c>
      <c r="AA3369" s="25">
        <v>3829</v>
      </c>
      <c r="AB3369" s="9"/>
      <c r="AC3369" s="25">
        <v>105694</v>
      </c>
      <c r="AD3369" s="9"/>
      <c r="AE3369" s="27">
        <v>6905</v>
      </c>
      <c r="AF3369" s="9"/>
      <c r="AG3369" s="26">
        <v>2840</v>
      </c>
      <c r="AI3369" s="26">
        <v>0</v>
      </c>
      <c r="AK3369" s="26">
        <v>20135</v>
      </c>
      <c r="AM3369" s="2" t="str">
        <f t="shared" si="52"/>
        <v>No</v>
      </c>
    </row>
    <row r="3370" spans="1:39">
      <c r="A3370" s="6" t="s">
        <v>6486</v>
      </c>
      <c r="B3370" s="6" t="s">
        <v>1145</v>
      </c>
      <c r="C3370" s="4" t="s">
        <v>88</v>
      </c>
      <c r="D3370" s="213" t="s">
        <v>1146</v>
      </c>
      <c r="E3370" s="210" t="s">
        <v>1147</v>
      </c>
      <c r="F3370" s="17" t="s">
        <v>272</v>
      </c>
      <c r="G3370" s="36" t="s">
        <v>400</v>
      </c>
      <c r="H3370" s="157">
        <v>0</v>
      </c>
      <c r="I3370" s="19">
        <v>3</v>
      </c>
      <c r="J3370" s="150" t="s">
        <v>14</v>
      </c>
      <c r="K3370" s="150" t="s">
        <v>15</v>
      </c>
      <c r="L3370" s="9">
        <v>3</v>
      </c>
      <c r="M3370" s="9"/>
      <c r="N3370" s="21">
        <v>0.55159999999999998</v>
      </c>
      <c r="O3370" s="10"/>
      <c r="P3370" s="39">
        <v>6.3100000000000003E-2</v>
      </c>
      <c r="Q3370" s="7"/>
      <c r="R3370" s="158">
        <v>49.8367</v>
      </c>
      <c r="S3370" s="1"/>
      <c r="T3370" s="23">
        <v>5.7047999999999996</v>
      </c>
      <c r="V3370" s="20">
        <v>8.7359000000000009</v>
      </c>
      <c r="X3370" s="20">
        <v>0</v>
      </c>
      <c r="AA3370" s="25">
        <v>18015</v>
      </c>
      <c r="AB3370" s="9"/>
      <c r="AC3370" s="25">
        <v>285315</v>
      </c>
      <c r="AD3370" s="9"/>
      <c r="AE3370" s="27">
        <v>32660</v>
      </c>
      <c r="AF3370" s="9"/>
      <c r="AG3370" s="26">
        <v>5725</v>
      </c>
      <c r="AI3370" s="26">
        <v>0</v>
      </c>
      <c r="AK3370" s="26">
        <v>64650</v>
      </c>
      <c r="AM3370" s="2" t="str">
        <f t="shared" si="52"/>
        <v>No</v>
      </c>
    </row>
    <row r="3371" spans="1:39">
      <c r="A3371" s="6" t="s">
        <v>2738</v>
      </c>
      <c r="B3371" s="6" t="s">
        <v>5861</v>
      </c>
      <c r="C3371" s="4" t="s">
        <v>57</v>
      </c>
      <c r="D3371" s="213" t="s">
        <v>2739</v>
      </c>
      <c r="E3371" s="210" t="s">
        <v>2740</v>
      </c>
      <c r="F3371" s="17" t="s">
        <v>272</v>
      </c>
      <c r="G3371" s="36" t="s">
        <v>400</v>
      </c>
      <c r="H3371" s="157">
        <v>0</v>
      </c>
      <c r="I3371" s="19">
        <v>3</v>
      </c>
      <c r="J3371" s="150" t="s">
        <v>13</v>
      </c>
      <c r="K3371" s="150" t="s">
        <v>12</v>
      </c>
      <c r="L3371" s="9">
        <v>3</v>
      </c>
      <c r="M3371" s="9"/>
      <c r="N3371" s="21">
        <v>1.7184999999999999</v>
      </c>
      <c r="O3371" s="10"/>
      <c r="P3371" s="39">
        <v>0.15190000000000001</v>
      </c>
      <c r="Q3371" s="7"/>
      <c r="R3371" s="158">
        <v>66.769599999999997</v>
      </c>
      <c r="S3371" s="1"/>
      <c r="T3371" s="23">
        <v>5.9019000000000004</v>
      </c>
      <c r="V3371" s="20">
        <v>11.3133</v>
      </c>
      <c r="X3371" s="20">
        <v>0</v>
      </c>
      <c r="AA3371" s="25">
        <v>47536</v>
      </c>
      <c r="AB3371" s="9"/>
      <c r="AC3371" s="25">
        <v>312949</v>
      </c>
      <c r="AD3371" s="9"/>
      <c r="AE3371" s="27">
        <v>27662</v>
      </c>
      <c r="AF3371" s="9"/>
      <c r="AG3371" s="26">
        <v>4687</v>
      </c>
      <c r="AI3371" s="26">
        <v>0</v>
      </c>
      <c r="AK3371" s="26">
        <v>50303</v>
      </c>
      <c r="AM3371" s="2" t="str">
        <f t="shared" si="52"/>
        <v>No</v>
      </c>
    </row>
    <row r="3372" spans="1:39">
      <c r="A3372" s="6" t="s">
        <v>1888</v>
      </c>
      <c r="B3372" s="6" t="s">
        <v>1889</v>
      </c>
      <c r="C3372" s="4" t="s">
        <v>51</v>
      </c>
      <c r="D3372" s="213" t="s">
        <v>1890</v>
      </c>
      <c r="E3372" s="210" t="s">
        <v>1891</v>
      </c>
      <c r="F3372" s="17" t="s">
        <v>405</v>
      </c>
      <c r="G3372" s="36" t="s">
        <v>400</v>
      </c>
      <c r="H3372" s="157">
        <v>0</v>
      </c>
      <c r="I3372" s="19">
        <v>3</v>
      </c>
      <c r="J3372" s="150" t="s">
        <v>13</v>
      </c>
      <c r="K3372" s="150" t="s">
        <v>12</v>
      </c>
      <c r="L3372" s="9">
        <v>3</v>
      </c>
      <c r="M3372" s="9"/>
      <c r="N3372" s="21">
        <v>2.2648999999999999</v>
      </c>
      <c r="O3372" s="10"/>
      <c r="P3372" s="39">
        <v>7.2999999999999995E-2</v>
      </c>
      <c r="Q3372" s="7"/>
      <c r="R3372" s="158">
        <v>32.012300000000003</v>
      </c>
      <c r="S3372" s="1"/>
      <c r="T3372" s="23">
        <v>1.0323</v>
      </c>
      <c r="V3372" s="20">
        <v>31.010100000000001</v>
      </c>
      <c r="X3372" s="20">
        <v>0</v>
      </c>
      <c r="AA3372" s="25">
        <v>12516</v>
      </c>
      <c r="AB3372" s="9"/>
      <c r="AC3372" s="25">
        <v>171362</v>
      </c>
      <c r="AD3372" s="9"/>
      <c r="AE3372" s="27">
        <v>5526</v>
      </c>
      <c r="AF3372" s="9"/>
      <c r="AG3372" s="26">
        <v>5353</v>
      </c>
      <c r="AI3372" s="26">
        <v>0</v>
      </c>
      <c r="AK3372" s="26">
        <v>104810</v>
      </c>
      <c r="AM3372" s="2" t="str">
        <f t="shared" si="52"/>
        <v>No</v>
      </c>
    </row>
    <row r="3373" spans="1:39">
      <c r="A3373" s="6" t="s">
        <v>2964</v>
      </c>
      <c r="B3373" s="6" t="s">
        <v>2965</v>
      </c>
      <c r="C3373" s="4" t="s">
        <v>58</v>
      </c>
      <c r="D3373" s="213" t="s">
        <v>2966</v>
      </c>
      <c r="E3373" s="210" t="s">
        <v>2967</v>
      </c>
      <c r="F3373" s="17" t="s">
        <v>275</v>
      </c>
      <c r="G3373" s="36" t="s">
        <v>400</v>
      </c>
      <c r="H3373" s="157">
        <v>0</v>
      </c>
      <c r="I3373" s="19">
        <v>3</v>
      </c>
      <c r="J3373" s="150" t="s">
        <v>13</v>
      </c>
      <c r="K3373" s="150" t="s">
        <v>12</v>
      </c>
      <c r="L3373" s="9">
        <v>3</v>
      </c>
      <c r="M3373" s="9"/>
      <c r="N3373" s="21">
        <v>1.9252</v>
      </c>
      <c r="O3373" s="10"/>
      <c r="P3373" s="39">
        <v>0.13320000000000001</v>
      </c>
      <c r="Q3373" s="7"/>
      <c r="R3373" s="158">
        <v>46.447000000000003</v>
      </c>
      <c r="S3373" s="1"/>
      <c r="T3373" s="23">
        <v>3.2143999999999999</v>
      </c>
      <c r="V3373" s="20">
        <v>14.4497</v>
      </c>
      <c r="X3373" s="20">
        <v>0</v>
      </c>
      <c r="AA3373" s="25">
        <v>51005</v>
      </c>
      <c r="AB3373" s="9"/>
      <c r="AC3373" s="25">
        <v>382816</v>
      </c>
      <c r="AD3373" s="9"/>
      <c r="AE3373" s="27">
        <v>26493</v>
      </c>
      <c r="AF3373" s="9"/>
      <c r="AG3373" s="26">
        <v>8242</v>
      </c>
      <c r="AI3373" s="26">
        <v>0</v>
      </c>
      <c r="AK3373" s="26">
        <v>137888</v>
      </c>
      <c r="AM3373" s="2" t="str">
        <f t="shared" si="52"/>
        <v>No</v>
      </c>
    </row>
    <row r="3374" spans="1:39">
      <c r="A3374" s="6" t="s">
        <v>6487</v>
      </c>
      <c r="B3374" s="6" t="s">
        <v>1426</v>
      </c>
      <c r="C3374" s="4" t="s">
        <v>42</v>
      </c>
      <c r="D3374" s="213">
        <v>4193</v>
      </c>
      <c r="E3374" s="210">
        <v>40193</v>
      </c>
      <c r="F3374" s="17" t="s">
        <v>272</v>
      </c>
      <c r="G3374" s="36" t="s">
        <v>220</v>
      </c>
      <c r="H3374" s="157">
        <v>51456</v>
      </c>
      <c r="I3374" s="19">
        <v>3</v>
      </c>
      <c r="J3374" s="150" t="s">
        <v>14</v>
      </c>
      <c r="K3374" s="150" t="s">
        <v>15</v>
      </c>
      <c r="L3374" s="9">
        <v>3</v>
      </c>
      <c r="M3374" s="9"/>
      <c r="N3374" s="21">
        <v>0.80779999999999996</v>
      </c>
      <c r="O3374" s="10"/>
      <c r="P3374" s="39">
        <v>2.1000000000000001E-2</v>
      </c>
      <c r="Q3374" s="7"/>
      <c r="R3374" s="158">
        <v>81.480900000000005</v>
      </c>
      <c r="S3374" s="1"/>
      <c r="T3374" s="23">
        <v>2.1221999999999999</v>
      </c>
      <c r="V3374" s="20">
        <v>38.393999999999998</v>
      </c>
      <c r="X3374" s="20">
        <v>0</v>
      </c>
      <c r="AA3374" s="25">
        <v>14796</v>
      </c>
      <c r="AB3374" s="9"/>
      <c r="AC3374" s="25">
        <v>703262</v>
      </c>
      <c r="AD3374" s="9"/>
      <c r="AE3374" s="27">
        <v>18317</v>
      </c>
      <c r="AF3374" s="9"/>
      <c r="AG3374" s="26">
        <v>8631</v>
      </c>
      <c r="AI3374" s="26">
        <v>0</v>
      </c>
      <c r="AK3374" s="26">
        <v>91735</v>
      </c>
      <c r="AM3374" s="2" t="str">
        <f t="shared" si="52"/>
        <v>No</v>
      </c>
    </row>
    <row r="3375" spans="1:39">
      <c r="A3375" s="6" t="s">
        <v>360</v>
      </c>
      <c r="B3375" s="6" t="s">
        <v>361</v>
      </c>
      <c r="C3375" s="4" t="s">
        <v>109</v>
      </c>
      <c r="D3375" s="213" t="s">
        <v>362</v>
      </c>
      <c r="E3375" s="210">
        <v>103</v>
      </c>
      <c r="F3375" s="17" t="s">
        <v>132</v>
      </c>
      <c r="G3375" s="36" t="s">
        <v>220</v>
      </c>
      <c r="H3375" s="157">
        <v>0</v>
      </c>
      <c r="I3375" s="19">
        <v>3</v>
      </c>
      <c r="J3375" s="150" t="s">
        <v>14</v>
      </c>
      <c r="K3375" s="150" t="s">
        <v>12</v>
      </c>
      <c r="L3375" s="9">
        <v>3</v>
      </c>
      <c r="M3375" s="9"/>
      <c r="N3375" s="21">
        <v>0</v>
      </c>
      <c r="O3375" s="10"/>
      <c r="P3375" s="39">
        <v>0</v>
      </c>
      <c r="Q3375" s="7"/>
      <c r="R3375" s="158">
        <v>81.258399999999995</v>
      </c>
      <c r="S3375" s="1"/>
      <c r="T3375" s="23">
        <v>7.2888999999999999</v>
      </c>
      <c r="V3375" s="20">
        <v>11.148300000000001</v>
      </c>
      <c r="X3375" s="20">
        <v>0</v>
      </c>
      <c r="AA3375" s="25">
        <v>0</v>
      </c>
      <c r="AB3375" s="9"/>
      <c r="AC3375" s="25">
        <v>218829</v>
      </c>
      <c r="AD3375" s="9"/>
      <c r="AE3375" s="27">
        <v>19629</v>
      </c>
      <c r="AF3375" s="9"/>
      <c r="AG3375" s="26">
        <v>2693</v>
      </c>
      <c r="AI3375" s="26">
        <v>0</v>
      </c>
      <c r="AK3375" s="26">
        <v>44726</v>
      </c>
      <c r="AM3375" s="2" t="str">
        <f t="shared" si="52"/>
        <v>No</v>
      </c>
    </row>
    <row r="3376" spans="1:39">
      <c r="A3376" s="6" t="s">
        <v>1691</v>
      </c>
      <c r="B3376" s="6" t="s">
        <v>5858</v>
      </c>
      <c r="C3376" s="4" t="s">
        <v>42</v>
      </c>
      <c r="D3376" s="213" t="s">
        <v>1692</v>
      </c>
      <c r="E3376" s="210" t="s">
        <v>1693</v>
      </c>
      <c r="F3376" s="17" t="s">
        <v>272</v>
      </c>
      <c r="G3376" s="36" t="s">
        <v>400</v>
      </c>
      <c r="H3376" s="157">
        <v>0</v>
      </c>
      <c r="I3376" s="19">
        <v>3</v>
      </c>
      <c r="J3376" s="150" t="s">
        <v>13</v>
      </c>
      <c r="K3376" s="150" t="s">
        <v>12</v>
      </c>
      <c r="L3376" s="9">
        <v>3</v>
      </c>
      <c r="M3376" s="9"/>
      <c r="N3376" s="21">
        <v>1.7657</v>
      </c>
      <c r="O3376" s="10"/>
      <c r="P3376" s="39">
        <v>0.14680000000000001</v>
      </c>
      <c r="Q3376" s="7"/>
      <c r="R3376" s="158">
        <v>25.174299999999999</v>
      </c>
      <c r="S3376" s="1"/>
      <c r="T3376" s="23">
        <v>2.0926</v>
      </c>
      <c r="V3376" s="20">
        <v>12.0299</v>
      </c>
      <c r="X3376" s="20">
        <v>0</v>
      </c>
      <c r="AA3376" s="25">
        <v>21139</v>
      </c>
      <c r="AB3376" s="9"/>
      <c r="AC3376" s="25">
        <v>144022</v>
      </c>
      <c r="AD3376" s="9"/>
      <c r="AE3376" s="27">
        <v>11972</v>
      </c>
      <c r="AF3376" s="9"/>
      <c r="AG3376" s="26">
        <v>5721</v>
      </c>
      <c r="AI3376" s="26">
        <v>0</v>
      </c>
      <c r="AK3376" s="26">
        <v>72323</v>
      </c>
      <c r="AM3376" s="2" t="str">
        <f t="shared" si="52"/>
        <v>No</v>
      </c>
    </row>
    <row r="3377" spans="1:39">
      <c r="A3377" s="6" t="s">
        <v>3153</v>
      </c>
      <c r="B3377" s="6" t="s">
        <v>3154</v>
      </c>
      <c r="C3377" s="4" t="s">
        <v>113</v>
      </c>
      <c r="D3377" s="213" t="s">
        <v>3155</v>
      </c>
      <c r="E3377" s="210" t="s">
        <v>3156</v>
      </c>
      <c r="F3377" s="17" t="s">
        <v>272</v>
      </c>
      <c r="G3377" s="36" t="s">
        <v>400</v>
      </c>
      <c r="H3377" s="157">
        <v>0</v>
      </c>
      <c r="I3377" s="19">
        <v>3</v>
      </c>
      <c r="J3377" s="150" t="s">
        <v>13</v>
      </c>
      <c r="K3377" s="150" t="s">
        <v>15</v>
      </c>
      <c r="L3377" s="9">
        <v>3</v>
      </c>
      <c r="M3377" s="9"/>
      <c r="N3377" s="21">
        <v>2.5653999999999999</v>
      </c>
      <c r="O3377" s="10"/>
      <c r="P3377" s="39">
        <v>0.31540000000000001</v>
      </c>
      <c r="Q3377" s="7"/>
      <c r="R3377" s="158">
        <v>30.8109</v>
      </c>
      <c r="S3377" s="1"/>
      <c r="T3377" s="23">
        <v>3.7883</v>
      </c>
      <c r="V3377" s="20">
        <v>8.1333000000000002</v>
      </c>
      <c r="X3377" s="20">
        <v>0</v>
      </c>
      <c r="AA3377" s="25">
        <v>87202</v>
      </c>
      <c r="AB3377" s="9"/>
      <c r="AC3377" s="25">
        <v>276466</v>
      </c>
      <c r="AD3377" s="9"/>
      <c r="AE3377" s="27">
        <v>33992</v>
      </c>
      <c r="AF3377" s="9"/>
      <c r="AG3377" s="26">
        <v>8973</v>
      </c>
      <c r="AI3377" s="26">
        <v>0</v>
      </c>
      <c r="AK3377" s="26">
        <v>119999</v>
      </c>
      <c r="AM3377" s="2" t="str">
        <f t="shared" si="52"/>
        <v>No</v>
      </c>
    </row>
    <row r="3378" spans="1:39">
      <c r="A3378" s="6" t="s">
        <v>5381</v>
      </c>
      <c r="B3378" s="6" t="s">
        <v>1052</v>
      </c>
      <c r="C3378" s="4" t="s">
        <v>88</v>
      </c>
      <c r="D3378" s="213"/>
      <c r="E3378" s="210">
        <v>30990</v>
      </c>
      <c r="F3378" s="17" t="s">
        <v>405</v>
      </c>
      <c r="G3378" s="36" t="s">
        <v>220</v>
      </c>
      <c r="H3378" s="157">
        <v>1733853</v>
      </c>
      <c r="I3378" s="19">
        <v>3</v>
      </c>
      <c r="J3378" s="150" t="s">
        <v>13</v>
      </c>
      <c r="K3378" s="150" t="s">
        <v>15</v>
      </c>
      <c r="L3378" s="9">
        <v>3</v>
      </c>
      <c r="M3378" s="9"/>
      <c r="N3378" s="21">
        <v>0.25590000000000002</v>
      </c>
      <c r="O3378" s="10"/>
      <c r="P3378" s="39">
        <v>2.7199999999999998E-2</v>
      </c>
      <c r="Q3378" s="7"/>
      <c r="R3378" s="158">
        <v>68.374399999999994</v>
      </c>
      <c r="S3378" s="1"/>
      <c r="T3378" s="23">
        <v>7.27</v>
      </c>
      <c r="V3378" s="20">
        <v>9.4049999999999994</v>
      </c>
      <c r="X3378" s="20">
        <v>0</v>
      </c>
      <c r="AA3378" s="25">
        <v>21271</v>
      </c>
      <c r="AB3378" s="9"/>
      <c r="AC3378" s="25">
        <v>781656</v>
      </c>
      <c r="AD3378" s="9"/>
      <c r="AE3378" s="27">
        <v>83111</v>
      </c>
      <c r="AF3378" s="9"/>
      <c r="AG3378" s="26">
        <v>11432</v>
      </c>
      <c r="AI3378" s="26">
        <v>0</v>
      </c>
      <c r="AK3378" s="26">
        <v>157352</v>
      </c>
      <c r="AM3378" s="2" t="str">
        <f t="shared" si="52"/>
        <v>No</v>
      </c>
    </row>
    <row r="3379" spans="1:39">
      <c r="A3379" s="6" t="s">
        <v>1514</v>
      </c>
      <c r="B3379" s="6" t="s">
        <v>1515</v>
      </c>
      <c r="C3379" s="4" t="s">
        <v>17</v>
      </c>
      <c r="D3379" s="213" t="s">
        <v>1516</v>
      </c>
      <c r="E3379" s="210" t="s">
        <v>1517</v>
      </c>
      <c r="F3379" s="17" t="s">
        <v>272</v>
      </c>
      <c r="G3379" s="36" t="s">
        <v>400</v>
      </c>
      <c r="H3379" s="157">
        <v>0</v>
      </c>
      <c r="I3379" s="19">
        <v>3</v>
      </c>
      <c r="J3379" s="150" t="s">
        <v>13</v>
      </c>
      <c r="K3379" s="150" t="s">
        <v>12</v>
      </c>
      <c r="L3379" s="9">
        <v>3</v>
      </c>
      <c r="M3379" s="9"/>
      <c r="N3379" s="21">
        <v>2.0756000000000001</v>
      </c>
      <c r="O3379" s="10"/>
      <c r="P3379" s="39">
        <v>5.4699999999999999E-2</v>
      </c>
      <c r="Q3379" s="7"/>
      <c r="R3379" s="158">
        <v>190.6628</v>
      </c>
      <c r="S3379" s="1"/>
      <c r="T3379" s="23">
        <v>5.0254000000000003</v>
      </c>
      <c r="V3379" s="20">
        <v>37.940100000000001</v>
      </c>
      <c r="X3379" s="20">
        <v>0</v>
      </c>
      <c r="AA3379" s="25">
        <v>12746</v>
      </c>
      <c r="AB3379" s="9"/>
      <c r="AC3379" s="25">
        <v>232990</v>
      </c>
      <c r="AD3379" s="9"/>
      <c r="AE3379" s="27">
        <v>6141</v>
      </c>
      <c r="AF3379" s="9"/>
      <c r="AG3379" s="26">
        <v>1222</v>
      </c>
      <c r="AI3379" s="26">
        <v>0</v>
      </c>
      <c r="AK3379" s="26">
        <v>12706</v>
      </c>
      <c r="AM3379" s="2" t="str">
        <f t="shared" si="52"/>
        <v>No</v>
      </c>
    </row>
    <row r="3380" spans="1:39">
      <c r="A3380" s="6" t="s">
        <v>6488</v>
      </c>
      <c r="B3380" s="6" t="s">
        <v>1108</v>
      </c>
      <c r="C3380" s="4" t="s">
        <v>64</v>
      </c>
      <c r="D3380" s="213">
        <v>4233</v>
      </c>
      <c r="E3380" s="210">
        <v>40233</v>
      </c>
      <c r="F3380" s="17" t="s">
        <v>272</v>
      </c>
      <c r="G3380" s="36" t="s">
        <v>220</v>
      </c>
      <c r="H3380" s="157">
        <v>214881</v>
      </c>
      <c r="I3380" s="19">
        <v>3</v>
      </c>
      <c r="J3380" s="150" t="s">
        <v>14</v>
      </c>
      <c r="K3380" s="150" t="s">
        <v>12</v>
      </c>
      <c r="L3380" s="9">
        <v>3</v>
      </c>
      <c r="M3380" s="9"/>
      <c r="N3380" s="21">
        <v>0.48909999999999998</v>
      </c>
      <c r="O3380" s="10"/>
      <c r="P3380" s="39">
        <v>5.9200000000000003E-2</v>
      </c>
      <c r="Q3380" s="7"/>
      <c r="R3380" s="158">
        <v>100.5693</v>
      </c>
      <c r="S3380" s="1"/>
      <c r="T3380" s="23">
        <v>12.1747</v>
      </c>
      <c r="V3380" s="20">
        <v>8.2605000000000004</v>
      </c>
      <c r="X3380" s="20">
        <v>0</v>
      </c>
      <c r="AA3380" s="25">
        <v>72830</v>
      </c>
      <c r="AB3380" s="9"/>
      <c r="AC3380" s="25">
        <v>1229962</v>
      </c>
      <c r="AD3380" s="9"/>
      <c r="AE3380" s="27">
        <v>148897</v>
      </c>
      <c r="AF3380" s="9"/>
      <c r="AG3380" s="26">
        <v>12230</v>
      </c>
      <c r="AI3380" s="26">
        <v>0</v>
      </c>
      <c r="AK3380" s="26">
        <v>158491</v>
      </c>
      <c r="AM3380" s="2" t="str">
        <f t="shared" si="52"/>
        <v>No</v>
      </c>
    </row>
    <row r="3381" spans="1:39">
      <c r="A3381" s="6" t="s">
        <v>5696</v>
      </c>
      <c r="B3381" s="6" t="s">
        <v>5697</v>
      </c>
      <c r="C3381" s="4" t="s">
        <v>39</v>
      </c>
      <c r="D3381" s="213"/>
      <c r="E3381" s="210">
        <v>40255</v>
      </c>
      <c r="F3381" s="17" t="s">
        <v>272</v>
      </c>
      <c r="G3381" s="36" t="s">
        <v>220</v>
      </c>
      <c r="H3381" s="157">
        <v>5502379</v>
      </c>
      <c r="I3381" s="19">
        <v>3</v>
      </c>
      <c r="J3381" s="150" t="s">
        <v>14</v>
      </c>
      <c r="K3381" s="150" t="s">
        <v>15</v>
      </c>
      <c r="L3381" s="9">
        <v>3</v>
      </c>
      <c r="M3381" s="9"/>
      <c r="N3381" s="21">
        <v>0.75149999999999995</v>
      </c>
      <c r="O3381" s="10"/>
      <c r="P3381" s="39">
        <v>8.9700000000000002E-2</v>
      </c>
      <c r="Q3381" s="7"/>
      <c r="R3381" s="158">
        <v>61.143099999999997</v>
      </c>
      <c r="S3381" s="1"/>
      <c r="T3381" s="23">
        <v>7.3007999999999997</v>
      </c>
      <c r="V3381" s="20">
        <v>8.3749000000000002</v>
      </c>
      <c r="X3381" s="20">
        <v>0</v>
      </c>
      <c r="AA3381" s="25">
        <v>64886</v>
      </c>
      <c r="AB3381" s="9"/>
      <c r="AC3381" s="25">
        <v>723078</v>
      </c>
      <c r="AD3381" s="9"/>
      <c r="AE3381" s="27">
        <v>86339</v>
      </c>
      <c r="AF3381" s="9"/>
      <c r="AG3381" s="26">
        <v>11826</v>
      </c>
      <c r="AI3381" s="26">
        <v>0</v>
      </c>
      <c r="AK3381" s="26">
        <v>130956</v>
      </c>
      <c r="AM3381" s="2" t="str">
        <f t="shared" si="52"/>
        <v>No</v>
      </c>
    </row>
    <row r="3382" spans="1:39">
      <c r="A3382" s="6" t="s">
        <v>1643</v>
      </c>
      <c r="B3382" s="6" t="s">
        <v>5860</v>
      </c>
      <c r="C3382" s="4" t="s">
        <v>42</v>
      </c>
      <c r="D3382" s="213" t="s">
        <v>1644</v>
      </c>
      <c r="E3382" s="210" t="s">
        <v>1645</v>
      </c>
      <c r="F3382" s="17" t="s">
        <v>272</v>
      </c>
      <c r="G3382" s="36" t="s">
        <v>400</v>
      </c>
      <c r="H3382" s="157">
        <v>0</v>
      </c>
      <c r="I3382" s="19">
        <v>3</v>
      </c>
      <c r="J3382" s="150" t="s">
        <v>13</v>
      </c>
      <c r="K3382" s="150" t="s">
        <v>12</v>
      </c>
      <c r="L3382" s="9">
        <v>3</v>
      </c>
      <c r="M3382" s="9"/>
      <c r="N3382" s="21">
        <v>0.95509999999999995</v>
      </c>
      <c r="O3382" s="10"/>
      <c r="P3382" s="39">
        <v>3.7600000000000001E-2</v>
      </c>
      <c r="Q3382" s="7"/>
      <c r="R3382" s="158">
        <v>42.767800000000001</v>
      </c>
      <c r="S3382" s="1"/>
      <c r="T3382" s="23">
        <v>1.6839999999999999</v>
      </c>
      <c r="V3382" s="20">
        <v>25.395900000000001</v>
      </c>
      <c r="X3382" s="20">
        <v>0</v>
      </c>
      <c r="AA3382" s="25">
        <v>6664</v>
      </c>
      <c r="AB3382" s="9"/>
      <c r="AC3382" s="25">
        <v>177187</v>
      </c>
      <c r="AD3382" s="9"/>
      <c r="AE3382" s="27">
        <v>6977</v>
      </c>
      <c r="AF3382" s="9"/>
      <c r="AG3382" s="26">
        <v>4143</v>
      </c>
      <c r="AI3382" s="26">
        <v>0</v>
      </c>
      <c r="AK3382" s="26">
        <v>70353</v>
      </c>
      <c r="AM3382" s="2" t="str">
        <f t="shared" si="52"/>
        <v>No</v>
      </c>
    </row>
    <row r="3383" spans="1:39">
      <c r="A3383" s="6" t="s">
        <v>5322</v>
      </c>
      <c r="B3383" s="6" t="s">
        <v>5323</v>
      </c>
      <c r="C3383" s="4" t="s">
        <v>1</v>
      </c>
      <c r="D3383" s="213"/>
      <c r="E3383" s="210" t="s">
        <v>5324</v>
      </c>
      <c r="F3383" s="17" t="s">
        <v>272</v>
      </c>
      <c r="G3383" s="36" t="s">
        <v>400</v>
      </c>
      <c r="H3383" s="157">
        <v>0</v>
      </c>
      <c r="I3383" s="19">
        <v>3</v>
      </c>
      <c r="J3383" s="150" t="s">
        <v>14</v>
      </c>
      <c r="K3383" s="150" t="s">
        <v>15</v>
      </c>
      <c r="L3383" s="9">
        <v>3</v>
      </c>
      <c r="M3383" s="9"/>
      <c r="N3383" s="21">
        <v>0</v>
      </c>
      <c r="O3383" s="10"/>
      <c r="P3383" s="39">
        <v>0</v>
      </c>
      <c r="Q3383" s="7"/>
      <c r="R3383" s="158">
        <v>17.296299999999999</v>
      </c>
      <c r="S3383" s="1"/>
      <c r="T3383" s="23">
        <v>6.5556999999999999</v>
      </c>
      <c r="V3383" s="20">
        <v>2.6383999999999999</v>
      </c>
      <c r="X3383" s="20">
        <v>0</v>
      </c>
      <c r="AA3383" s="25">
        <v>0</v>
      </c>
      <c r="AB3383" s="9"/>
      <c r="AC3383" s="25">
        <v>89612</v>
      </c>
      <c r="AD3383" s="9"/>
      <c r="AE3383" s="27">
        <v>33965</v>
      </c>
      <c r="AF3383" s="9"/>
      <c r="AG3383" s="26">
        <v>5181</v>
      </c>
      <c r="AI3383" s="26">
        <v>0</v>
      </c>
      <c r="AK3383" s="26">
        <v>88367</v>
      </c>
      <c r="AM3383" s="2" t="str">
        <f t="shared" si="52"/>
        <v>No</v>
      </c>
    </row>
    <row r="3384" spans="1:39">
      <c r="A3384" s="6" t="s">
        <v>4700</v>
      </c>
      <c r="B3384" s="6" t="s">
        <v>1756</v>
      </c>
      <c r="C3384" s="4" t="s">
        <v>101</v>
      </c>
      <c r="D3384" s="213" t="s">
        <v>4701</v>
      </c>
      <c r="E3384" s="210" t="s">
        <v>4702</v>
      </c>
      <c r="F3384" s="17" t="s">
        <v>405</v>
      </c>
      <c r="G3384" s="36" t="s">
        <v>400</v>
      </c>
      <c r="H3384" s="157">
        <v>0</v>
      </c>
      <c r="I3384" s="19">
        <v>3</v>
      </c>
      <c r="J3384" s="150" t="s">
        <v>13</v>
      </c>
      <c r="K3384" s="150" t="s">
        <v>12</v>
      </c>
      <c r="L3384" s="9">
        <v>3</v>
      </c>
      <c r="M3384" s="9"/>
      <c r="N3384" s="21">
        <v>1.5751999999999999</v>
      </c>
      <c r="O3384" s="10"/>
      <c r="P3384" s="39">
        <v>0.10970000000000001</v>
      </c>
      <c r="Q3384" s="7"/>
      <c r="R3384" s="158">
        <v>52.277500000000003</v>
      </c>
      <c r="S3384" s="1"/>
      <c r="T3384" s="23">
        <v>3.6413000000000002</v>
      </c>
      <c r="V3384" s="20">
        <v>14.3567</v>
      </c>
      <c r="X3384" s="20">
        <v>0</v>
      </c>
      <c r="AA3384" s="25">
        <v>14489</v>
      </c>
      <c r="AB3384" s="9"/>
      <c r="AC3384" s="25">
        <v>132053</v>
      </c>
      <c r="AD3384" s="9"/>
      <c r="AE3384" s="27">
        <v>9198</v>
      </c>
      <c r="AF3384" s="9"/>
      <c r="AG3384" s="26">
        <v>2526</v>
      </c>
      <c r="AI3384" s="26">
        <v>0</v>
      </c>
      <c r="AK3384" s="26">
        <v>10589</v>
      </c>
      <c r="AM3384" s="2" t="str">
        <f t="shared" si="52"/>
        <v>No</v>
      </c>
    </row>
    <row r="3385" spans="1:39">
      <c r="A3385" s="6" t="s">
        <v>6489</v>
      </c>
      <c r="B3385" s="6" t="s">
        <v>6490</v>
      </c>
      <c r="C3385" s="4" t="s">
        <v>90</v>
      </c>
      <c r="D3385" s="213"/>
      <c r="E3385" s="210" t="s">
        <v>6491</v>
      </c>
      <c r="F3385" s="17" t="s">
        <v>272</v>
      </c>
      <c r="G3385" s="36" t="s">
        <v>400</v>
      </c>
      <c r="H3385" s="157">
        <v>0</v>
      </c>
      <c r="I3385" s="19">
        <v>3</v>
      </c>
      <c r="J3385" s="150" t="s">
        <v>14</v>
      </c>
      <c r="K3385" s="150" t="s">
        <v>12</v>
      </c>
      <c r="L3385" s="9">
        <v>3</v>
      </c>
      <c r="M3385" s="9"/>
      <c r="N3385" s="21">
        <v>0</v>
      </c>
      <c r="O3385" s="10"/>
      <c r="P3385" s="39">
        <v>0</v>
      </c>
      <c r="Q3385" s="7"/>
      <c r="R3385" s="158">
        <v>17.2531</v>
      </c>
      <c r="S3385" s="1"/>
      <c r="T3385" s="23">
        <v>0.51919999999999999</v>
      </c>
      <c r="V3385" s="20">
        <v>33.228200000000001</v>
      </c>
      <c r="X3385" s="20">
        <v>0</v>
      </c>
      <c r="AA3385" s="25">
        <v>0</v>
      </c>
      <c r="AB3385" s="9"/>
      <c r="AC3385" s="25">
        <v>71773</v>
      </c>
      <c r="AD3385" s="9"/>
      <c r="AE3385" s="27">
        <v>2160</v>
      </c>
      <c r="AF3385" s="9"/>
      <c r="AG3385" s="26">
        <v>4160</v>
      </c>
      <c r="AI3385" s="26">
        <v>0</v>
      </c>
      <c r="AK3385" s="26">
        <v>38728</v>
      </c>
      <c r="AM3385" s="2" t="str">
        <f t="shared" si="52"/>
        <v>No</v>
      </c>
    </row>
    <row r="3386" spans="1:39">
      <c r="A3386" s="6" t="s">
        <v>3361</v>
      </c>
      <c r="B3386" s="6" t="s">
        <v>1863</v>
      </c>
      <c r="C3386" s="4" t="s">
        <v>103</v>
      </c>
      <c r="D3386" s="213">
        <v>6133</v>
      </c>
      <c r="E3386" s="210">
        <v>60133</v>
      </c>
      <c r="F3386" s="17" t="s">
        <v>405</v>
      </c>
      <c r="G3386" s="36" t="s">
        <v>218</v>
      </c>
      <c r="H3386" s="157">
        <v>5121892</v>
      </c>
      <c r="I3386" s="19">
        <v>3</v>
      </c>
      <c r="J3386" s="150" t="s">
        <v>19</v>
      </c>
      <c r="K3386" s="150" t="s">
        <v>12</v>
      </c>
      <c r="L3386" s="9">
        <v>3</v>
      </c>
      <c r="M3386" s="9"/>
      <c r="N3386" s="21">
        <v>8.6800000000000002E-2</v>
      </c>
      <c r="O3386" s="10"/>
      <c r="P3386" s="39">
        <v>4.3799999999999999E-2</v>
      </c>
      <c r="Q3386" s="7"/>
      <c r="R3386" s="158">
        <v>82.948899999999995</v>
      </c>
      <c r="S3386" s="1"/>
      <c r="T3386" s="23">
        <v>41.817799999999998</v>
      </c>
      <c r="V3386" s="20">
        <v>1.9836</v>
      </c>
      <c r="X3386" s="20">
        <v>1.5497000000000001</v>
      </c>
      <c r="AA3386" s="25">
        <v>45069</v>
      </c>
      <c r="AB3386" s="9"/>
      <c r="AC3386" s="25">
        <v>1029479</v>
      </c>
      <c r="AD3386" s="9"/>
      <c r="AE3386" s="27">
        <v>519001</v>
      </c>
      <c r="AF3386" s="9"/>
      <c r="AG3386" s="26">
        <v>12411</v>
      </c>
      <c r="AI3386" s="26">
        <v>664326</v>
      </c>
      <c r="AK3386" s="26">
        <v>57235</v>
      </c>
      <c r="AM3386" s="2" t="str">
        <f t="shared" si="52"/>
        <v>No</v>
      </c>
    </row>
    <row r="3387" spans="1:39">
      <c r="A3387" s="6" t="s">
        <v>6492</v>
      </c>
      <c r="B3387" s="6" t="s">
        <v>625</v>
      </c>
      <c r="C3387" s="4" t="s">
        <v>10</v>
      </c>
      <c r="D3387" s="213" t="s">
        <v>6493</v>
      </c>
      <c r="E3387" s="210" t="s">
        <v>6494</v>
      </c>
      <c r="F3387" s="17" t="s">
        <v>405</v>
      </c>
      <c r="G3387" s="36" t="s">
        <v>400</v>
      </c>
      <c r="H3387" s="157">
        <v>0</v>
      </c>
      <c r="I3387" s="19">
        <v>3</v>
      </c>
      <c r="J3387" s="150" t="s">
        <v>13</v>
      </c>
      <c r="K3387" s="150" t="s">
        <v>12</v>
      </c>
      <c r="L3387" s="9">
        <v>3</v>
      </c>
      <c r="M3387" s="9"/>
      <c r="N3387" s="21">
        <v>0.36470000000000002</v>
      </c>
      <c r="O3387" s="10"/>
      <c r="P3387" s="39">
        <v>2.3199999999999998E-2</v>
      </c>
      <c r="Q3387" s="7"/>
      <c r="R3387" s="158">
        <v>29.082799999999999</v>
      </c>
      <c r="S3387" s="1"/>
      <c r="T3387" s="23">
        <v>1.8533999999999999</v>
      </c>
      <c r="V3387" s="20">
        <v>15.6912</v>
      </c>
      <c r="X3387" s="20">
        <v>0</v>
      </c>
      <c r="AA3387" s="25">
        <v>3159</v>
      </c>
      <c r="AB3387" s="9"/>
      <c r="AC3387" s="25">
        <v>135933</v>
      </c>
      <c r="AD3387" s="9"/>
      <c r="AE3387" s="27">
        <v>8663</v>
      </c>
      <c r="AF3387" s="9"/>
      <c r="AG3387" s="26">
        <v>4674</v>
      </c>
      <c r="AI3387" s="26">
        <v>0</v>
      </c>
      <c r="AK3387" s="26">
        <v>31972</v>
      </c>
      <c r="AM3387" s="2" t="str">
        <f t="shared" si="52"/>
        <v>No</v>
      </c>
    </row>
    <row r="3388" spans="1:39">
      <c r="A3388" s="6" t="s">
        <v>6495</v>
      </c>
      <c r="B3388" s="6" t="s">
        <v>2284</v>
      </c>
      <c r="C3388" s="4" t="s">
        <v>113</v>
      </c>
      <c r="D3388" s="213"/>
      <c r="E3388" s="210">
        <v>55312</v>
      </c>
      <c r="F3388" s="17" t="s">
        <v>272</v>
      </c>
      <c r="G3388" s="36" t="s">
        <v>218</v>
      </c>
      <c r="H3388" s="157">
        <v>1376476</v>
      </c>
      <c r="I3388" s="19">
        <v>3</v>
      </c>
      <c r="J3388" s="150" t="s">
        <v>19</v>
      </c>
      <c r="K3388" s="150" t="s">
        <v>15</v>
      </c>
      <c r="L3388" s="9">
        <v>3</v>
      </c>
      <c r="M3388" s="9"/>
      <c r="N3388" s="21">
        <v>0</v>
      </c>
      <c r="O3388" s="10"/>
      <c r="P3388" s="39">
        <v>0</v>
      </c>
      <c r="Q3388" s="7"/>
      <c r="R3388" s="158">
        <v>528.87620000000004</v>
      </c>
      <c r="S3388" s="1"/>
      <c r="T3388" s="23">
        <v>54.028599999999997</v>
      </c>
      <c r="V3388" s="20">
        <v>9.7888000000000002</v>
      </c>
      <c r="X3388" s="20">
        <v>9.5327000000000002</v>
      </c>
      <c r="Y3388" s="2" t="s">
        <v>128</v>
      </c>
      <c r="AA3388" s="25">
        <v>0</v>
      </c>
      <c r="AB3388" s="9"/>
      <c r="AC3388" s="25">
        <v>1533741</v>
      </c>
      <c r="AD3388" s="9"/>
      <c r="AE3388" s="27">
        <v>156683</v>
      </c>
      <c r="AF3388" s="9"/>
      <c r="AG3388" s="26">
        <v>2900</v>
      </c>
      <c r="AI3388" s="26">
        <v>160893</v>
      </c>
      <c r="AJ3388" s="2" t="s">
        <v>128</v>
      </c>
      <c r="AK3388" s="26">
        <v>14129</v>
      </c>
      <c r="AM3388" s="2" t="str">
        <f t="shared" si="52"/>
        <v>Yes</v>
      </c>
    </row>
    <row r="3389" spans="1:39">
      <c r="A3389" s="6" t="s">
        <v>5459</v>
      </c>
      <c r="B3389" s="6" t="s">
        <v>5460</v>
      </c>
      <c r="C3389" s="4" t="s">
        <v>103</v>
      </c>
      <c r="D3389" s="213"/>
      <c r="E3389" s="210" t="s">
        <v>5461</v>
      </c>
      <c r="F3389" s="17" t="s">
        <v>272</v>
      </c>
      <c r="G3389" s="36" t="s">
        <v>400</v>
      </c>
      <c r="H3389" s="157">
        <v>0</v>
      </c>
      <c r="I3389" s="19">
        <v>3</v>
      </c>
      <c r="J3389" s="150" t="s">
        <v>13</v>
      </c>
      <c r="K3389" s="150" t="s">
        <v>15</v>
      </c>
      <c r="L3389" s="9">
        <v>3</v>
      </c>
      <c r="M3389" s="9"/>
      <c r="N3389" s="21">
        <v>0</v>
      </c>
      <c r="O3389" s="10"/>
      <c r="P3389" s="39">
        <v>0</v>
      </c>
      <c r="Q3389" s="7"/>
      <c r="R3389" s="158">
        <v>93.013800000000003</v>
      </c>
      <c r="S3389" s="1"/>
      <c r="T3389" s="23">
        <v>7.2465999999999999</v>
      </c>
      <c r="V3389" s="20">
        <v>12.835599999999999</v>
      </c>
      <c r="X3389" s="20">
        <v>0</v>
      </c>
      <c r="AA3389" s="25">
        <v>0</v>
      </c>
      <c r="AB3389" s="9"/>
      <c r="AC3389" s="25">
        <v>162216</v>
      </c>
      <c r="AD3389" s="9"/>
      <c r="AE3389" s="27">
        <v>12638</v>
      </c>
      <c r="AF3389" s="9"/>
      <c r="AG3389" s="26">
        <v>1744</v>
      </c>
      <c r="AI3389" s="26">
        <v>0</v>
      </c>
      <c r="AK3389" s="26">
        <v>25858</v>
      </c>
      <c r="AM3389" s="2" t="str">
        <f t="shared" si="52"/>
        <v>No</v>
      </c>
    </row>
    <row r="3390" spans="1:39">
      <c r="A3390" s="6" t="s">
        <v>1243</v>
      </c>
      <c r="B3390" s="6" t="s">
        <v>1184</v>
      </c>
      <c r="C3390" s="4" t="s">
        <v>105</v>
      </c>
      <c r="D3390" s="213" t="s">
        <v>1244</v>
      </c>
      <c r="E3390" s="210" t="s">
        <v>1245</v>
      </c>
      <c r="F3390" s="17" t="s">
        <v>272</v>
      </c>
      <c r="G3390" s="36" t="s">
        <v>400</v>
      </c>
      <c r="H3390" s="157">
        <v>0</v>
      </c>
      <c r="I3390" s="19">
        <v>3</v>
      </c>
      <c r="J3390" s="150" t="s">
        <v>14</v>
      </c>
      <c r="K3390" s="150" t="s">
        <v>12</v>
      </c>
      <c r="L3390" s="9">
        <v>3</v>
      </c>
      <c r="M3390" s="9"/>
      <c r="N3390" s="21">
        <v>0.25</v>
      </c>
      <c r="O3390" s="10"/>
      <c r="P3390" s="39">
        <v>3.4099999999999998E-2</v>
      </c>
      <c r="Q3390" s="7"/>
      <c r="R3390" s="158">
        <v>39.806100000000001</v>
      </c>
      <c r="S3390" s="1"/>
      <c r="T3390" s="23">
        <v>5.4227999999999996</v>
      </c>
      <c r="V3390" s="20">
        <v>7.3404999999999996</v>
      </c>
      <c r="X3390" s="20">
        <v>0</v>
      </c>
      <c r="AA3390" s="25">
        <v>10595</v>
      </c>
      <c r="AB3390" s="9"/>
      <c r="AC3390" s="25">
        <v>311045</v>
      </c>
      <c r="AD3390" s="9"/>
      <c r="AE3390" s="27">
        <v>42374</v>
      </c>
      <c r="AF3390" s="9"/>
      <c r="AG3390" s="26">
        <v>7814</v>
      </c>
      <c r="AI3390" s="26">
        <v>0</v>
      </c>
      <c r="AK3390" s="26">
        <v>129996</v>
      </c>
      <c r="AM3390" s="2" t="str">
        <f t="shared" si="52"/>
        <v>No</v>
      </c>
    </row>
    <row r="3391" spans="1:39">
      <c r="A3391" s="6" t="s">
        <v>6496</v>
      </c>
      <c r="B3391" s="6" t="s">
        <v>6497</v>
      </c>
      <c r="C3391" s="4" t="s">
        <v>105</v>
      </c>
      <c r="D3391" s="213"/>
      <c r="E3391" s="210">
        <v>30203</v>
      </c>
      <c r="F3391" s="17" t="s">
        <v>272</v>
      </c>
      <c r="G3391" s="36" t="s">
        <v>220</v>
      </c>
      <c r="H3391" s="157">
        <v>1439666</v>
      </c>
      <c r="I3391" s="19">
        <v>3</v>
      </c>
      <c r="J3391" s="150" t="s">
        <v>14</v>
      </c>
      <c r="K3391" s="150" t="s">
        <v>12</v>
      </c>
      <c r="L3391" s="9">
        <v>3</v>
      </c>
      <c r="M3391" s="9"/>
      <c r="N3391" s="21">
        <v>0</v>
      </c>
      <c r="O3391" s="10"/>
      <c r="P3391" s="39">
        <v>0</v>
      </c>
      <c r="Q3391" s="7"/>
      <c r="R3391" s="158">
        <v>52.224299999999999</v>
      </c>
      <c r="S3391" s="1"/>
      <c r="T3391" s="23">
        <v>36.776600000000002</v>
      </c>
      <c r="V3391" s="20">
        <v>1.42</v>
      </c>
      <c r="X3391" s="20">
        <v>0</v>
      </c>
      <c r="AA3391" s="25">
        <v>0</v>
      </c>
      <c r="AB3391" s="9"/>
      <c r="AC3391" s="25">
        <v>119228</v>
      </c>
      <c r="AD3391" s="9"/>
      <c r="AE3391" s="27">
        <v>83961</v>
      </c>
      <c r="AF3391" s="9"/>
      <c r="AG3391" s="26">
        <v>2283</v>
      </c>
      <c r="AI3391" s="26">
        <v>0</v>
      </c>
      <c r="AK3391" s="26">
        <v>18525</v>
      </c>
      <c r="AM3391" s="2" t="str">
        <f t="shared" si="52"/>
        <v>No</v>
      </c>
    </row>
    <row r="3392" spans="1:39">
      <c r="A3392" s="6" t="s">
        <v>1013</v>
      </c>
      <c r="B3392" s="6" t="s">
        <v>5857</v>
      </c>
      <c r="C3392" s="4" t="s">
        <v>75</v>
      </c>
      <c r="D3392" s="213" t="s">
        <v>1014</v>
      </c>
      <c r="E3392" s="210" t="s">
        <v>1015</v>
      </c>
      <c r="F3392" s="17" t="s">
        <v>272</v>
      </c>
      <c r="G3392" s="36" t="s">
        <v>400</v>
      </c>
      <c r="H3392" s="157">
        <v>0</v>
      </c>
      <c r="I3392" s="19">
        <v>3</v>
      </c>
      <c r="J3392" s="150" t="s">
        <v>13</v>
      </c>
      <c r="K3392" s="150" t="s">
        <v>12</v>
      </c>
      <c r="L3392" s="9">
        <v>3</v>
      </c>
      <c r="M3392" s="9"/>
      <c r="N3392" s="21">
        <v>0.68659999999999999</v>
      </c>
      <c r="O3392" s="10"/>
      <c r="P3392" s="39">
        <v>3.7900000000000003E-2</v>
      </c>
      <c r="Q3392" s="7"/>
      <c r="R3392" s="158">
        <v>60.508699999999997</v>
      </c>
      <c r="S3392" s="1"/>
      <c r="T3392" s="23">
        <v>3.3405999999999998</v>
      </c>
      <c r="V3392" s="20">
        <v>18.113299999999999</v>
      </c>
      <c r="X3392" s="20">
        <v>0</v>
      </c>
      <c r="AA3392" s="25">
        <v>6452</v>
      </c>
      <c r="AB3392" s="9"/>
      <c r="AC3392" s="25">
        <v>170211</v>
      </c>
      <c r="AD3392" s="9"/>
      <c r="AE3392" s="27">
        <v>9397</v>
      </c>
      <c r="AF3392" s="9"/>
      <c r="AG3392" s="26">
        <v>2813</v>
      </c>
      <c r="AI3392" s="26">
        <v>0</v>
      </c>
      <c r="AK3392" s="26">
        <v>28099</v>
      </c>
      <c r="AM3392" s="2" t="str">
        <f t="shared" si="52"/>
        <v>No</v>
      </c>
    </row>
    <row r="3393" spans="1:39">
      <c r="A3393" s="6" t="s">
        <v>3825</v>
      </c>
      <c r="B3393" s="6" t="s">
        <v>3826</v>
      </c>
      <c r="C3393" s="4" t="s">
        <v>48</v>
      </c>
      <c r="D3393" s="213" t="s">
        <v>3827</v>
      </c>
      <c r="E3393" s="210" t="s">
        <v>3828</v>
      </c>
      <c r="F3393" s="17" t="s">
        <v>272</v>
      </c>
      <c r="G3393" s="36" t="s">
        <v>400</v>
      </c>
      <c r="H3393" s="157">
        <v>0</v>
      </c>
      <c r="I3393" s="19">
        <v>3</v>
      </c>
      <c r="J3393" s="150" t="s">
        <v>13</v>
      </c>
      <c r="K3393" s="150" t="s">
        <v>12</v>
      </c>
      <c r="L3393" s="9">
        <v>3</v>
      </c>
      <c r="M3393" s="9"/>
      <c r="N3393" s="21">
        <v>4.0106000000000002</v>
      </c>
      <c r="O3393" s="10"/>
      <c r="P3393" s="39">
        <v>0.19980000000000001</v>
      </c>
      <c r="Q3393" s="7"/>
      <c r="R3393" s="158">
        <v>20.431000000000001</v>
      </c>
      <c r="S3393" s="1"/>
      <c r="T3393" s="23">
        <v>1.0178</v>
      </c>
      <c r="V3393" s="20">
        <v>20.072900000000001</v>
      </c>
      <c r="X3393" s="20">
        <v>0</v>
      </c>
      <c r="AA3393" s="25">
        <v>18537</v>
      </c>
      <c r="AB3393" s="9"/>
      <c r="AC3393" s="25">
        <v>92777</v>
      </c>
      <c r="AD3393" s="9"/>
      <c r="AE3393" s="27">
        <v>4622</v>
      </c>
      <c r="AF3393" s="9"/>
      <c r="AG3393" s="26">
        <v>4541</v>
      </c>
      <c r="AI3393" s="26">
        <v>0</v>
      </c>
      <c r="AK3393" s="26">
        <v>77251</v>
      </c>
      <c r="AM3393" s="2" t="str">
        <f t="shared" si="52"/>
        <v>No</v>
      </c>
    </row>
    <row r="3394" spans="1:39">
      <c r="A3394" s="6" t="s">
        <v>1851</v>
      </c>
      <c r="B3394" s="6" t="s">
        <v>1852</v>
      </c>
      <c r="C3394" s="4" t="s">
        <v>42</v>
      </c>
      <c r="D3394" s="213" t="s">
        <v>1853</v>
      </c>
      <c r="E3394" s="210" t="s">
        <v>1854</v>
      </c>
      <c r="F3394" s="17" t="s">
        <v>272</v>
      </c>
      <c r="G3394" s="36" t="s">
        <v>400</v>
      </c>
      <c r="H3394" s="157">
        <v>0</v>
      </c>
      <c r="I3394" s="19">
        <v>3</v>
      </c>
      <c r="J3394" s="150" t="s">
        <v>13</v>
      </c>
      <c r="K3394" s="150" t="s">
        <v>12</v>
      </c>
      <c r="L3394" s="9">
        <v>3</v>
      </c>
      <c r="M3394" s="9"/>
      <c r="N3394" s="21">
        <v>1.8293999999999999</v>
      </c>
      <c r="O3394" s="10"/>
      <c r="P3394" s="39">
        <v>4.2200000000000001E-2</v>
      </c>
      <c r="Q3394" s="7"/>
      <c r="R3394" s="158">
        <v>24.921500000000002</v>
      </c>
      <c r="S3394" s="1"/>
      <c r="T3394" s="23">
        <v>0.57489999999999997</v>
      </c>
      <c r="V3394" s="20">
        <v>43.348500000000001</v>
      </c>
      <c r="X3394" s="20">
        <v>0</v>
      </c>
      <c r="AA3394" s="25">
        <v>5223</v>
      </c>
      <c r="AB3394" s="9"/>
      <c r="AC3394" s="25">
        <v>123760</v>
      </c>
      <c r="AD3394" s="9"/>
      <c r="AE3394" s="27">
        <v>2855</v>
      </c>
      <c r="AF3394" s="9"/>
      <c r="AG3394" s="26">
        <v>4966</v>
      </c>
      <c r="AI3394" s="26">
        <v>0</v>
      </c>
      <c r="AK3394" s="26">
        <v>62633</v>
      </c>
      <c r="AM3394" s="2" t="str">
        <f t="shared" ref="AM3394:AM3457" si="53">IF(AL3394&amp;AJ3394&amp;AH3394&amp;AF3394&amp;AD3394&amp;AB3394&amp;Y3394&amp;W3394&amp;U3394&amp;S3394&amp;S3394&amp;Q3394&amp;O3394&lt;&gt;"","Yes","No")</f>
        <v>No</v>
      </c>
    </row>
    <row r="3395" spans="1:39">
      <c r="A3395" s="6" t="s">
        <v>3976</v>
      </c>
      <c r="B3395" s="6" t="s">
        <v>3977</v>
      </c>
      <c r="C3395" s="4" t="s">
        <v>48</v>
      </c>
      <c r="D3395" s="213" t="s">
        <v>3978</v>
      </c>
      <c r="E3395" s="210" t="s">
        <v>3979</v>
      </c>
      <c r="F3395" s="17" t="s">
        <v>272</v>
      </c>
      <c r="G3395" s="36" t="s">
        <v>400</v>
      </c>
      <c r="H3395" s="157">
        <v>0</v>
      </c>
      <c r="I3395" s="19">
        <v>3</v>
      </c>
      <c r="J3395" s="150" t="s">
        <v>13</v>
      </c>
      <c r="K3395" s="150" t="s">
        <v>12</v>
      </c>
      <c r="L3395" s="9">
        <v>3</v>
      </c>
      <c r="M3395" s="9"/>
      <c r="N3395" s="21">
        <v>0.45479999999999998</v>
      </c>
      <c r="O3395" s="10"/>
      <c r="P3395" s="39">
        <v>7.4499999999999997E-2</v>
      </c>
      <c r="Q3395" s="7"/>
      <c r="R3395" s="158">
        <v>26.0837</v>
      </c>
      <c r="S3395" s="1"/>
      <c r="T3395" s="23">
        <v>4.2706999999999997</v>
      </c>
      <c r="V3395" s="20">
        <v>6.1075999999999997</v>
      </c>
      <c r="X3395" s="20">
        <v>0</v>
      </c>
      <c r="AA3395" s="25">
        <v>4477</v>
      </c>
      <c r="AB3395" s="9"/>
      <c r="AC3395" s="25">
        <v>60123</v>
      </c>
      <c r="AD3395" s="9"/>
      <c r="AE3395" s="27">
        <v>9844</v>
      </c>
      <c r="AF3395" s="9"/>
      <c r="AG3395" s="26">
        <v>2305</v>
      </c>
      <c r="AI3395" s="26">
        <v>0</v>
      </c>
      <c r="AK3395" s="26">
        <v>17464</v>
      </c>
      <c r="AM3395" s="2" t="str">
        <f t="shared" si="53"/>
        <v>No</v>
      </c>
    </row>
    <row r="3396" spans="1:39">
      <c r="A3396" s="6" t="s">
        <v>4618</v>
      </c>
      <c r="B3396" s="6" t="s">
        <v>5852</v>
      </c>
      <c r="C3396" s="4" t="s">
        <v>65</v>
      </c>
      <c r="D3396" s="213" t="s">
        <v>4619</v>
      </c>
      <c r="E3396" s="210" t="s">
        <v>4620</v>
      </c>
      <c r="F3396" s="17" t="s">
        <v>272</v>
      </c>
      <c r="G3396" s="36" t="s">
        <v>400</v>
      </c>
      <c r="H3396" s="157">
        <v>0</v>
      </c>
      <c r="I3396" s="19">
        <v>3</v>
      </c>
      <c r="J3396" s="150" t="s">
        <v>13</v>
      </c>
      <c r="K3396" s="150" t="s">
        <v>12</v>
      </c>
      <c r="L3396" s="9">
        <v>3</v>
      </c>
      <c r="M3396" s="9"/>
      <c r="N3396" s="21">
        <v>1.8966000000000001</v>
      </c>
      <c r="O3396" s="10"/>
      <c r="P3396" s="39">
        <v>2.5000000000000001E-2</v>
      </c>
      <c r="Q3396" s="7"/>
      <c r="R3396" s="158">
        <v>80.998400000000004</v>
      </c>
      <c r="S3396" s="1"/>
      <c r="T3396" s="23">
        <v>1.0682</v>
      </c>
      <c r="V3396" s="20">
        <v>75.824299999999994</v>
      </c>
      <c r="X3396" s="20">
        <v>0</v>
      </c>
      <c r="AA3396" s="25">
        <v>2494</v>
      </c>
      <c r="AB3396" s="9"/>
      <c r="AC3396" s="25">
        <v>99709</v>
      </c>
      <c r="AD3396" s="9"/>
      <c r="AE3396" s="27">
        <v>1315</v>
      </c>
      <c r="AF3396" s="9"/>
      <c r="AG3396" s="26">
        <v>1231</v>
      </c>
      <c r="AI3396" s="26">
        <v>0</v>
      </c>
      <c r="AK3396" s="26">
        <v>35052</v>
      </c>
      <c r="AM3396" s="2" t="str">
        <f t="shared" si="53"/>
        <v>No</v>
      </c>
    </row>
    <row r="3397" spans="1:39">
      <c r="A3397" s="6" t="s">
        <v>6498</v>
      </c>
      <c r="B3397" s="6" t="s">
        <v>6499</v>
      </c>
      <c r="C3397" s="4" t="s">
        <v>33</v>
      </c>
      <c r="D3397" s="213" t="s">
        <v>6500</v>
      </c>
      <c r="E3397" s="210" t="s">
        <v>6501</v>
      </c>
      <c r="F3397" s="17" t="s">
        <v>272</v>
      </c>
      <c r="G3397" s="36" t="s">
        <v>400</v>
      </c>
      <c r="H3397" s="157">
        <v>0</v>
      </c>
      <c r="I3397" s="19">
        <v>3</v>
      </c>
      <c r="J3397" s="150" t="s">
        <v>14</v>
      </c>
      <c r="K3397" s="150" t="s">
        <v>15</v>
      </c>
      <c r="L3397" s="9">
        <v>3</v>
      </c>
      <c r="M3397" s="9"/>
      <c r="N3397" s="21">
        <v>0</v>
      </c>
      <c r="O3397" s="10"/>
      <c r="P3397" s="39">
        <v>0</v>
      </c>
      <c r="Q3397" s="7"/>
      <c r="R3397" s="158">
        <v>75.4696</v>
      </c>
      <c r="S3397" s="1"/>
      <c r="T3397" s="23">
        <v>28.3203</v>
      </c>
      <c r="V3397" s="20">
        <v>2.6648999999999998</v>
      </c>
      <c r="X3397" s="20">
        <v>0</v>
      </c>
      <c r="AA3397" s="25">
        <v>0</v>
      </c>
      <c r="AB3397" s="9"/>
      <c r="AC3397" s="25">
        <v>633643</v>
      </c>
      <c r="AD3397" s="9"/>
      <c r="AE3397" s="27">
        <v>237777</v>
      </c>
      <c r="AF3397" s="9"/>
      <c r="AG3397" s="26">
        <v>8396</v>
      </c>
      <c r="AI3397" s="26">
        <v>0</v>
      </c>
      <c r="AK3397" s="26">
        <v>76533</v>
      </c>
      <c r="AM3397" s="2" t="str">
        <f t="shared" si="53"/>
        <v>No</v>
      </c>
    </row>
    <row r="3398" spans="1:39">
      <c r="A3398" s="6" t="s">
        <v>1827</v>
      </c>
      <c r="B3398" s="6" t="s">
        <v>1828</v>
      </c>
      <c r="C3398" s="4" t="s">
        <v>42</v>
      </c>
      <c r="D3398" s="213" t="s">
        <v>1829</v>
      </c>
      <c r="E3398" s="210" t="s">
        <v>1830</v>
      </c>
      <c r="F3398" s="17" t="s">
        <v>272</v>
      </c>
      <c r="G3398" s="36" t="s">
        <v>400</v>
      </c>
      <c r="H3398" s="157">
        <v>0</v>
      </c>
      <c r="I3398" s="19">
        <v>3</v>
      </c>
      <c r="J3398" s="150" t="s">
        <v>13</v>
      </c>
      <c r="K3398" s="150" t="s">
        <v>12</v>
      </c>
      <c r="L3398" s="9">
        <v>3</v>
      </c>
      <c r="M3398" s="9"/>
      <c r="N3398" s="21">
        <v>2.6648999999999998</v>
      </c>
      <c r="O3398" s="10"/>
      <c r="P3398" s="39">
        <v>0.1658</v>
      </c>
      <c r="Q3398" s="7"/>
      <c r="R3398" s="158">
        <v>24.6083</v>
      </c>
      <c r="S3398" s="1"/>
      <c r="T3398" s="23">
        <v>1.5307999999999999</v>
      </c>
      <c r="V3398" s="20">
        <v>16.075399999999998</v>
      </c>
      <c r="X3398" s="20">
        <v>0</v>
      </c>
      <c r="AA3398" s="25">
        <v>32839</v>
      </c>
      <c r="AB3398" s="9"/>
      <c r="AC3398" s="25">
        <v>198097</v>
      </c>
      <c r="AD3398" s="9"/>
      <c r="AE3398" s="27">
        <v>12323</v>
      </c>
      <c r="AF3398" s="9"/>
      <c r="AG3398" s="26">
        <v>8050</v>
      </c>
      <c r="AI3398" s="26">
        <v>0</v>
      </c>
      <c r="AK3398" s="26">
        <v>169262</v>
      </c>
      <c r="AM3398" s="2" t="str">
        <f t="shared" si="53"/>
        <v>No</v>
      </c>
    </row>
    <row r="3399" spans="1:39">
      <c r="A3399" s="6" t="s">
        <v>5105</v>
      </c>
      <c r="B3399" s="6" t="s">
        <v>5106</v>
      </c>
      <c r="C3399" s="4" t="s">
        <v>22</v>
      </c>
      <c r="D3399" s="213" t="s">
        <v>5107</v>
      </c>
      <c r="E3399" s="210" t="s">
        <v>5108</v>
      </c>
      <c r="F3399" s="17" t="s">
        <v>272</v>
      </c>
      <c r="G3399" s="36" t="s">
        <v>400</v>
      </c>
      <c r="H3399" s="157">
        <v>0</v>
      </c>
      <c r="I3399" s="19">
        <v>3</v>
      </c>
      <c r="J3399" s="150" t="s">
        <v>13</v>
      </c>
      <c r="K3399" s="150" t="s">
        <v>12</v>
      </c>
      <c r="L3399" s="9">
        <v>3</v>
      </c>
      <c r="M3399" s="9"/>
      <c r="N3399" s="21">
        <v>0.85370000000000001</v>
      </c>
      <c r="O3399" s="10"/>
      <c r="P3399" s="39">
        <v>0.12640000000000001</v>
      </c>
      <c r="Q3399" s="7"/>
      <c r="R3399" s="158">
        <v>72.745199999999997</v>
      </c>
      <c r="S3399" s="1"/>
      <c r="T3399" s="23">
        <v>10.768599999999999</v>
      </c>
      <c r="V3399" s="20">
        <v>6.7553000000000001</v>
      </c>
      <c r="X3399" s="20">
        <v>0</v>
      </c>
      <c r="AA3399" s="25">
        <v>17283</v>
      </c>
      <c r="AB3399" s="9"/>
      <c r="AC3399" s="25">
        <v>136761</v>
      </c>
      <c r="AD3399" s="9"/>
      <c r="AE3399" s="27">
        <v>20245</v>
      </c>
      <c r="AF3399" s="9"/>
      <c r="AG3399" s="26">
        <v>1880</v>
      </c>
      <c r="AI3399" s="26">
        <v>0</v>
      </c>
      <c r="AK3399" s="26">
        <v>19184</v>
      </c>
      <c r="AM3399" s="2" t="str">
        <f t="shared" si="53"/>
        <v>No</v>
      </c>
    </row>
    <row r="3400" spans="1:39">
      <c r="A3400" s="6" t="s">
        <v>6502</v>
      </c>
      <c r="B3400" s="6" t="s">
        <v>4866</v>
      </c>
      <c r="C3400" s="4" t="s">
        <v>22</v>
      </c>
      <c r="D3400" s="213">
        <v>9194</v>
      </c>
      <c r="E3400" s="210">
        <v>90194</v>
      </c>
      <c r="F3400" s="17" t="s">
        <v>272</v>
      </c>
      <c r="G3400" s="36" t="s">
        <v>220</v>
      </c>
      <c r="H3400" s="157">
        <v>65088</v>
      </c>
      <c r="I3400" s="19">
        <v>3</v>
      </c>
      <c r="J3400" s="150" t="s">
        <v>13</v>
      </c>
      <c r="K3400" s="150" t="s">
        <v>15</v>
      </c>
      <c r="L3400" s="9">
        <v>3</v>
      </c>
      <c r="M3400" s="9"/>
      <c r="N3400" s="21">
        <v>2.9237000000000002</v>
      </c>
      <c r="O3400" s="10"/>
      <c r="P3400" s="39">
        <v>9.2799999999999994E-2</v>
      </c>
      <c r="Q3400" s="7"/>
      <c r="R3400" s="158">
        <v>88.990099999999998</v>
      </c>
      <c r="S3400" s="1"/>
      <c r="T3400" s="23">
        <v>2.8239000000000001</v>
      </c>
      <c r="V3400" s="20">
        <v>31.5136</v>
      </c>
      <c r="X3400" s="20">
        <v>0</v>
      </c>
      <c r="AA3400" s="25">
        <v>37499</v>
      </c>
      <c r="AB3400" s="9"/>
      <c r="AC3400" s="25">
        <v>404193</v>
      </c>
      <c r="AD3400" s="9"/>
      <c r="AE3400" s="27">
        <v>12826</v>
      </c>
      <c r="AF3400" s="9"/>
      <c r="AG3400" s="26">
        <v>4542</v>
      </c>
      <c r="AI3400" s="26">
        <v>0</v>
      </c>
      <c r="AK3400" s="26">
        <v>49188</v>
      </c>
      <c r="AM3400" s="2" t="str">
        <f t="shared" si="53"/>
        <v>No</v>
      </c>
    </row>
    <row r="3401" spans="1:39">
      <c r="A3401" s="6" t="s">
        <v>5478</v>
      </c>
      <c r="B3401" s="6" t="s">
        <v>5525</v>
      </c>
      <c r="C3401" s="4" t="s">
        <v>63</v>
      </c>
      <c r="D3401" s="213"/>
      <c r="E3401" s="210" t="s">
        <v>5479</v>
      </c>
      <c r="F3401" s="17" t="s">
        <v>272</v>
      </c>
      <c r="G3401" s="36" t="s">
        <v>400</v>
      </c>
      <c r="H3401" s="157">
        <v>0</v>
      </c>
      <c r="I3401" s="19">
        <v>3</v>
      </c>
      <c r="J3401" s="150" t="s">
        <v>13</v>
      </c>
      <c r="K3401" s="150" t="s">
        <v>12</v>
      </c>
      <c r="L3401" s="9">
        <v>3</v>
      </c>
      <c r="M3401" s="9"/>
      <c r="N3401" s="21">
        <v>1.0973999999999999</v>
      </c>
      <c r="O3401" s="10"/>
      <c r="P3401" s="39">
        <v>0.1028</v>
      </c>
      <c r="Q3401" s="7"/>
      <c r="R3401" s="158">
        <v>20.496200000000002</v>
      </c>
      <c r="S3401" s="1"/>
      <c r="T3401" s="23">
        <v>1.9194</v>
      </c>
      <c r="V3401" s="20">
        <v>10.678699999999999</v>
      </c>
      <c r="X3401" s="20">
        <v>0</v>
      </c>
      <c r="AA3401" s="25">
        <v>4754</v>
      </c>
      <c r="AB3401" s="9"/>
      <c r="AC3401" s="25">
        <v>46260</v>
      </c>
      <c r="AD3401" s="9"/>
      <c r="AE3401" s="27">
        <v>4332</v>
      </c>
      <c r="AF3401" s="9"/>
      <c r="AG3401" s="26">
        <v>2257</v>
      </c>
      <c r="AI3401" s="26">
        <v>0</v>
      </c>
      <c r="AK3401" s="26">
        <v>14595</v>
      </c>
      <c r="AM3401" s="2" t="str">
        <f t="shared" si="53"/>
        <v>No</v>
      </c>
    </row>
    <row r="3402" spans="1:39">
      <c r="A3402" s="6" t="s">
        <v>4293</v>
      </c>
      <c r="B3402" s="6" t="s">
        <v>4294</v>
      </c>
      <c r="C3402" s="4" t="s">
        <v>66</v>
      </c>
      <c r="D3402" s="213" t="s">
        <v>4295</v>
      </c>
      <c r="E3402" s="210" t="s">
        <v>4296</v>
      </c>
      <c r="F3402" s="17" t="s">
        <v>272</v>
      </c>
      <c r="G3402" s="36" t="s">
        <v>400</v>
      </c>
      <c r="H3402" s="157">
        <v>0</v>
      </c>
      <c r="I3402" s="19">
        <v>3</v>
      </c>
      <c r="J3402" s="150" t="s">
        <v>13</v>
      </c>
      <c r="K3402" s="150" t="s">
        <v>12</v>
      </c>
      <c r="L3402" s="9">
        <v>3</v>
      </c>
      <c r="M3402" s="9"/>
      <c r="N3402" s="21">
        <v>1.5665</v>
      </c>
      <c r="O3402" s="10"/>
      <c r="P3402" s="39">
        <v>7.5399999999999995E-2</v>
      </c>
      <c r="Q3402" s="7"/>
      <c r="R3402" s="158">
        <v>42.9724</v>
      </c>
      <c r="S3402" s="1"/>
      <c r="T3402" s="23">
        <v>2.0695000000000001</v>
      </c>
      <c r="V3402" s="20">
        <v>20.764399999999998</v>
      </c>
      <c r="X3402" s="20">
        <v>0</v>
      </c>
      <c r="AA3402" s="25">
        <v>10212</v>
      </c>
      <c r="AB3402" s="9"/>
      <c r="AC3402" s="25">
        <v>135363</v>
      </c>
      <c r="AD3402" s="9"/>
      <c r="AE3402" s="27">
        <v>6519</v>
      </c>
      <c r="AF3402" s="9"/>
      <c r="AG3402" s="26">
        <v>3150</v>
      </c>
      <c r="AI3402" s="26">
        <v>0</v>
      </c>
      <c r="AK3402" s="26">
        <v>15386</v>
      </c>
      <c r="AM3402" s="2" t="str">
        <f t="shared" si="53"/>
        <v>No</v>
      </c>
    </row>
    <row r="3403" spans="1:39">
      <c r="A3403" s="6" t="s">
        <v>4268</v>
      </c>
      <c r="B3403" s="6" t="s">
        <v>682</v>
      </c>
      <c r="C3403" s="4" t="s">
        <v>66</v>
      </c>
      <c r="D3403" s="213" t="s">
        <v>4269</v>
      </c>
      <c r="E3403" s="210" t="s">
        <v>4270</v>
      </c>
      <c r="F3403" s="17" t="s">
        <v>272</v>
      </c>
      <c r="G3403" s="36" t="s">
        <v>400</v>
      </c>
      <c r="H3403" s="157">
        <v>0</v>
      </c>
      <c r="I3403" s="19">
        <v>3</v>
      </c>
      <c r="J3403" s="150" t="s">
        <v>13</v>
      </c>
      <c r="K3403" s="150" t="s">
        <v>12</v>
      </c>
      <c r="L3403" s="9">
        <v>3</v>
      </c>
      <c r="M3403" s="9"/>
      <c r="N3403" s="21">
        <v>0.52470000000000006</v>
      </c>
      <c r="O3403" s="10"/>
      <c r="P3403" s="39">
        <v>1.0999999999999999E-2</v>
      </c>
      <c r="Q3403" s="7"/>
      <c r="R3403" s="158">
        <v>114.1733</v>
      </c>
      <c r="S3403" s="1"/>
      <c r="T3403" s="23">
        <v>2.3988999999999998</v>
      </c>
      <c r="V3403" s="20">
        <v>47.594000000000001</v>
      </c>
      <c r="X3403" s="20">
        <v>0</v>
      </c>
      <c r="AA3403" s="25">
        <v>915</v>
      </c>
      <c r="AB3403" s="9"/>
      <c r="AC3403" s="25">
        <v>83004</v>
      </c>
      <c r="AD3403" s="9"/>
      <c r="AE3403" s="27">
        <v>1744</v>
      </c>
      <c r="AF3403" s="9"/>
      <c r="AG3403" s="26">
        <v>727</v>
      </c>
      <c r="AI3403" s="26">
        <v>0</v>
      </c>
      <c r="AK3403" s="26">
        <v>9390</v>
      </c>
      <c r="AM3403" s="2" t="str">
        <f t="shared" si="53"/>
        <v>No</v>
      </c>
    </row>
    <row r="3404" spans="1:39">
      <c r="A3404" s="6" t="s">
        <v>3923</v>
      </c>
      <c r="B3404" s="6" t="s">
        <v>5854</v>
      </c>
      <c r="C3404" s="4" t="s">
        <v>48</v>
      </c>
      <c r="D3404" s="213" t="s">
        <v>3924</v>
      </c>
      <c r="E3404" s="210" t="s">
        <v>3925</v>
      </c>
      <c r="F3404" s="17" t="s">
        <v>405</v>
      </c>
      <c r="G3404" s="36" t="s">
        <v>400</v>
      </c>
      <c r="H3404" s="157">
        <v>0</v>
      </c>
      <c r="I3404" s="19">
        <v>3</v>
      </c>
      <c r="J3404" s="150" t="s">
        <v>13</v>
      </c>
      <c r="K3404" s="150" t="s">
        <v>12</v>
      </c>
      <c r="L3404" s="9">
        <v>3</v>
      </c>
      <c r="M3404" s="9"/>
      <c r="N3404" s="21">
        <v>2.9</v>
      </c>
      <c r="O3404" s="10"/>
      <c r="P3404" s="39">
        <v>7.6700000000000004E-2</v>
      </c>
      <c r="Q3404" s="7"/>
      <c r="R3404" s="158">
        <v>46.752200000000002</v>
      </c>
      <c r="S3404" s="1"/>
      <c r="T3404" s="23">
        <v>1.236</v>
      </c>
      <c r="V3404" s="20">
        <v>37.826599999999999</v>
      </c>
      <c r="X3404" s="20">
        <v>0</v>
      </c>
      <c r="AA3404" s="25">
        <v>6638</v>
      </c>
      <c r="AB3404" s="9"/>
      <c r="AC3404" s="25">
        <v>86585</v>
      </c>
      <c r="AD3404" s="9"/>
      <c r="AE3404" s="27">
        <v>2289</v>
      </c>
      <c r="AF3404" s="9"/>
      <c r="AG3404" s="26">
        <v>1852</v>
      </c>
      <c r="AI3404" s="26">
        <v>0</v>
      </c>
      <c r="AK3404" s="26">
        <v>66675</v>
      </c>
      <c r="AM3404" s="2" t="str">
        <f t="shared" si="53"/>
        <v>No</v>
      </c>
    </row>
    <row r="3405" spans="1:39">
      <c r="A3405" s="6" t="s">
        <v>4235</v>
      </c>
      <c r="B3405" s="6" t="s">
        <v>2545</v>
      </c>
      <c r="C3405" s="4" t="s">
        <v>66</v>
      </c>
      <c r="D3405" s="213" t="s">
        <v>4236</v>
      </c>
      <c r="E3405" s="210" t="s">
        <v>4237</v>
      </c>
      <c r="F3405" s="17" t="s">
        <v>272</v>
      </c>
      <c r="G3405" s="36" t="s">
        <v>400</v>
      </c>
      <c r="H3405" s="157">
        <v>0</v>
      </c>
      <c r="I3405" s="19">
        <v>3</v>
      </c>
      <c r="J3405" s="150" t="s">
        <v>13</v>
      </c>
      <c r="K3405" s="150" t="s">
        <v>12</v>
      </c>
      <c r="L3405" s="9">
        <v>3</v>
      </c>
      <c r="M3405" s="9"/>
      <c r="N3405" s="21">
        <v>2.0870000000000002</v>
      </c>
      <c r="O3405" s="10"/>
      <c r="P3405" s="39">
        <v>7.17E-2</v>
      </c>
      <c r="Q3405" s="7"/>
      <c r="R3405" s="158">
        <v>34.594499999999996</v>
      </c>
      <c r="S3405" s="1"/>
      <c r="T3405" s="23">
        <v>1.1879999999999999</v>
      </c>
      <c r="V3405" s="20">
        <v>29.1206</v>
      </c>
      <c r="X3405" s="20">
        <v>0</v>
      </c>
      <c r="AA3405" s="25">
        <v>5276</v>
      </c>
      <c r="AB3405" s="9"/>
      <c r="AC3405" s="25">
        <v>73617</v>
      </c>
      <c r="AD3405" s="9"/>
      <c r="AE3405" s="27">
        <v>2528</v>
      </c>
      <c r="AF3405" s="9"/>
      <c r="AG3405" s="26">
        <v>2128</v>
      </c>
      <c r="AI3405" s="26">
        <v>0</v>
      </c>
      <c r="AK3405" s="26">
        <v>33557</v>
      </c>
      <c r="AM3405" s="2" t="str">
        <f t="shared" si="53"/>
        <v>No</v>
      </c>
    </row>
    <row r="3406" spans="1:39">
      <c r="A3406" s="6" t="s">
        <v>3135</v>
      </c>
      <c r="B3406" s="6" t="s">
        <v>3136</v>
      </c>
      <c r="C3406" s="4" t="s">
        <v>113</v>
      </c>
      <c r="D3406" s="213" t="s">
        <v>3137</v>
      </c>
      <c r="E3406" s="210" t="s">
        <v>3138</v>
      </c>
      <c r="F3406" s="17" t="s">
        <v>272</v>
      </c>
      <c r="G3406" s="36" t="s">
        <v>400</v>
      </c>
      <c r="H3406" s="157">
        <v>0</v>
      </c>
      <c r="I3406" s="19">
        <v>3</v>
      </c>
      <c r="J3406" s="150" t="s">
        <v>13</v>
      </c>
      <c r="K3406" s="150" t="s">
        <v>15</v>
      </c>
      <c r="L3406" s="9">
        <v>3</v>
      </c>
      <c r="M3406" s="9"/>
      <c r="N3406" s="21">
        <v>2.8910999999999998</v>
      </c>
      <c r="O3406" s="10"/>
      <c r="P3406" s="39">
        <v>0.30320000000000003</v>
      </c>
      <c r="Q3406" s="7"/>
      <c r="R3406" s="158">
        <v>25.105899999999998</v>
      </c>
      <c r="S3406" s="1"/>
      <c r="T3406" s="23">
        <v>2.6332</v>
      </c>
      <c r="V3406" s="20">
        <v>9.5343</v>
      </c>
      <c r="X3406" s="20">
        <v>0</v>
      </c>
      <c r="AA3406" s="25">
        <v>71112</v>
      </c>
      <c r="AB3406" s="9"/>
      <c r="AC3406" s="25">
        <v>234514</v>
      </c>
      <c r="AD3406" s="9"/>
      <c r="AE3406" s="27">
        <v>24597</v>
      </c>
      <c r="AF3406" s="9"/>
      <c r="AG3406" s="26">
        <v>9341</v>
      </c>
      <c r="AI3406" s="26">
        <v>0</v>
      </c>
      <c r="AK3406" s="26">
        <v>152264</v>
      </c>
      <c r="AM3406" s="2" t="str">
        <f t="shared" si="53"/>
        <v>No</v>
      </c>
    </row>
    <row r="3407" spans="1:39">
      <c r="A3407" s="6" t="s">
        <v>1231</v>
      </c>
      <c r="B3407" s="6" t="s">
        <v>1232</v>
      </c>
      <c r="C3407" s="4" t="s">
        <v>105</v>
      </c>
      <c r="D3407" s="213" t="s">
        <v>1233</v>
      </c>
      <c r="E3407" s="210" t="s">
        <v>1234</v>
      </c>
      <c r="F3407" s="17" t="s">
        <v>272</v>
      </c>
      <c r="G3407" s="36" t="s">
        <v>400</v>
      </c>
      <c r="H3407" s="157">
        <v>0</v>
      </c>
      <c r="I3407" s="19">
        <v>3</v>
      </c>
      <c r="J3407" s="150" t="s">
        <v>14</v>
      </c>
      <c r="K3407" s="150" t="s">
        <v>12</v>
      </c>
      <c r="L3407" s="9">
        <v>3</v>
      </c>
      <c r="M3407" s="9"/>
      <c r="N3407" s="21">
        <v>0.5151</v>
      </c>
      <c r="O3407" s="10"/>
      <c r="P3407" s="39">
        <v>8.3699999999999997E-2</v>
      </c>
      <c r="Q3407" s="7"/>
      <c r="R3407" s="158">
        <v>52.584400000000002</v>
      </c>
      <c r="S3407" s="1"/>
      <c r="T3407" s="23">
        <v>8.5479000000000003</v>
      </c>
      <c r="V3407" s="20">
        <v>6.1517999999999997</v>
      </c>
      <c r="X3407" s="20">
        <v>0</v>
      </c>
      <c r="AA3407" s="25">
        <v>7586</v>
      </c>
      <c r="AB3407" s="9"/>
      <c r="AC3407" s="25">
        <v>90603</v>
      </c>
      <c r="AD3407" s="9"/>
      <c r="AE3407" s="27">
        <v>14728</v>
      </c>
      <c r="AF3407" s="9"/>
      <c r="AG3407" s="26">
        <v>1723</v>
      </c>
      <c r="AI3407" s="26">
        <v>0</v>
      </c>
      <c r="AK3407" s="26">
        <v>11873</v>
      </c>
      <c r="AM3407" s="2" t="str">
        <f t="shared" si="53"/>
        <v>No</v>
      </c>
    </row>
    <row r="3408" spans="1:39">
      <c r="A3408" s="6" t="s">
        <v>5686</v>
      </c>
      <c r="B3408" s="6" t="s">
        <v>5687</v>
      </c>
      <c r="C3408" s="4" t="s">
        <v>22</v>
      </c>
      <c r="D3408" s="213" t="s">
        <v>5688</v>
      </c>
      <c r="E3408" s="210" t="s">
        <v>5689</v>
      </c>
      <c r="F3408" s="17" t="s">
        <v>272</v>
      </c>
      <c r="G3408" s="36" t="s">
        <v>400</v>
      </c>
      <c r="H3408" s="157">
        <v>0</v>
      </c>
      <c r="I3408" s="19">
        <v>3</v>
      </c>
      <c r="J3408" s="150" t="s">
        <v>13</v>
      </c>
      <c r="K3408" s="150" t="s">
        <v>12</v>
      </c>
      <c r="L3408" s="9">
        <v>3</v>
      </c>
      <c r="M3408" s="9"/>
      <c r="N3408" s="21">
        <v>1.4334</v>
      </c>
      <c r="O3408" s="10"/>
      <c r="P3408" s="39">
        <v>8.6499999999999994E-2</v>
      </c>
      <c r="Q3408" s="7"/>
      <c r="R3408" s="158">
        <v>99.351100000000002</v>
      </c>
      <c r="S3408" s="1"/>
      <c r="T3408" s="23">
        <v>5.9949000000000003</v>
      </c>
      <c r="V3408" s="20">
        <v>16.572600000000001</v>
      </c>
      <c r="X3408" s="20">
        <v>0</v>
      </c>
      <c r="AA3408" s="25">
        <v>21878</v>
      </c>
      <c r="AB3408" s="9"/>
      <c r="AC3408" s="25">
        <v>252948</v>
      </c>
      <c r="AD3408" s="9"/>
      <c r="AE3408" s="27">
        <v>15263</v>
      </c>
      <c r="AF3408" s="9"/>
      <c r="AG3408" s="26">
        <v>2546</v>
      </c>
      <c r="AI3408" s="26">
        <v>0</v>
      </c>
      <c r="AK3408" s="26">
        <v>38628</v>
      </c>
      <c r="AM3408" s="2" t="str">
        <f t="shared" si="53"/>
        <v>No</v>
      </c>
    </row>
    <row r="3409" spans="1:39">
      <c r="A3409" s="6" t="s">
        <v>1866</v>
      </c>
      <c r="B3409" s="6" t="s">
        <v>5862</v>
      </c>
      <c r="C3409" s="4" t="s">
        <v>42</v>
      </c>
      <c r="D3409" s="213" t="s">
        <v>1867</v>
      </c>
      <c r="E3409" s="210" t="s">
        <v>1868</v>
      </c>
      <c r="F3409" s="17" t="s">
        <v>272</v>
      </c>
      <c r="G3409" s="36" t="s">
        <v>400</v>
      </c>
      <c r="H3409" s="157">
        <v>0</v>
      </c>
      <c r="I3409" s="19">
        <v>3</v>
      </c>
      <c r="J3409" s="150" t="s">
        <v>13</v>
      </c>
      <c r="K3409" s="150" t="s">
        <v>12</v>
      </c>
      <c r="L3409" s="9">
        <v>3</v>
      </c>
      <c r="M3409" s="9"/>
      <c r="N3409" s="21">
        <v>1.5663</v>
      </c>
      <c r="O3409" s="10"/>
      <c r="P3409" s="39">
        <v>7.4499999999999997E-2</v>
      </c>
      <c r="Q3409" s="7"/>
      <c r="R3409" s="158">
        <v>20.326499999999999</v>
      </c>
      <c r="S3409" s="1"/>
      <c r="T3409" s="23">
        <v>0.96660000000000001</v>
      </c>
      <c r="V3409" s="20">
        <v>21.028199999999998</v>
      </c>
      <c r="X3409" s="20">
        <v>0</v>
      </c>
      <c r="AA3409" s="25">
        <v>8394</v>
      </c>
      <c r="AB3409" s="9"/>
      <c r="AC3409" s="25">
        <v>112690</v>
      </c>
      <c r="AD3409" s="9"/>
      <c r="AE3409" s="27">
        <v>5359</v>
      </c>
      <c r="AF3409" s="9"/>
      <c r="AG3409" s="26">
        <v>5544</v>
      </c>
      <c r="AI3409" s="26">
        <v>0</v>
      </c>
      <c r="AK3409" s="26">
        <v>50632</v>
      </c>
      <c r="AM3409" s="2" t="str">
        <f t="shared" si="53"/>
        <v>No</v>
      </c>
    </row>
    <row r="3410" spans="1:39">
      <c r="A3410" s="6" t="s">
        <v>3990</v>
      </c>
      <c r="B3410" s="6" t="s">
        <v>1009</v>
      </c>
      <c r="C3410" s="4" t="s">
        <v>48</v>
      </c>
      <c r="D3410" s="213" t="s">
        <v>3991</v>
      </c>
      <c r="E3410" s="210" t="s">
        <v>3992</v>
      </c>
      <c r="F3410" s="17" t="s">
        <v>405</v>
      </c>
      <c r="G3410" s="36" t="s">
        <v>400</v>
      </c>
      <c r="H3410" s="157">
        <v>0</v>
      </c>
      <c r="I3410" s="19">
        <v>3</v>
      </c>
      <c r="J3410" s="150" t="s">
        <v>13</v>
      </c>
      <c r="K3410" s="150" t="s">
        <v>12</v>
      </c>
      <c r="L3410" s="9">
        <v>3</v>
      </c>
      <c r="M3410" s="9"/>
      <c r="N3410" s="21">
        <v>2.0748000000000002</v>
      </c>
      <c r="O3410" s="10"/>
      <c r="P3410" s="39">
        <v>7.9299999999999995E-2</v>
      </c>
      <c r="Q3410" s="7"/>
      <c r="R3410" s="158">
        <v>57.159100000000002</v>
      </c>
      <c r="S3410" s="1"/>
      <c r="T3410" s="23">
        <v>2.1857000000000002</v>
      </c>
      <c r="V3410" s="20">
        <v>26.151599999999998</v>
      </c>
      <c r="X3410" s="20">
        <v>0</v>
      </c>
      <c r="AA3410" s="25">
        <v>14507</v>
      </c>
      <c r="AB3410" s="9"/>
      <c r="AC3410" s="25">
        <v>182852</v>
      </c>
      <c r="AD3410" s="9"/>
      <c r="AE3410" s="27">
        <v>6992</v>
      </c>
      <c r="AF3410" s="9"/>
      <c r="AG3410" s="26">
        <v>3199</v>
      </c>
      <c r="AI3410" s="26">
        <v>0</v>
      </c>
      <c r="AK3410" s="26">
        <v>71046</v>
      </c>
      <c r="AM3410" s="2" t="str">
        <f t="shared" si="53"/>
        <v>No</v>
      </c>
    </row>
    <row r="3411" spans="1:39">
      <c r="A3411" s="6" t="s">
        <v>5647</v>
      </c>
      <c r="B3411" s="6" t="s">
        <v>5648</v>
      </c>
      <c r="C3411" s="4" t="s">
        <v>117</v>
      </c>
      <c r="D3411" s="213" t="s">
        <v>5649</v>
      </c>
      <c r="E3411" s="210" t="s">
        <v>5650</v>
      </c>
      <c r="F3411" s="17" t="s">
        <v>405</v>
      </c>
      <c r="G3411" s="36" t="s">
        <v>400</v>
      </c>
      <c r="H3411" s="157">
        <v>0</v>
      </c>
      <c r="I3411" s="19">
        <v>3</v>
      </c>
      <c r="J3411" s="150" t="s">
        <v>13</v>
      </c>
      <c r="K3411" s="150" t="s">
        <v>12</v>
      </c>
      <c r="L3411" s="9">
        <v>3</v>
      </c>
      <c r="M3411" s="9"/>
      <c r="N3411" s="21">
        <v>3.3658999999999999</v>
      </c>
      <c r="O3411" s="10"/>
      <c r="P3411" s="39">
        <v>0.12130000000000001</v>
      </c>
      <c r="Q3411" s="7"/>
      <c r="R3411" s="158">
        <v>98.753</v>
      </c>
      <c r="S3411" s="1"/>
      <c r="T3411" s="23">
        <v>3.5583999999999998</v>
      </c>
      <c r="V3411" s="20">
        <v>27.752199999999998</v>
      </c>
      <c r="X3411" s="20">
        <v>0</v>
      </c>
      <c r="AA3411" s="25">
        <v>8923</v>
      </c>
      <c r="AB3411" s="9"/>
      <c r="AC3411" s="25">
        <v>73571</v>
      </c>
      <c r="AD3411" s="9"/>
      <c r="AE3411" s="27">
        <v>2651</v>
      </c>
      <c r="AF3411" s="9"/>
      <c r="AG3411" s="26">
        <v>745</v>
      </c>
      <c r="AI3411" s="26">
        <v>0</v>
      </c>
      <c r="AK3411" s="26">
        <v>21750</v>
      </c>
      <c r="AM3411" s="2" t="str">
        <f t="shared" si="53"/>
        <v>No</v>
      </c>
    </row>
    <row r="3412" spans="1:39">
      <c r="A3412" s="6" t="s">
        <v>4703</v>
      </c>
      <c r="B3412" s="6" t="s">
        <v>4704</v>
      </c>
      <c r="C3412" s="4" t="s">
        <v>101</v>
      </c>
      <c r="D3412" s="213" t="s">
        <v>4705</v>
      </c>
      <c r="E3412" s="210" t="s">
        <v>4706</v>
      </c>
      <c r="F3412" s="17" t="s">
        <v>405</v>
      </c>
      <c r="G3412" s="36" t="s">
        <v>400</v>
      </c>
      <c r="H3412" s="157">
        <v>0</v>
      </c>
      <c r="I3412" s="19">
        <v>3</v>
      </c>
      <c r="J3412" s="150" t="s">
        <v>13</v>
      </c>
      <c r="K3412" s="150" t="s">
        <v>12</v>
      </c>
      <c r="L3412" s="9">
        <v>3</v>
      </c>
      <c r="M3412" s="9"/>
      <c r="N3412" s="21">
        <v>0.81359999999999999</v>
      </c>
      <c r="O3412" s="10"/>
      <c r="P3412" s="39">
        <v>0.14630000000000001</v>
      </c>
      <c r="Q3412" s="7"/>
      <c r="R3412" s="158">
        <v>43.030700000000003</v>
      </c>
      <c r="S3412" s="1"/>
      <c r="T3412" s="23">
        <v>7.7389999999999999</v>
      </c>
      <c r="V3412" s="20">
        <v>5.5602</v>
      </c>
      <c r="X3412" s="20">
        <v>0</v>
      </c>
      <c r="AA3412" s="25">
        <v>16213</v>
      </c>
      <c r="AB3412" s="9"/>
      <c r="AC3412" s="25">
        <v>110804</v>
      </c>
      <c r="AD3412" s="9"/>
      <c r="AE3412" s="27">
        <v>19928</v>
      </c>
      <c r="AF3412" s="9"/>
      <c r="AG3412" s="26">
        <v>2575</v>
      </c>
      <c r="AI3412" s="26">
        <v>0</v>
      </c>
      <c r="AK3412" s="26">
        <v>17981</v>
      </c>
      <c r="AM3412" s="2" t="str">
        <f t="shared" si="53"/>
        <v>No</v>
      </c>
    </row>
    <row r="3413" spans="1:39">
      <c r="A3413" s="6" t="s">
        <v>1841</v>
      </c>
      <c r="B3413" s="6" t="s">
        <v>5415</v>
      </c>
      <c r="C3413" s="4" t="s">
        <v>42</v>
      </c>
      <c r="D3413" s="213" t="s">
        <v>1842</v>
      </c>
      <c r="E3413" s="210" t="s">
        <v>1843</v>
      </c>
      <c r="F3413" s="17" t="s">
        <v>272</v>
      </c>
      <c r="G3413" s="36" t="s">
        <v>400</v>
      </c>
      <c r="H3413" s="157">
        <v>0</v>
      </c>
      <c r="I3413" s="19">
        <v>3</v>
      </c>
      <c r="J3413" s="150" t="s">
        <v>13</v>
      </c>
      <c r="K3413" s="150" t="s">
        <v>12</v>
      </c>
      <c r="L3413" s="9">
        <v>3</v>
      </c>
      <c r="M3413" s="9"/>
      <c r="N3413" s="21">
        <v>0.7026</v>
      </c>
      <c r="O3413" s="10"/>
      <c r="P3413" s="39">
        <v>3.44E-2</v>
      </c>
      <c r="Q3413" s="7"/>
      <c r="R3413" s="158">
        <v>47.567100000000003</v>
      </c>
      <c r="S3413" s="1"/>
      <c r="T3413" s="23">
        <v>2.3313999999999999</v>
      </c>
      <c r="V3413" s="20">
        <v>20.402799999999999</v>
      </c>
      <c r="X3413" s="20">
        <v>0</v>
      </c>
      <c r="AA3413" s="25">
        <v>7889</v>
      </c>
      <c r="AB3413" s="9"/>
      <c r="AC3413" s="25">
        <v>229083</v>
      </c>
      <c r="AD3413" s="9"/>
      <c r="AE3413" s="27">
        <v>11228</v>
      </c>
      <c r="AF3413" s="9"/>
      <c r="AG3413" s="26">
        <v>4816</v>
      </c>
      <c r="AI3413" s="26">
        <v>0</v>
      </c>
      <c r="AK3413" s="26">
        <v>66500</v>
      </c>
      <c r="AM3413" s="2" t="str">
        <f t="shared" si="53"/>
        <v>No</v>
      </c>
    </row>
    <row r="3414" spans="1:39">
      <c r="A3414" s="6" t="s">
        <v>1741</v>
      </c>
      <c r="B3414" s="6" t="s">
        <v>1742</v>
      </c>
      <c r="C3414" s="4" t="s">
        <v>42</v>
      </c>
      <c r="D3414" s="213" t="s">
        <v>1743</v>
      </c>
      <c r="E3414" s="210" t="s">
        <v>1744</v>
      </c>
      <c r="F3414" s="17" t="s">
        <v>272</v>
      </c>
      <c r="G3414" s="36" t="s">
        <v>400</v>
      </c>
      <c r="H3414" s="157">
        <v>0</v>
      </c>
      <c r="I3414" s="19">
        <v>3</v>
      </c>
      <c r="J3414" s="150" t="s">
        <v>13</v>
      </c>
      <c r="K3414" s="150" t="s">
        <v>12</v>
      </c>
      <c r="L3414" s="9">
        <v>3</v>
      </c>
      <c r="M3414" s="9"/>
      <c r="N3414" s="21">
        <v>0.76119999999999999</v>
      </c>
      <c r="O3414" s="10"/>
      <c r="P3414" s="39">
        <v>7.9100000000000004E-2</v>
      </c>
      <c r="Q3414" s="7"/>
      <c r="R3414" s="158">
        <v>22.973400000000002</v>
      </c>
      <c r="S3414" s="1"/>
      <c r="T3414" s="23">
        <v>2.3866999999999998</v>
      </c>
      <c r="V3414" s="20">
        <v>9.6256000000000004</v>
      </c>
      <c r="X3414" s="20">
        <v>0</v>
      </c>
      <c r="AA3414" s="25">
        <v>10871</v>
      </c>
      <c r="AB3414" s="9"/>
      <c r="AC3414" s="25">
        <v>137473</v>
      </c>
      <c r="AD3414" s="9"/>
      <c r="AE3414" s="27">
        <v>14282</v>
      </c>
      <c r="AF3414" s="9"/>
      <c r="AG3414" s="26">
        <v>5984</v>
      </c>
      <c r="AI3414" s="26">
        <v>0</v>
      </c>
      <c r="AK3414" s="26">
        <v>116326</v>
      </c>
      <c r="AM3414" s="2" t="str">
        <f t="shared" si="53"/>
        <v>No</v>
      </c>
    </row>
    <row r="3415" spans="1:39">
      <c r="A3415" s="6" t="s">
        <v>6503</v>
      </c>
      <c r="B3415" s="6" t="s">
        <v>4608</v>
      </c>
      <c r="C3415" s="4" t="s">
        <v>65</v>
      </c>
      <c r="D3415" s="213" t="s">
        <v>4609</v>
      </c>
      <c r="E3415" s="210" t="s">
        <v>4610</v>
      </c>
      <c r="F3415" s="17" t="s">
        <v>405</v>
      </c>
      <c r="G3415" s="36" t="s">
        <v>400</v>
      </c>
      <c r="H3415" s="157">
        <v>0</v>
      </c>
      <c r="I3415" s="19">
        <v>3</v>
      </c>
      <c r="J3415" s="150" t="s">
        <v>13</v>
      </c>
      <c r="K3415" s="150" t="s">
        <v>12</v>
      </c>
      <c r="L3415" s="9">
        <v>3</v>
      </c>
      <c r="M3415" s="9"/>
      <c r="N3415" s="21">
        <v>0.8347</v>
      </c>
      <c r="O3415" s="10"/>
      <c r="P3415" s="39">
        <v>4.5900000000000003E-2</v>
      </c>
      <c r="Q3415" s="7"/>
      <c r="R3415" s="158">
        <v>57.362000000000002</v>
      </c>
      <c r="S3415" s="1"/>
      <c r="T3415" s="23">
        <v>3.1560000000000001</v>
      </c>
      <c r="V3415" s="20">
        <v>18.1754</v>
      </c>
      <c r="X3415" s="20">
        <v>0</v>
      </c>
      <c r="AA3415" s="25">
        <v>5116</v>
      </c>
      <c r="AB3415" s="9"/>
      <c r="AC3415" s="25">
        <v>111397</v>
      </c>
      <c r="AD3415" s="9"/>
      <c r="AE3415" s="27">
        <v>6129</v>
      </c>
      <c r="AF3415" s="9"/>
      <c r="AG3415" s="26">
        <v>1942</v>
      </c>
      <c r="AI3415" s="26">
        <v>0</v>
      </c>
      <c r="AK3415" s="26">
        <v>50128</v>
      </c>
      <c r="AM3415" s="2" t="str">
        <f t="shared" si="53"/>
        <v>No</v>
      </c>
    </row>
    <row r="3416" spans="1:39">
      <c r="A3416" s="6" t="s">
        <v>4158</v>
      </c>
      <c r="B3416" s="6" t="s">
        <v>4159</v>
      </c>
      <c r="C3416" s="4" t="s">
        <v>66</v>
      </c>
      <c r="D3416" s="213" t="s">
        <v>4160</v>
      </c>
      <c r="E3416" s="210" t="s">
        <v>4161</v>
      </c>
      <c r="F3416" s="17" t="s">
        <v>405</v>
      </c>
      <c r="G3416" s="36" t="s">
        <v>400</v>
      </c>
      <c r="H3416" s="157">
        <v>0</v>
      </c>
      <c r="I3416" s="19">
        <v>3</v>
      </c>
      <c r="J3416" s="150" t="s">
        <v>13</v>
      </c>
      <c r="K3416" s="150" t="s">
        <v>12</v>
      </c>
      <c r="L3416" s="9">
        <v>3</v>
      </c>
      <c r="M3416" s="9"/>
      <c r="N3416" s="21">
        <v>6.7666000000000004</v>
      </c>
      <c r="O3416" s="10"/>
      <c r="P3416" s="39">
        <v>0.1789</v>
      </c>
      <c r="Q3416" s="7"/>
      <c r="R3416" s="158">
        <v>40.394599999999997</v>
      </c>
      <c r="S3416" s="1"/>
      <c r="T3416" s="23">
        <v>1.0679000000000001</v>
      </c>
      <c r="V3416" s="20">
        <v>37.827300000000001</v>
      </c>
      <c r="X3416" s="20">
        <v>0</v>
      </c>
      <c r="AA3416" s="25">
        <v>12031</v>
      </c>
      <c r="AB3416" s="9"/>
      <c r="AC3416" s="25">
        <v>67257</v>
      </c>
      <c r="AD3416" s="9"/>
      <c r="AE3416" s="27">
        <v>1778</v>
      </c>
      <c r="AF3416" s="9"/>
      <c r="AG3416" s="26">
        <v>1665</v>
      </c>
      <c r="AI3416" s="26">
        <v>0</v>
      </c>
      <c r="AK3416" s="26">
        <v>32376</v>
      </c>
      <c r="AM3416" s="2" t="str">
        <f t="shared" si="53"/>
        <v>No</v>
      </c>
    </row>
    <row r="3417" spans="1:39">
      <c r="A3417" s="6" t="s">
        <v>4394</v>
      </c>
      <c r="B3417" s="6" t="s">
        <v>4395</v>
      </c>
      <c r="C3417" s="4" t="s">
        <v>104</v>
      </c>
      <c r="D3417" s="213" t="s">
        <v>4396</v>
      </c>
      <c r="E3417" s="210">
        <v>88200</v>
      </c>
      <c r="F3417" s="17" t="s">
        <v>132</v>
      </c>
      <c r="G3417" s="36" t="s">
        <v>220</v>
      </c>
      <c r="H3417" s="157">
        <v>0</v>
      </c>
      <c r="I3417" s="19">
        <v>3</v>
      </c>
      <c r="J3417" s="150" t="s">
        <v>14</v>
      </c>
      <c r="K3417" s="150" t="s">
        <v>12</v>
      </c>
      <c r="L3417" s="9">
        <v>3</v>
      </c>
      <c r="M3417" s="9"/>
      <c r="N3417" s="21">
        <v>1.0721000000000001</v>
      </c>
      <c r="O3417" s="10"/>
      <c r="P3417" s="39">
        <v>2.3E-2</v>
      </c>
      <c r="Q3417" s="7"/>
      <c r="R3417" s="158">
        <v>107.88160000000001</v>
      </c>
      <c r="S3417" s="1"/>
      <c r="T3417" s="23">
        <v>2.3138999999999998</v>
      </c>
      <c r="V3417" s="20">
        <v>46.624200000000002</v>
      </c>
      <c r="X3417" s="20">
        <v>0</v>
      </c>
      <c r="AA3417" s="25">
        <v>4924</v>
      </c>
      <c r="AB3417" s="9"/>
      <c r="AC3417" s="25">
        <v>214145</v>
      </c>
      <c r="AD3417" s="9"/>
      <c r="AE3417" s="27">
        <v>4593</v>
      </c>
      <c r="AF3417" s="9"/>
      <c r="AG3417" s="26">
        <v>1985</v>
      </c>
      <c r="AI3417" s="26">
        <v>0</v>
      </c>
      <c r="AK3417" s="26">
        <v>56454</v>
      </c>
      <c r="AM3417" s="2" t="str">
        <f t="shared" si="53"/>
        <v>No</v>
      </c>
    </row>
    <row r="3418" spans="1:39">
      <c r="A3418" s="6" t="s">
        <v>3936</v>
      </c>
      <c r="B3418" s="6" t="s">
        <v>3927</v>
      </c>
      <c r="C3418" s="4" t="s">
        <v>48</v>
      </c>
      <c r="D3418" s="213" t="s">
        <v>3937</v>
      </c>
      <c r="E3418" s="210" t="s">
        <v>3938</v>
      </c>
      <c r="F3418" s="17" t="s">
        <v>405</v>
      </c>
      <c r="G3418" s="36" t="s">
        <v>400</v>
      </c>
      <c r="H3418" s="157">
        <v>0</v>
      </c>
      <c r="I3418" s="19">
        <v>3</v>
      </c>
      <c r="J3418" s="150" t="s">
        <v>13</v>
      </c>
      <c r="K3418" s="150" t="s">
        <v>12</v>
      </c>
      <c r="L3418" s="9">
        <v>3</v>
      </c>
      <c r="M3418" s="9"/>
      <c r="N3418" s="21">
        <v>1.5321</v>
      </c>
      <c r="O3418" s="10"/>
      <c r="P3418" s="39">
        <v>3.6999999999999998E-2</v>
      </c>
      <c r="Q3418" s="7"/>
      <c r="R3418" s="158">
        <v>84.2029</v>
      </c>
      <c r="S3418" s="1"/>
      <c r="T3418" s="23">
        <v>2.0323000000000002</v>
      </c>
      <c r="V3418" s="20">
        <v>41.431699999999999</v>
      </c>
      <c r="X3418" s="20">
        <v>0</v>
      </c>
      <c r="AA3418" s="25">
        <v>2793</v>
      </c>
      <c r="AB3418" s="9"/>
      <c r="AC3418" s="25">
        <v>75530</v>
      </c>
      <c r="AD3418" s="9"/>
      <c r="AE3418" s="27">
        <v>1823</v>
      </c>
      <c r="AF3418" s="9"/>
      <c r="AG3418" s="26">
        <v>897</v>
      </c>
      <c r="AI3418" s="26">
        <v>0</v>
      </c>
      <c r="AK3418" s="26">
        <v>35144</v>
      </c>
      <c r="AM3418" s="2" t="str">
        <f t="shared" si="53"/>
        <v>No</v>
      </c>
    </row>
    <row r="3419" spans="1:39">
      <c r="A3419" s="6" t="s">
        <v>967</v>
      </c>
      <c r="B3419" s="6" t="s">
        <v>968</v>
      </c>
      <c r="C3419" s="4" t="s">
        <v>75</v>
      </c>
      <c r="D3419" s="213" t="s">
        <v>969</v>
      </c>
      <c r="E3419" s="210" t="s">
        <v>970</v>
      </c>
      <c r="F3419" s="17" t="s">
        <v>272</v>
      </c>
      <c r="G3419" s="36" t="s">
        <v>400</v>
      </c>
      <c r="H3419" s="157">
        <v>0</v>
      </c>
      <c r="I3419" s="19">
        <v>3</v>
      </c>
      <c r="J3419" s="150" t="s">
        <v>14</v>
      </c>
      <c r="K3419" s="150" t="s">
        <v>12</v>
      </c>
      <c r="L3419" s="9">
        <v>3</v>
      </c>
      <c r="M3419" s="9"/>
      <c r="N3419" s="21">
        <v>2.2736000000000001</v>
      </c>
      <c r="O3419" s="10"/>
      <c r="P3419" s="39">
        <v>6.3100000000000003E-2</v>
      </c>
      <c r="Q3419" s="7"/>
      <c r="R3419" s="158">
        <v>87.368799999999993</v>
      </c>
      <c r="S3419" s="1"/>
      <c r="T3419" s="23">
        <v>2.4262999999999999</v>
      </c>
      <c r="V3419" s="20">
        <v>36.008800000000001</v>
      </c>
      <c r="X3419" s="20">
        <v>0</v>
      </c>
      <c r="AA3419" s="25">
        <v>14001</v>
      </c>
      <c r="AB3419" s="9"/>
      <c r="AC3419" s="25">
        <v>221742</v>
      </c>
      <c r="AD3419" s="9"/>
      <c r="AE3419" s="27">
        <v>6158</v>
      </c>
      <c r="AF3419" s="9"/>
      <c r="AG3419" s="26">
        <v>2538</v>
      </c>
      <c r="AI3419" s="26">
        <v>0</v>
      </c>
      <c r="AK3419" s="26">
        <v>35519</v>
      </c>
      <c r="AM3419" s="2" t="str">
        <f t="shared" si="53"/>
        <v>No</v>
      </c>
    </row>
    <row r="3420" spans="1:39">
      <c r="A3420" s="6" t="s">
        <v>5703</v>
      </c>
      <c r="B3420" s="6" t="s">
        <v>5704</v>
      </c>
      <c r="C3420" s="4" t="s">
        <v>75</v>
      </c>
      <c r="D3420" s="213" t="s">
        <v>5705</v>
      </c>
      <c r="E3420" s="210" t="s">
        <v>5706</v>
      </c>
      <c r="F3420" s="17" t="s">
        <v>272</v>
      </c>
      <c r="G3420" s="36" t="s">
        <v>400</v>
      </c>
      <c r="H3420" s="157">
        <v>0</v>
      </c>
      <c r="I3420" s="19">
        <v>3</v>
      </c>
      <c r="J3420" s="150" t="s">
        <v>14</v>
      </c>
      <c r="K3420" s="150" t="s">
        <v>15</v>
      </c>
      <c r="L3420" s="9">
        <v>3</v>
      </c>
      <c r="M3420" s="9"/>
      <c r="N3420" s="21">
        <v>0</v>
      </c>
      <c r="O3420" s="10"/>
      <c r="P3420" s="39">
        <v>0</v>
      </c>
      <c r="Q3420" s="7"/>
      <c r="R3420" s="158">
        <v>109.2606</v>
      </c>
      <c r="S3420" s="1"/>
      <c r="T3420" s="23">
        <v>5.8505000000000003</v>
      </c>
      <c r="V3420" s="20">
        <v>18.6754</v>
      </c>
      <c r="X3420" s="20">
        <v>0</v>
      </c>
      <c r="AA3420" s="25">
        <v>0</v>
      </c>
      <c r="AB3420" s="9"/>
      <c r="AC3420" s="25">
        <v>54084</v>
      </c>
      <c r="AD3420" s="9"/>
      <c r="AE3420" s="27">
        <v>2896</v>
      </c>
      <c r="AF3420" s="9"/>
      <c r="AG3420" s="26">
        <v>495</v>
      </c>
      <c r="AI3420" s="26">
        <v>0</v>
      </c>
      <c r="AK3420" s="26">
        <v>3666</v>
      </c>
      <c r="AM3420" s="2" t="str">
        <f t="shared" si="53"/>
        <v>No</v>
      </c>
    </row>
    <row r="3421" spans="1:39">
      <c r="A3421" s="6" t="s">
        <v>1662</v>
      </c>
      <c r="B3421" s="6" t="s">
        <v>1626</v>
      </c>
      <c r="C3421" s="4" t="s">
        <v>42</v>
      </c>
      <c r="D3421" s="213" t="s">
        <v>1663</v>
      </c>
      <c r="E3421" s="210" t="s">
        <v>1664</v>
      </c>
      <c r="F3421" s="17" t="s">
        <v>272</v>
      </c>
      <c r="G3421" s="36" t="s">
        <v>400</v>
      </c>
      <c r="H3421" s="157">
        <v>0</v>
      </c>
      <c r="I3421" s="19">
        <v>3</v>
      </c>
      <c r="J3421" s="150" t="s">
        <v>13</v>
      </c>
      <c r="K3421" s="150" t="s">
        <v>12</v>
      </c>
      <c r="L3421" s="9">
        <v>3</v>
      </c>
      <c r="M3421" s="9"/>
      <c r="N3421" s="21">
        <v>0.72170000000000001</v>
      </c>
      <c r="O3421" s="10"/>
      <c r="P3421" s="39">
        <v>3.3000000000000002E-2</v>
      </c>
      <c r="Q3421" s="7"/>
      <c r="R3421" s="158">
        <v>36.304000000000002</v>
      </c>
      <c r="S3421" s="1"/>
      <c r="T3421" s="23">
        <v>1.661</v>
      </c>
      <c r="V3421" s="20">
        <v>21.8568</v>
      </c>
      <c r="X3421" s="20">
        <v>0</v>
      </c>
      <c r="AA3421" s="25">
        <v>6128</v>
      </c>
      <c r="AB3421" s="9"/>
      <c r="AC3421" s="25">
        <v>185586</v>
      </c>
      <c r="AD3421" s="9"/>
      <c r="AE3421" s="27">
        <v>8491</v>
      </c>
      <c r="AF3421" s="9"/>
      <c r="AG3421" s="26">
        <v>5112</v>
      </c>
      <c r="AI3421" s="26">
        <v>0</v>
      </c>
      <c r="AK3421" s="26">
        <v>77087</v>
      </c>
      <c r="AM3421" s="2" t="str">
        <f t="shared" si="53"/>
        <v>No</v>
      </c>
    </row>
    <row r="3422" spans="1:39">
      <c r="A3422" s="6" t="s">
        <v>3123</v>
      </c>
      <c r="B3422" s="6" t="s">
        <v>3124</v>
      </c>
      <c r="C3422" s="4" t="s">
        <v>113</v>
      </c>
      <c r="D3422" s="213" t="s">
        <v>3125</v>
      </c>
      <c r="E3422" s="210" t="s">
        <v>3126</v>
      </c>
      <c r="F3422" s="17" t="s">
        <v>272</v>
      </c>
      <c r="G3422" s="36" t="s">
        <v>400</v>
      </c>
      <c r="H3422" s="157">
        <v>0</v>
      </c>
      <c r="I3422" s="19">
        <v>3</v>
      </c>
      <c r="J3422" s="150" t="s">
        <v>13</v>
      </c>
      <c r="K3422" s="150" t="s">
        <v>15</v>
      </c>
      <c r="L3422" s="9">
        <v>3</v>
      </c>
      <c r="M3422" s="9"/>
      <c r="N3422" s="21">
        <v>3.2311999999999999</v>
      </c>
      <c r="O3422" s="10"/>
      <c r="P3422" s="39">
        <v>0.3921</v>
      </c>
      <c r="Q3422" s="7"/>
      <c r="R3422" s="158">
        <v>27.5471</v>
      </c>
      <c r="S3422" s="1"/>
      <c r="T3422" s="23">
        <v>3.3426</v>
      </c>
      <c r="V3422" s="20">
        <v>8.2411999999999992</v>
      </c>
      <c r="X3422" s="20">
        <v>0</v>
      </c>
      <c r="AA3422" s="25">
        <v>121721</v>
      </c>
      <c r="AB3422" s="9"/>
      <c r="AC3422" s="25">
        <v>310456</v>
      </c>
      <c r="AD3422" s="9"/>
      <c r="AE3422" s="27">
        <v>37671</v>
      </c>
      <c r="AF3422" s="9"/>
      <c r="AG3422" s="26">
        <v>11270</v>
      </c>
      <c r="AI3422" s="26">
        <v>0</v>
      </c>
      <c r="AK3422" s="26">
        <v>159500</v>
      </c>
      <c r="AM3422" s="2" t="str">
        <f t="shared" si="53"/>
        <v>No</v>
      </c>
    </row>
    <row r="3423" spans="1:39">
      <c r="A3423" s="6" t="s">
        <v>425</v>
      </c>
      <c r="B3423" s="6" t="s">
        <v>426</v>
      </c>
      <c r="C3423" s="4" t="s">
        <v>117</v>
      </c>
      <c r="D3423" s="213" t="s">
        <v>4733</v>
      </c>
      <c r="E3423" s="210" t="s">
        <v>5329</v>
      </c>
      <c r="F3423" s="17" t="s">
        <v>275</v>
      </c>
      <c r="G3423" s="36" t="s">
        <v>400</v>
      </c>
      <c r="H3423" s="157">
        <v>0</v>
      </c>
      <c r="I3423" s="19">
        <v>3</v>
      </c>
      <c r="J3423" s="150" t="s">
        <v>14</v>
      </c>
      <c r="K3423" s="150" t="s">
        <v>12</v>
      </c>
      <c r="L3423" s="9">
        <v>3</v>
      </c>
      <c r="M3423" s="9"/>
      <c r="N3423" s="21">
        <v>3.7037</v>
      </c>
      <c r="O3423" s="10"/>
      <c r="P3423" s="39">
        <v>0.45850000000000002</v>
      </c>
      <c r="Q3423" s="7"/>
      <c r="R3423" s="158">
        <v>144.70760000000001</v>
      </c>
      <c r="S3423" s="1"/>
      <c r="T3423" s="23">
        <v>17.913900000000002</v>
      </c>
      <c r="V3423" s="20">
        <v>8.0779999999999994</v>
      </c>
      <c r="X3423" s="20">
        <v>0</v>
      </c>
      <c r="AA3423" s="25">
        <v>124800</v>
      </c>
      <c r="AB3423" s="9"/>
      <c r="AC3423" s="25">
        <v>272195</v>
      </c>
      <c r="AD3423" s="9"/>
      <c r="AE3423" s="27">
        <v>33696</v>
      </c>
      <c r="AF3423" s="9"/>
      <c r="AG3423" s="26">
        <v>1881</v>
      </c>
      <c r="AI3423" s="26">
        <v>0</v>
      </c>
      <c r="AK3423" s="26">
        <v>59367</v>
      </c>
      <c r="AM3423" s="2" t="str">
        <f t="shared" si="53"/>
        <v>No</v>
      </c>
    </row>
    <row r="3424" spans="1:39">
      <c r="A3424" s="6" t="s">
        <v>4199</v>
      </c>
      <c r="B3424" s="6" t="s">
        <v>4200</v>
      </c>
      <c r="C3424" s="4" t="s">
        <v>66</v>
      </c>
      <c r="D3424" s="213" t="s">
        <v>4201</v>
      </c>
      <c r="E3424" s="210" t="s">
        <v>4202</v>
      </c>
      <c r="F3424" s="17" t="s">
        <v>272</v>
      </c>
      <c r="G3424" s="36" t="s">
        <v>400</v>
      </c>
      <c r="H3424" s="157">
        <v>0</v>
      </c>
      <c r="I3424" s="19">
        <v>3</v>
      </c>
      <c r="J3424" s="150" t="s">
        <v>13</v>
      </c>
      <c r="K3424" s="150" t="s">
        <v>12</v>
      </c>
      <c r="L3424" s="9">
        <v>3</v>
      </c>
      <c r="M3424" s="9"/>
      <c r="N3424" s="21">
        <v>0.95909999999999995</v>
      </c>
      <c r="O3424" s="10"/>
      <c r="P3424" s="39">
        <v>0.1172</v>
      </c>
      <c r="Q3424" s="7"/>
      <c r="R3424" s="158">
        <v>18.810099999999998</v>
      </c>
      <c r="S3424" s="1"/>
      <c r="T3424" s="23">
        <v>2.2993999999999999</v>
      </c>
      <c r="V3424" s="20">
        <v>8.1803000000000008</v>
      </c>
      <c r="X3424" s="20">
        <v>0</v>
      </c>
      <c r="AA3424" s="25">
        <v>7675</v>
      </c>
      <c r="AB3424" s="9"/>
      <c r="AC3424" s="25">
        <v>65459</v>
      </c>
      <c r="AD3424" s="9"/>
      <c r="AE3424" s="27">
        <v>8002</v>
      </c>
      <c r="AF3424" s="9"/>
      <c r="AG3424" s="26">
        <v>3480</v>
      </c>
      <c r="AI3424" s="26">
        <v>0</v>
      </c>
      <c r="AK3424" s="26">
        <v>14196</v>
      </c>
      <c r="AM3424" s="2" t="str">
        <f t="shared" si="53"/>
        <v>No</v>
      </c>
    </row>
    <row r="3425" spans="1:39">
      <c r="A3425" s="6" t="s">
        <v>995</v>
      </c>
      <c r="B3425" s="6" t="s">
        <v>1313</v>
      </c>
      <c r="C3425" s="4" t="s">
        <v>75</v>
      </c>
      <c r="D3425" s="213" t="s">
        <v>996</v>
      </c>
      <c r="E3425" s="210" t="s">
        <v>997</v>
      </c>
      <c r="F3425" s="17" t="s">
        <v>272</v>
      </c>
      <c r="G3425" s="36" t="s">
        <v>400</v>
      </c>
      <c r="H3425" s="157">
        <v>0</v>
      </c>
      <c r="I3425" s="19">
        <v>3</v>
      </c>
      <c r="J3425" s="150" t="s">
        <v>14</v>
      </c>
      <c r="K3425" s="150" t="s">
        <v>12</v>
      </c>
      <c r="L3425" s="9">
        <v>3</v>
      </c>
      <c r="M3425" s="9"/>
      <c r="N3425" s="21">
        <v>1.9083000000000001</v>
      </c>
      <c r="O3425" s="10"/>
      <c r="P3425" s="39">
        <v>8.3699999999999997E-2</v>
      </c>
      <c r="Q3425" s="7"/>
      <c r="R3425" s="158">
        <v>67.387</v>
      </c>
      <c r="S3425" s="1"/>
      <c r="T3425" s="23">
        <v>2.9567000000000001</v>
      </c>
      <c r="V3425" s="20">
        <v>22.7913</v>
      </c>
      <c r="X3425" s="20">
        <v>0</v>
      </c>
      <c r="AA3425" s="25">
        <v>32443</v>
      </c>
      <c r="AB3425" s="9"/>
      <c r="AC3425" s="25">
        <v>387475</v>
      </c>
      <c r="AD3425" s="9"/>
      <c r="AE3425" s="27">
        <v>17001</v>
      </c>
      <c r="AF3425" s="9"/>
      <c r="AG3425" s="26">
        <v>5750</v>
      </c>
      <c r="AI3425" s="26">
        <v>0</v>
      </c>
      <c r="AK3425" s="26">
        <v>75010</v>
      </c>
      <c r="AM3425" s="2" t="str">
        <f t="shared" si="53"/>
        <v>No</v>
      </c>
    </row>
    <row r="3426" spans="1:39">
      <c r="A3426" s="6" t="s">
        <v>3729</v>
      </c>
      <c r="B3426" s="6" t="s">
        <v>3713</v>
      </c>
      <c r="C3426" s="4" t="s">
        <v>48</v>
      </c>
      <c r="D3426" s="213">
        <v>7054</v>
      </c>
      <c r="E3426" s="210" t="s">
        <v>6504</v>
      </c>
      <c r="F3426" s="17" t="s">
        <v>272</v>
      </c>
      <c r="G3426" s="36" t="s">
        <v>400</v>
      </c>
      <c r="H3426" s="157">
        <v>0</v>
      </c>
      <c r="I3426" s="19">
        <v>3</v>
      </c>
      <c r="J3426" s="150" t="s">
        <v>13</v>
      </c>
      <c r="K3426" s="150" t="s">
        <v>12</v>
      </c>
      <c r="L3426" s="9">
        <v>3</v>
      </c>
      <c r="M3426" s="9"/>
      <c r="N3426" s="21">
        <v>2.7816999999999998</v>
      </c>
      <c r="O3426" s="10"/>
      <c r="P3426" s="39">
        <v>5.2699999999999997E-2</v>
      </c>
      <c r="Q3426" s="7"/>
      <c r="R3426" s="158">
        <v>93.729299999999995</v>
      </c>
      <c r="S3426" s="1"/>
      <c r="T3426" s="23">
        <v>1.7750999999999999</v>
      </c>
      <c r="V3426" s="20">
        <v>52.803199999999997</v>
      </c>
      <c r="X3426" s="20">
        <v>0</v>
      </c>
      <c r="AA3426" s="25">
        <v>14576</v>
      </c>
      <c r="AB3426" s="9"/>
      <c r="AC3426" s="25">
        <v>276689</v>
      </c>
      <c r="AD3426" s="9"/>
      <c r="AE3426" s="27">
        <v>5240</v>
      </c>
      <c r="AF3426" s="9"/>
      <c r="AG3426" s="26">
        <v>2952</v>
      </c>
      <c r="AI3426" s="26">
        <v>0</v>
      </c>
      <c r="AK3426" s="26">
        <v>113011</v>
      </c>
      <c r="AM3426" s="2" t="str">
        <f t="shared" si="53"/>
        <v>No</v>
      </c>
    </row>
    <row r="3427" spans="1:39">
      <c r="A3427" s="6" t="s">
        <v>5184</v>
      </c>
      <c r="B3427" s="6" t="s">
        <v>5185</v>
      </c>
      <c r="C3427" s="4" t="s">
        <v>74</v>
      </c>
      <c r="D3427" s="213" t="s">
        <v>5186</v>
      </c>
      <c r="E3427" s="210" t="s">
        <v>5187</v>
      </c>
      <c r="F3427" s="17" t="s">
        <v>272</v>
      </c>
      <c r="G3427" s="36" t="s">
        <v>400</v>
      </c>
      <c r="H3427" s="157">
        <v>0</v>
      </c>
      <c r="I3427" s="19">
        <v>3</v>
      </c>
      <c r="J3427" s="150" t="s">
        <v>13</v>
      </c>
      <c r="K3427" s="150" t="s">
        <v>12</v>
      </c>
      <c r="L3427" s="9">
        <v>3</v>
      </c>
      <c r="M3427" s="9"/>
      <c r="N3427" s="21">
        <v>0.85840000000000005</v>
      </c>
      <c r="O3427" s="10"/>
      <c r="P3427" s="39">
        <v>7.4800000000000005E-2</v>
      </c>
      <c r="Q3427" s="7"/>
      <c r="R3427" s="158">
        <v>58.317799999999998</v>
      </c>
      <c r="S3427" s="1"/>
      <c r="T3427" s="23">
        <v>5.0788000000000002</v>
      </c>
      <c r="V3427" s="20">
        <v>11.4826</v>
      </c>
      <c r="X3427" s="20">
        <v>0</v>
      </c>
      <c r="AA3427" s="25">
        <v>10180</v>
      </c>
      <c r="AB3427" s="9"/>
      <c r="AC3427" s="25">
        <v>136172</v>
      </c>
      <c r="AD3427" s="9"/>
      <c r="AE3427" s="27">
        <v>11859</v>
      </c>
      <c r="AF3427" s="9"/>
      <c r="AG3427" s="26">
        <v>2335</v>
      </c>
      <c r="AI3427" s="26">
        <v>0</v>
      </c>
      <c r="AK3427" s="26">
        <v>33795</v>
      </c>
      <c r="AM3427" s="2" t="str">
        <f t="shared" si="53"/>
        <v>No</v>
      </c>
    </row>
    <row r="3428" spans="1:39">
      <c r="A3428" s="6" t="s">
        <v>5468</v>
      </c>
      <c r="B3428" s="6" t="s">
        <v>2285</v>
      </c>
      <c r="C3428" s="4" t="s">
        <v>66</v>
      </c>
      <c r="D3428" s="213"/>
      <c r="E3428" s="210" t="s">
        <v>5469</v>
      </c>
      <c r="F3428" s="17" t="s">
        <v>272</v>
      </c>
      <c r="G3428" s="36" t="s">
        <v>400</v>
      </c>
      <c r="H3428" s="157">
        <v>0</v>
      </c>
      <c r="I3428" s="19">
        <v>3</v>
      </c>
      <c r="J3428" s="150" t="s">
        <v>13</v>
      </c>
      <c r="K3428" s="150" t="s">
        <v>12</v>
      </c>
      <c r="L3428" s="9">
        <v>3</v>
      </c>
      <c r="M3428" s="9"/>
      <c r="N3428" s="21">
        <v>1.3541000000000001</v>
      </c>
      <c r="O3428" s="10"/>
      <c r="P3428" s="39">
        <v>3.95E-2</v>
      </c>
      <c r="Q3428" s="7"/>
      <c r="R3428" s="158">
        <v>59.347000000000001</v>
      </c>
      <c r="S3428" s="1"/>
      <c r="T3428" s="23">
        <v>1.7333000000000001</v>
      </c>
      <c r="V3428" s="20">
        <v>34.240200000000002</v>
      </c>
      <c r="X3428" s="20">
        <v>0</v>
      </c>
      <c r="AA3428" s="25">
        <v>5851</v>
      </c>
      <c r="AB3428" s="9"/>
      <c r="AC3428" s="25">
        <v>147952</v>
      </c>
      <c r="AD3428" s="9"/>
      <c r="AE3428" s="27">
        <v>4321</v>
      </c>
      <c r="AF3428" s="9"/>
      <c r="AG3428" s="26">
        <v>2493</v>
      </c>
      <c r="AI3428" s="26">
        <v>0</v>
      </c>
      <c r="AK3428" s="26">
        <v>61799</v>
      </c>
      <c r="AM3428" s="2" t="str">
        <f t="shared" si="53"/>
        <v>No</v>
      </c>
    </row>
    <row r="3429" spans="1:39">
      <c r="A3429" s="6" t="s">
        <v>3183</v>
      </c>
      <c r="B3429" s="6" t="s">
        <v>3184</v>
      </c>
      <c r="C3429" s="4" t="s">
        <v>113</v>
      </c>
      <c r="D3429" s="213" t="s">
        <v>3185</v>
      </c>
      <c r="E3429" s="210" t="s">
        <v>3186</v>
      </c>
      <c r="F3429" s="17" t="s">
        <v>272</v>
      </c>
      <c r="G3429" s="36" t="s">
        <v>400</v>
      </c>
      <c r="H3429" s="157">
        <v>0</v>
      </c>
      <c r="I3429" s="19">
        <v>3</v>
      </c>
      <c r="J3429" s="150" t="s">
        <v>13</v>
      </c>
      <c r="K3429" s="150" t="s">
        <v>15</v>
      </c>
      <c r="L3429" s="9">
        <v>3</v>
      </c>
      <c r="M3429" s="9"/>
      <c r="N3429" s="21">
        <v>3.6949999999999998</v>
      </c>
      <c r="O3429" s="10"/>
      <c r="P3429" s="39">
        <v>0.39550000000000002</v>
      </c>
      <c r="Q3429" s="7"/>
      <c r="R3429" s="158">
        <v>29.297599999999999</v>
      </c>
      <c r="S3429" s="1"/>
      <c r="T3429" s="23">
        <v>3.1358999999999999</v>
      </c>
      <c r="V3429" s="20">
        <v>9.3427000000000007</v>
      </c>
      <c r="X3429" s="20">
        <v>0</v>
      </c>
      <c r="AA3429" s="25">
        <v>93635</v>
      </c>
      <c r="AB3429" s="9"/>
      <c r="AC3429" s="25">
        <v>236754</v>
      </c>
      <c r="AD3429" s="9"/>
      <c r="AE3429" s="27">
        <v>25341</v>
      </c>
      <c r="AF3429" s="9"/>
      <c r="AG3429" s="26">
        <v>8081</v>
      </c>
      <c r="AI3429" s="26">
        <v>0</v>
      </c>
      <c r="AK3429" s="26">
        <v>87780</v>
      </c>
      <c r="AM3429" s="2" t="str">
        <f t="shared" si="53"/>
        <v>No</v>
      </c>
    </row>
    <row r="3430" spans="1:39">
      <c r="A3430" s="6" t="s">
        <v>3947</v>
      </c>
      <c r="B3430" s="6" t="s">
        <v>5859</v>
      </c>
      <c r="C3430" s="4" t="s">
        <v>48</v>
      </c>
      <c r="D3430" s="213" t="s">
        <v>3948</v>
      </c>
      <c r="E3430" s="210" t="s">
        <v>3949</v>
      </c>
      <c r="F3430" s="17" t="s">
        <v>405</v>
      </c>
      <c r="G3430" s="36" t="s">
        <v>400</v>
      </c>
      <c r="H3430" s="157">
        <v>0</v>
      </c>
      <c r="I3430" s="19">
        <v>3</v>
      </c>
      <c r="J3430" s="150" t="s">
        <v>13</v>
      </c>
      <c r="K3430" s="150" t="s">
        <v>12</v>
      </c>
      <c r="L3430" s="9">
        <v>3</v>
      </c>
      <c r="M3430" s="9"/>
      <c r="N3430" s="21">
        <v>4.0583999999999998</v>
      </c>
      <c r="O3430" s="10"/>
      <c r="P3430" s="39">
        <v>0.21940000000000001</v>
      </c>
      <c r="Q3430" s="7"/>
      <c r="R3430" s="158">
        <v>47.767699999999998</v>
      </c>
      <c r="S3430" s="1"/>
      <c r="T3430" s="23">
        <v>2.5819000000000001</v>
      </c>
      <c r="V3430" s="20">
        <v>18.500900000000001</v>
      </c>
      <c r="X3430" s="20">
        <v>0</v>
      </c>
      <c r="AA3430" s="25">
        <v>12857</v>
      </c>
      <c r="AB3430" s="9"/>
      <c r="AC3430" s="25">
        <v>58611</v>
      </c>
      <c r="AD3430" s="9"/>
      <c r="AE3430" s="27">
        <v>3168</v>
      </c>
      <c r="AF3430" s="9"/>
      <c r="AG3430" s="26">
        <v>1227</v>
      </c>
      <c r="AI3430" s="26">
        <v>0</v>
      </c>
      <c r="AK3430" s="26">
        <v>34805</v>
      </c>
      <c r="AM3430" s="2" t="str">
        <f t="shared" si="53"/>
        <v>No</v>
      </c>
    </row>
    <row r="3431" spans="1:39">
      <c r="A3431" s="6" t="s">
        <v>6505</v>
      </c>
      <c r="B3431" s="6" t="s">
        <v>6506</v>
      </c>
      <c r="C3431" s="4" t="s">
        <v>56</v>
      </c>
      <c r="D3431" s="213" t="s">
        <v>6507</v>
      </c>
      <c r="E3431" s="210">
        <v>11146</v>
      </c>
      <c r="F3431" s="17" t="s">
        <v>132</v>
      </c>
      <c r="G3431" s="36" t="s">
        <v>220</v>
      </c>
      <c r="H3431" s="157">
        <v>0</v>
      </c>
      <c r="I3431" s="19">
        <v>3</v>
      </c>
      <c r="J3431" s="150" t="s">
        <v>13</v>
      </c>
      <c r="K3431" s="150" t="s">
        <v>12</v>
      </c>
      <c r="L3431" s="9">
        <v>3</v>
      </c>
      <c r="M3431" s="9"/>
      <c r="N3431" s="21">
        <v>0</v>
      </c>
      <c r="O3431" s="10"/>
      <c r="P3431" s="39">
        <v>0</v>
      </c>
      <c r="Q3431" s="7"/>
      <c r="R3431" s="158">
        <v>19.661999999999999</v>
      </c>
      <c r="S3431" s="1"/>
      <c r="T3431" s="23">
        <v>1.3931</v>
      </c>
      <c r="V3431" s="20">
        <v>14.1136</v>
      </c>
      <c r="X3431" s="20">
        <v>0</v>
      </c>
      <c r="AA3431" s="25">
        <v>0</v>
      </c>
      <c r="AB3431" s="9"/>
      <c r="AC3431" s="25">
        <v>54916</v>
      </c>
      <c r="AD3431" s="9"/>
      <c r="AE3431" s="27">
        <v>3891</v>
      </c>
      <c r="AF3431" s="9"/>
      <c r="AG3431" s="26">
        <v>2793</v>
      </c>
      <c r="AI3431" s="26">
        <v>0</v>
      </c>
      <c r="AK3431" s="26">
        <v>42372</v>
      </c>
      <c r="AM3431" s="2" t="str">
        <f t="shared" si="53"/>
        <v>No</v>
      </c>
    </row>
    <row r="3432" spans="1:39">
      <c r="A3432" s="6" t="s">
        <v>3904</v>
      </c>
      <c r="B3432" s="6" t="s">
        <v>3905</v>
      </c>
      <c r="C3432" s="4" t="s">
        <v>48</v>
      </c>
      <c r="D3432" s="213" t="s">
        <v>3906</v>
      </c>
      <c r="E3432" s="210" t="s">
        <v>3907</v>
      </c>
      <c r="F3432" s="17" t="s">
        <v>272</v>
      </c>
      <c r="G3432" s="36" t="s">
        <v>400</v>
      </c>
      <c r="H3432" s="157">
        <v>0</v>
      </c>
      <c r="I3432" s="19">
        <v>3</v>
      </c>
      <c r="J3432" s="150" t="s">
        <v>13</v>
      </c>
      <c r="K3432" s="150" t="s">
        <v>12</v>
      </c>
      <c r="L3432" s="9">
        <v>3</v>
      </c>
      <c r="M3432" s="9"/>
      <c r="N3432" s="21">
        <v>0.47520000000000001</v>
      </c>
      <c r="O3432" s="10"/>
      <c r="P3432" s="39">
        <v>0.17230000000000001</v>
      </c>
      <c r="Q3432" s="7"/>
      <c r="R3432" s="158">
        <v>16.539100000000001</v>
      </c>
      <c r="S3432" s="1"/>
      <c r="T3432" s="23">
        <v>5.9981</v>
      </c>
      <c r="V3432" s="20">
        <v>2.7574000000000001</v>
      </c>
      <c r="X3432" s="20">
        <v>0</v>
      </c>
      <c r="AA3432" s="25">
        <v>10253</v>
      </c>
      <c r="AB3432" s="9"/>
      <c r="AC3432" s="25">
        <v>59491</v>
      </c>
      <c r="AD3432" s="9"/>
      <c r="AE3432" s="27">
        <v>21575</v>
      </c>
      <c r="AF3432" s="9"/>
      <c r="AG3432" s="26">
        <v>3597</v>
      </c>
      <c r="AI3432" s="26">
        <v>0</v>
      </c>
      <c r="AK3432" s="26">
        <v>40512</v>
      </c>
      <c r="AM3432" s="2" t="str">
        <f t="shared" si="53"/>
        <v>No</v>
      </c>
    </row>
    <row r="3433" spans="1:39">
      <c r="A3433" s="6" t="s">
        <v>4214</v>
      </c>
      <c r="B3433" s="6" t="s">
        <v>4215</v>
      </c>
      <c r="C3433" s="4" t="s">
        <v>66</v>
      </c>
      <c r="D3433" s="213" t="s">
        <v>4216</v>
      </c>
      <c r="E3433" s="210" t="s">
        <v>4217</v>
      </c>
      <c r="F3433" s="17" t="s">
        <v>272</v>
      </c>
      <c r="G3433" s="36" t="s">
        <v>400</v>
      </c>
      <c r="H3433" s="157">
        <v>0</v>
      </c>
      <c r="I3433" s="19">
        <v>3</v>
      </c>
      <c r="J3433" s="150" t="s">
        <v>13</v>
      </c>
      <c r="K3433" s="150" t="s">
        <v>12</v>
      </c>
      <c r="L3433" s="9">
        <v>3</v>
      </c>
      <c r="M3433" s="9"/>
      <c r="N3433" s="21">
        <v>8.0784000000000002</v>
      </c>
      <c r="O3433" s="10"/>
      <c r="P3433" s="39">
        <v>0.1215</v>
      </c>
      <c r="Q3433" s="7"/>
      <c r="R3433" s="158">
        <v>20.8719</v>
      </c>
      <c r="S3433" s="1"/>
      <c r="T3433" s="23">
        <v>0.314</v>
      </c>
      <c r="V3433" s="20">
        <v>66.462699999999998</v>
      </c>
      <c r="X3433" s="20">
        <v>0</v>
      </c>
      <c r="AA3433" s="25">
        <v>2060</v>
      </c>
      <c r="AB3433" s="9"/>
      <c r="AC3433" s="25">
        <v>16948</v>
      </c>
      <c r="AD3433" s="9"/>
      <c r="AE3433" s="27">
        <v>255</v>
      </c>
      <c r="AF3433" s="9"/>
      <c r="AG3433" s="26">
        <v>812</v>
      </c>
      <c r="AI3433" s="26">
        <v>0</v>
      </c>
      <c r="AK3433" s="26">
        <v>15498</v>
      </c>
      <c r="AM3433" s="2" t="str">
        <f t="shared" si="53"/>
        <v>No</v>
      </c>
    </row>
    <row r="3434" spans="1:39">
      <c r="A3434" s="6" t="s">
        <v>3521</v>
      </c>
      <c r="B3434" s="6" t="s">
        <v>3522</v>
      </c>
      <c r="C3434" s="4" t="s">
        <v>73</v>
      </c>
      <c r="D3434" s="213" t="s">
        <v>3523</v>
      </c>
      <c r="E3434" s="210" t="s">
        <v>3524</v>
      </c>
      <c r="F3434" s="17" t="s">
        <v>272</v>
      </c>
      <c r="G3434" s="36" t="s">
        <v>400</v>
      </c>
      <c r="H3434" s="157">
        <v>0</v>
      </c>
      <c r="I3434" s="19">
        <v>3</v>
      </c>
      <c r="J3434" s="150" t="s">
        <v>13</v>
      </c>
      <c r="K3434" s="150" t="s">
        <v>12</v>
      </c>
      <c r="L3434" s="9">
        <v>3</v>
      </c>
      <c r="M3434" s="9"/>
      <c r="N3434" s="21">
        <v>0.91990000000000005</v>
      </c>
      <c r="O3434" s="10"/>
      <c r="P3434" s="39">
        <v>5.8299999999999998E-2</v>
      </c>
      <c r="Q3434" s="7"/>
      <c r="R3434" s="158">
        <v>54.231699999999996</v>
      </c>
      <c r="S3434" s="1"/>
      <c r="T3434" s="23">
        <v>3.4398</v>
      </c>
      <c r="V3434" s="20">
        <v>15.765700000000001</v>
      </c>
      <c r="X3434" s="20">
        <v>0</v>
      </c>
      <c r="AA3434" s="25">
        <v>11993</v>
      </c>
      <c r="AB3434" s="9"/>
      <c r="AC3434" s="25">
        <v>205538</v>
      </c>
      <c r="AD3434" s="9"/>
      <c r="AE3434" s="27">
        <v>13037</v>
      </c>
      <c r="AF3434" s="9"/>
      <c r="AG3434" s="26">
        <v>3790</v>
      </c>
      <c r="AI3434" s="26">
        <v>0</v>
      </c>
      <c r="AK3434" s="26">
        <v>98520</v>
      </c>
      <c r="AM3434" s="2" t="str">
        <f t="shared" si="53"/>
        <v>No</v>
      </c>
    </row>
    <row r="3435" spans="1:39">
      <c r="A3435" s="6" t="s">
        <v>4977</v>
      </c>
      <c r="B3435" s="6" t="s">
        <v>2971</v>
      </c>
      <c r="C3435" s="4" t="s">
        <v>20</v>
      </c>
      <c r="D3435" s="213" t="s">
        <v>4978</v>
      </c>
      <c r="E3435" s="210" t="s">
        <v>4979</v>
      </c>
      <c r="F3435" s="17" t="s">
        <v>272</v>
      </c>
      <c r="G3435" s="36" t="s">
        <v>400</v>
      </c>
      <c r="H3435" s="157">
        <v>0</v>
      </c>
      <c r="I3435" s="19">
        <v>3</v>
      </c>
      <c r="J3435" s="150" t="s">
        <v>14</v>
      </c>
      <c r="K3435" s="150" t="s">
        <v>12</v>
      </c>
      <c r="L3435" s="9">
        <v>2</v>
      </c>
      <c r="M3435" s="9"/>
      <c r="N3435" s="21">
        <v>0.3926</v>
      </c>
      <c r="O3435" s="10"/>
      <c r="P3435" s="39">
        <v>4.6899999999999997E-2</v>
      </c>
      <c r="Q3435" s="7"/>
      <c r="R3435" s="158">
        <v>26.4039</v>
      </c>
      <c r="S3435" s="1"/>
      <c r="T3435" s="23">
        <v>3.1530999999999998</v>
      </c>
      <c r="V3435" s="20">
        <v>8.3740000000000006</v>
      </c>
      <c r="X3435" s="20">
        <v>0</v>
      </c>
      <c r="AA3435" s="25">
        <v>2976</v>
      </c>
      <c r="AB3435" s="9"/>
      <c r="AC3435" s="25">
        <v>63475</v>
      </c>
      <c r="AD3435" s="9"/>
      <c r="AE3435" s="27">
        <v>7580</v>
      </c>
      <c r="AF3435" s="9"/>
      <c r="AG3435" s="26">
        <v>2404</v>
      </c>
      <c r="AI3435" s="26">
        <v>0</v>
      </c>
      <c r="AK3435" s="26">
        <v>29851</v>
      </c>
      <c r="AM3435" s="2" t="str">
        <f t="shared" si="53"/>
        <v>No</v>
      </c>
    </row>
    <row r="3436" spans="1:39">
      <c r="A3436" s="6" t="s">
        <v>2921</v>
      </c>
      <c r="B3436" s="6" t="s">
        <v>2922</v>
      </c>
      <c r="C3436" s="4" t="s">
        <v>58</v>
      </c>
      <c r="D3436" s="213" t="s">
        <v>2923</v>
      </c>
      <c r="E3436" s="210" t="s">
        <v>2924</v>
      </c>
      <c r="F3436" s="17" t="s">
        <v>275</v>
      </c>
      <c r="G3436" s="36" t="s">
        <v>400</v>
      </c>
      <c r="H3436" s="157">
        <v>0</v>
      </c>
      <c r="I3436" s="19">
        <v>3</v>
      </c>
      <c r="J3436" s="150" t="s">
        <v>14</v>
      </c>
      <c r="K3436" s="150" t="s">
        <v>12</v>
      </c>
      <c r="L3436" s="9">
        <v>2</v>
      </c>
      <c r="M3436" s="9"/>
      <c r="N3436" s="21">
        <v>1.0198</v>
      </c>
      <c r="O3436" s="10"/>
      <c r="P3436" s="39">
        <v>0.1729</v>
      </c>
      <c r="Q3436" s="7"/>
      <c r="R3436" s="158">
        <v>42.982399999999998</v>
      </c>
      <c r="S3436" s="1"/>
      <c r="T3436" s="23">
        <v>7.2865000000000002</v>
      </c>
      <c r="V3436" s="20">
        <v>5.8989000000000003</v>
      </c>
      <c r="X3436" s="20">
        <v>0</v>
      </c>
      <c r="AA3436" s="25">
        <v>27390</v>
      </c>
      <c r="AB3436" s="9"/>
      <c r="AC3436" s="25">
        <v>158433</v>
      </c>
      <c r="AD3436" s="9"/>
      <c r="AE3436" s="27">
        <v>26858</v>
      </c>
      <c r="AF3436" s="9"/>
      <c r="AG3436" s="26">
        <v>3686</v>
      </c>
      <c r="AI3436" s="26">
        <v>0</v>
      </c>
      <c r="AK3436" s="26">
        <v>42591</v>
      </c>
      <c r="AM3436" s="2" t="str">
        <f t="shared" si="53"/>
        <v>No</v>
      </c>
    </row>
    <row r="3437" spans="1:39">
      <c r="A3437" s="6" t="s">
        <v>91</v>
      </c>
      <c r="B3437" s="6" t="s">
        <v>1360</v>
      </c>
      <c r="C3437" s="4" t="s">
        <v>90</v>
      </c>
      <c r="D3437" s="213">
        <v>4114</v>
      </c>
      <c r="E3437" s="210">
        <v>40114</v>
      </c>
      <c r="F3437" s="17" t="s">
        <v>272</v>
      </c>
      <c r="G3437" s="36" t="s">
        <v>220</v>
      </c>
      <c r="H3437" s="157">
        <v>306196</v>
      </c>
      <c r="I3437" s="19">
        <v>3</v>
      </c>
      <c r="J3437" s="150" t="s">
        <v>13</v>
      </c>
      <c r="K3437" s="150" t="s">
        <v>12</v>
      </c>
      <c r="L3437" s="9">
        <v>2</v>
      </c>
      <c r="M3437" s="9"/>
      <c r="N3437" s="21">
        <v>0</v>
      </c>
      <c r="O3437" s="10"/>
      <c r="P3437" s="39">
        <v>0</v>
      </c>
      <c r="Q3437" s="7"/>
      <c r="R3437" s="158">
        <v>42.106400000000001</v>
      </c>
      <c r="S3437" s="1"/>
      <c r="T3437" s="23">
        <v>0.91790000000000005</v>
      </c>
      <c r="V3437" s="20">
        <v>45.871200000000002</v>
      </c>
      <c r="X3437" s="20">
        <v>0</v>
      </c>
      <c r="AA3437" s="25">
        <v>0</v>
      </c>
      <c r="AB3437" s="9"/>
      <c r="AC3437" s="25">
        <v>64128</v>
      </c>
      <c r="AD3437" s="9"/>
      <c r="AE3437" s="27">
        <v>1398</v>
      </c>
      <c r="AF3437" s="9"/>
      <c r="AG3437" s="26">
        <v>1523</v>
      </c>
      <c r="AI3437" s="26">
        <v>0</v>
      </c>
      <c r="AK3437" s="26">
        <v>6410</v>
      </c>
      <c r="AM3437" s="2" t="str">
        <f t="shared" si="53"/>
        <v>No</v>
      </c>
    </row>
    <row r="3438" spans="1:39">
      <c r="A3438" s="6" t="s">
        <v>4973</v>
      </c>
      <c r="B3438" s="6" t="s">
        <v>4974</v>
      </c>
      <c r="C3438" s="4" t="s">
        <v>20</v>
      </c>
      <c r="D3438" s="213" t="s">
        <v>4975</v>
      </c>
      <c r="E3438" s="210" t="s">
        <v>4976</v>
      </c>
      <c r="F3438" s="17" t="s">
        <v>272</v>
      </c>
      <c r="G3438" s="36" t="s">
        <v>400</v>
      </c>
      <c r="H3438" s="157">
        <v>0</v>
      </c>
      <c r="I3438" s="19">
        <v>3</v>
      </c>
      <c r="J3438" s="150" t="s">
        <v>13</v>
      </c>
      <c r="K3438" s="150" t="s">
        <v>15</v>
      </c>
      <c r="L3438" s="9">
        <v>2</v>
      </c>
      <c r="M3438" s="9"/>
      <c r="N3438" s="21">
        <v>1.1861999999999999</v>
      </c>
      <c r="O3438" s="10"/>
      <c r="P3438" s="39">
        <v>1.6899999999999998E-2</v>
      </c>
      <c r="Q3438" s="7"/>
      <c r="R3438" s="158">
        <v>72.476600000000005</v>
      </c>
      <c r="S3438" s="1"/>
      <c r="T3438" s="23">
        <v>1.0329999999999999</v>
      </c>
      <c r="V3438" s="20">
        <v>70.159800000000004</v>
      </c>
      <c r="X3438" s="20">
        <v>0</v>
      </c>
      <c r="AA3438" s="25">
        <v>2746</v>
      </c>
      <c r="AB3438" s="9"/>
      <c r="AC3438" s="25">
        <v>162420</v>
      </c>
      <c r="AD3438" s="9"/>
      <c r="AE3438" s="27">
        <v>2315</v>
      </c>
      <c r="AF3438" s="9"/>
      <c r="AG3438" s="26">
        <v>2241</v>
      </c>
      <c r="AI3438" s="26">
        <v>0</v>
      </c>
      <c r="AK3438" s="26">
        <v>23383</v>
      </c>
      <c r="AM3438" s="2" t="str">
        <f t="shared" si="53"/>
        <v>No</v>
      </c>
    </row>
    <row r="3439" spans="1:39">
      <c r="A3439" s="6" t="s">
        <v>2972</v>
      </c>
      <c r="B3439" s="6" t="s">
        <v>2973</v>
      </c>
      <c r="C3439" s="4" t="s">
        <v>58</v>
      </c>
      <c r="D3439" s="213" t="s">
        <v>2974</v>
      </c>
      <c r="E3439" s="210" t="s">
        <v>2975</v>
      </c>
      <c r="F3439" s="17" t="s">
        <v>275</v>
      </c>
      <c r="G3439" s="36" t="s">
        <v>400</v>
      </c>
      <c r="H3439" s="157">
        <v>0</v>
      </c>
      <c r="I3439" s="19">
        <v>3</v>
      </c>
      <c r="J3439" s="150" t="s">
        <v>13</v>
      </c>
      <c r="K3439" s="150" t="s">
        <v>12</v>
      </c>
      <c r="L3439" s="9">
        <v>2</v>
      </c>
      <c r="M3439" s="9"/>
      <c r="N3439" s="21">
        <v>0.11600000000000001</v>
      </c>
      <c r="O3439" s="10"/>
      <c r="P3439" s="39">
        <v>1.29E-2</v>
      </c>
      <c r="Q3439" s="7"/>
      <c r="R3439" s="158">
        <v>27.121400000000001</v>
      </c>
      <c r="S3439" s="1"/>
      <c r="T3439" s="23">
        <v>3.0091000000000001</v>
      </c>
      <c r="V3439" s="20">
        <v>9.0130999999999997</v>
      </c>
      <c r="X3439" s="20">
        <v>0</v>
      </c>
      <c r="AA3439" s="25">
        <v>2720</v>
      </c>
      <c r="AB3439" s="9"/>
      <c r="AC3439" s="25">
        <v>211411</v>
      </c>
      <c r="AD3439" s="9"/>
      <c r="AE3439" s="27">
        <v>23456</v>
      </c>
      <c r="AF3439" s="9"/>
      <c r="AG3439" s="26">
        <v>7795</v>
      </c>
      <c r="AI3439" s="26">
        <v>0</v>
      </c>
      <c r="AK3439" s="26">
        <v>32234</v>
      </c>
      <c r="AM3439" s="2" t="str">
        <f t="shared" si="53"/>
        <v>No</v>
      </c>
    </row>
    <row r="3440" spans="1:39">
      <c r="A3440" s="6" t="s">
        <v>4782</v>
      </c>
      <c r="B3440" s="6" t="s">
        <v>4767</v>
      </c>
      <c r="C3440" s="4" t="s">
        <v>74</v>
      </c>
      <c r="D3440" s="213" t="s">
        <v>4783</v>
      </c>
      <c r="E3440" s="210">
        <v>90011</v>
      </c>
      <c r="F3440" s="17" t="s">
        <v>132</v>
      </c>
      <c r="G3440" s="36" t="s">
        <v>220</v>
      </c>
      <c r="H3440" s="157">
        <v>0</v>
      </c>
      <c r="I3440" s="19">
        <v>3</v>
      </c>
      <c r="J3440" s="150" t="s">
        <v>14</v>
      </c>
      <c r="K3440" s="150" t="s">
        <v>12</v>
      </c>
      <c r="L3440" s="9">
        <v>2</v>
      </c>
      <c r="M3440" s="9"/>
      <c r="N3440" s="21">
        <v>0.50329999999999997</v>
      </c>
      <c r="O3440" s="10"/>
      <c r="P3440" s="39">
        <v>3.2500000000000001E-2</v>
      </c>
      <c r="Q3440" s="7"/>
      <c r="R3440" s="158">
        <v>40.469799999999999</v>
      </c>
      <c r="S3440" s="1"/>
      <c r="T3440" s="23">
        <v>2.6139000000000001</v>
      </c>
      <c r="V3440" s="20">
        <v>15.482799999999999</v>
      </c>
      <c r="X3440" s="20">
        <v>0</v>
      </c>
      <c r="AA3440" s="25">
        <v>5015</v>
      </c>
      <c r="AB3440" s="9"/>
      <c r="AC3440" s="25">
        <v>154271</v>
      </c>
      <c r="AD3440" s="9"/>
      <c r="AE3440" s="27">
        <v>9964</v>
      </c>
      <c r="AF3440" s="9"/>
      <c r="AG3440" s="26">
        <v>3812</v>
      </c>
      <c r="AI3440" s="26">
        <v>0</v>
      </c>
      <c r="AK3440" s="26">
        <v>93721</v>
      </c>
      <c r="AM3440" s="2" t="str">
        <f t="shared" si="53"/>
        <v>No</v>
      </c>
    </row>
    <row r="3441" spans="1:39">
      <c r="A3441" s="6" t="s">
        <v>6508</v>
      </c>
      <c r="B3441" s="6" t="s">
        <v>6509</v>
      </c>
      <c r="C3441" s="4" t="s">
        <v>20</v>
      </c>
      <c r="D3441" s="213"/>
      <c r="E3441" s="210" t="s">
        <v>6510</v>
      </c>
      <c r="F3441" s="17" t="s">
        <v>272</v>
      </c>
      <c r="G3441" s="36" t="s">
        <v>400</v>
      </c>
      <c r="H3441" s="157">
        <v>0</v>
      </c>
      <c r="I3441" s="19">
        <v>3</v>
      </c>
      <c r="J3441" s="150" t="s">
        <v>13</v>
      </c>
      <c r="K3441" s="150" t="s">
        <v>12</v>
      </c>
      <c r="L3441" s="9">
        <v>2</v>
      </c>
      <c r="M3441" s="9"/>
      <c r="N3441" s="21">
        <v>0.53439999999999999</v>
      </c>
      <c r="O3441" s="10"/>
      <c r="P3441" s="39">
        <v>1.8100000000000002E-2</v>
      </c>
      <c r="Q3441" s="7"/>
      <c r="R3441" s="158">
        <v>72.988</v>
      </c>
      <c r="S3441" s="1"/>
      <c r="T3441" s="23">
        <v>2.4744999999999999</v>
      </c>
      <c r="V3441" s="20">
        <v>29.4956</v>
      </c>
      <c r="X3441" s="20">
        <v>0</v>
      </c>
      <c r="AA3441" s="25">
        <v>1870</v>
      </c>
      <c r="AB3441" s="9"/>
      <c r="AC3441" s="25">
        <v>103205</v>
      </c>
      <c r="AD3441" s="9"/>
      <c r="AE3441" s="27">
        <v>3499</v>
      </c>
      <c r="AF3441" s="9"/>
      <c r="AG3441" s="26">
        <v>1414</v>
      </c>
      <c r="AI3441" s="26">
        <v>0</v>
      </c>
      <c r="AK3441" s="26">
        <v>11418</v>
      </c>
      <c r="AM3441" s="2" t="str">
        <f t="shared" si="53"/>
        <v>No</v>
      </c>
    </row>
    <row r="3442" spans="1:39">
      <c r="A3442" s="6" t="s">
        <v>4391</v>
      </c>
      <c r="B3442" s="6" t="s">
        <v>4392</v>
      </c>
      <c r="C3442" s="4" t="s">
        <v>101</v>
      </c>
      <c r="D3442" s="213" t="s">
        <v>4393</v>
      </c>
      <c r="E3442" s="210">
        <v>88194</v>
      </c>
      <c r="F3442" s="17" t="s">
        <v>132</v>
      </c>
      <c r="G3442" s="36" t="s">
        <v>220</v>
      </c>
      <c r="H3442" s="157">
        <v>0</v>
      </c>
      <c r="I3442" s="19">
        <v>3</v>
      </c>
      <c r="J3442" s="150" t="s">
        <v>14</v>
      </c>
      <c r="K3442" s="150" t="s">
        <v>12</v>
      </c>
      <c r="L3442" s="9">
        <v>2</v>
      </c>
      <c r="M3442" s="9"/>
      <c r="N3442" s="21">
        <v>0.94269999999999998</v>
      </c>
      <c r="O3442" s="10"/>
      <c r="P3442" s="39">
        <v>4.5400000000000003E-2</v>
      </c>
      <c r="Q3442" s="7"/>
      <c r="R3442" s="158">
        <v>46.469799999999999</v>
      </c>
      <c r="S3442" s="1"/>
      <c r="T3442" s="23">
        <v>2.2381000000000002</v>
      </c>
      <c r="V3442" s="20">
        <v>20.763100000000001</v>
      </c>
      <c r="X3442" s="20">
        <v>0</v>
      </c>
      <c r="AA3442" s="25">
        <v>14178</v>
      </c>
      <c r="AB3442" s="9"/>
      <c r="AC3442" s="25">
        <v>312277</v>
      </c>
      <c r="AD3442" s="9"/>
      <c r="AE3442" s="27">
        <v>15040</v>
      </c>
      <c r="AF3442" s="9"/>
      <c r="AG3442" s="26">
        <v>6720</v>
      </c>
      <c r="AI3442" s="26">
        <v>0</v>
      </c>
      <c r="AK3442" s="26">
        <v>162023</v>
      </c>
      <c r="AM3442" s="2" t="str">
        <f t="shared" si="53"/>
        <v>No</v>
      </c>
    </row>
    <row r="3443" spans="1:39">
      <c r="A3443" s="6" t="s">
        <v>5058</v>
      </c>
      <c r="B3443" s="6" t="s">
        <v>5059</v>
      </c>
      <c r="C3443" s="4" t="s">
        <v>22</v>
      </c>
      <c r="D3443" s="213" t="s">
        <v>5060</v>
      </c>
      <c r="E3443" s="210" t="s">
        <v>5061</v>
      </c>
      <c r="F3443" s="17" t="s">
        <v>272</v>
      </c>
      <c r="G3443" s="36" t="s">
        <v>400</v>
      </c>
      <c r="H3443" s="157">
        <v>0</v>
      </c>
      <c r="I3443" s="19">
        <v>3</v>
      </c>
      <c r="J3443" s="150" t="s">
        <v>14</v>
      </c>
      <c r="K3443" s="150" t="s">
        <v>15</v>
      </c>
      <c r="L3443" s="9">
        <v>2</v>
      </c>
      <c r="M3443" s="9"/>
      <c r="N3443" s="21">
        <v>0.7954</v>
      </c>
      <c r="O3443" s="10"/>
      <c r="P3443" s="39">
        <v>0.15029999999999999</v>
      </c>
      <c r="Q3443" s="7"/>
      <c r="R3443" s="158">
        <v>73.606899999999996</v>
      </c>
      <c r="S3443" s="1"/>
      <c r="T3443" s="23">
        <v>13.912100000000001</v>
      </c>
      <c r="V3443" s="20">
        <v>5.2908999999999997</v>
      </c>
      <c r="X3443" s="20">
        <v>0</v>
      </c>
      <c r="AA3443" s="25">
        <v>67337</v>
      </c>
      <c r="AB3443" s="9"/>
      <c r="AC3443" s="25">
        <v>447898</v>
      </c>
      <c r="AD3443" s="9"/>
      <c r="AE3443" s="27">
        <v>84655</v>
      </c>
      <c r="AF3443" s="9"/>
      <c r="AG3443" s="26">
        <v>6085</v>
      </c>
      <c r="AI3443" s="26">
        <v>0</v>
      </c>
      <c r="AK3443" s="26">
        <v>98204</v>
      </c>
      <c r="AM3443" s="2" t="str">
        <f t="shared" si="53"/>
        <v>No</v>
      </c>
    </row>
    <row r="3444" spans="1:39">
      <c r="A3444" s="6" t="s">
        <v>3695</v>
      </c>
      <c r="B3444" s="6" t="s">
        <v>3696</v>
      </c>
      <c r="C3444" s="4" t="s">
        <v>66</v>
      </c>
      <c r="D3444" s="213" t="s">
        <v>3697</v>
      </c>
      <c r="E3444" s="210">
        <v>70004</v>
      </c>
      <c r="F3444" s="17" t="s">
        <v>132</v>
      </c>
      <c r="G3444" s="36" t="s">
        <v>220</v>
      </c>
      <c r="H3444" s="157">
        <v>0</v>
      </c>
      <c r="I3444" s="19">
        <v>3</v>
      </c>
      <c r="J3444" s="150" t="s">
        <v>14</v>
      </c>
      <c r="K3444" s="150" t="s">
        <v>12</v>
      </c>
      <c r="L3444" s="9">
        <v>2</v>
      </c>
      <c r="M3444" s="9"/>
      <c r="N3444" s="21">
        <v>5.7896000000000001</v>
      </c>
      <c r="O3444" s="10"/>
      <c r="P3444" s="39">
        <v>0.63149999999999995</v>
      </c>
      <c r="Q3444" s="7"/>
      <c r="R3444" s="158">
        <v>64.414500000000004</v>
      </c>
      <c r="S3444" s="1"/>
      <c r="T3444" s="23">
        <v>7.0262000000000002</v>
      </c>
      <c r="V3444" s="20">
        <v>9.1677999999999997</v>
      </c>
      <c r="X3444" s="20">
        <v>0</v>
      </c>
      <c r="AA3444" s="25">
        <v>168004</v>
      </c>
      <c r="AB3444" s="9"/>
      <c r="AC3444" s="25">
        <v>266032</v>
      </c>
      <c r="AD3444" s="9"/>
      <c r="AE3444" s="27">
        <v>29018</v>
      </c>
      <c r="AF3444" s="9"/>
      <c r="AG3444" s="26">
        <v>4130</v>
      </c>
      <c r="AI3444" s="26">
        <v>0</v>
      </c>
      <c r="AK3444" s="26">
        <v>203670</v>
      </c>
      <c r="AM3444" s="2" t="str">
        <f t="shared" si="53"/>
        <v>No</v>
      </c>
    </row>
    <row r="3445" spans="1:39">
      <c r="A3445" s="6" t="s">
        <v>5009</v>
      </c>
      <c r="B3445" s="6" t="s">
        <v>5010</v>
      </c>
      <c r="C3445" s="4" t="s">
        <v>22</v>
      </c>
      <c r="D3445" s="213" t="s">
        <v>5011</v>
      </c>
      <c r="E3445" s="210" t="s">
        <v>5012</v>
      </c>
      <c r="F3445" s="17" t="s">
        <v>272</v>
      </c>
      <c r="G3445" s="36" t="s">
        <v>400</v>
      </c>
      <c r="H3445" s="157">
        <v>0</v>
      </c>
      <c r="I3445" s="19">
        <v>3</v>
      </c>
      <c r="J3445" s="150" t="s">
        <v>13</v>
      </c>
      <c r="K3445" s="150" t="s">
        <v>15</v>
      </c>
      <c r="L3445" s="9">
        <v>2</v>
      </c>
      <c r="M3445" s="9"/>
      <c r="N3445" s="21">
        <v>1.1858</v>
      </c>
      <c r="O3445" s="10"/>
      <c r="P3445" s="39">
        <v>0.10299999999999999</v>
      </c>
      <c r="Q3445" s="7"/>
      <c r="R3445" s="158">
        <v>35.2988</v>
      </c>
      <c r="S3445" s="1"/>
      <c r="T3445" s="23">
        <v>3.0661</v>
      </c>
      <c r="V3445" s="20">
        <v>11.512700000000001</v>
      </c>
      <c r="X3445" s="20">
        <v>0</v>
      </c>
      <c r="AA3445" s="25">
        <v>12765</v>
      </c>
      <c r="AB3445" s="9"/>
      <c r="AC3445" s="25">
        <v>123934</v>
      </c>
      <c r="AD3445" s="9"/>
      <c r="AE3445" s="27">
        <v>10765</v>
      </c>
      <c r="AF3445" s="9"/>
      <c r="AG3445" s="26">
        <v>3511</v>
      </c>
      <c r="AI3445" s="26">
        <v>0</v>
      </c>
      <c r="AK3445" s="26">
        <v>37665</v>
      </c>
      <c r="AM3445" s="2" t="str">
        <f t="shared" si="53"/>
        <v>No</v>
      </c>
    </row>
    <row r="3446" spans="1:39">
      <c r="A3446" s="6" t="s">
        <v>2449</v>
      </c>
      <c r="B3446" s="6" t="s">
        <v>2450</v>
      </c>
      <c r="C3446" s="4" t="s">
        <v>113</v>
      </c>
      <c r="D3446" s="213" t="s">
        <v>2451</v>
      </c>
      <c r="E3446" s="210">
        <v>55300</v>
      </c>
      <c r="F3446" s="17" t="s">
        <v>132</v>
      </c>
      <c r="G3446" s="36" t="s">
        <v>220</v>
      </c>
      <c r="H3446" s="157">
        <v>0</v>
      </c>
      <c r="I3446" s="19">
        <v>3</v>
      </c>
      <c r="J3446" s="150" t="s">
        <v>13</v>
      </c>
      <c r="K3446" s="150" t="s">
        <v>15</v>
      </c>
      <c r="L3446" s="9">
        <v>2</v>
      </c>
      <c r="M3446" s="9"/>
      <c r="N3446" s="21">
        <v>0.61539999999999995</v>
      </c>
      <c r="O3446" s="10"/>
      <c r="P3446" s="39">
        <v>0.13719999999999999</v>
      </c>
      <c r="Q3446" s="7"/>
      <c r="R3446" s="158">
        <v>16.543199999999999</v>
      </c>
      <c r="S3446" s="1"/>
      <c r="T3446" s="23">
        <v>3.6869999999999998</v>
      </c>
      <c r="V3446" s="20">
        <v>4.4870000000000001</v>
      </c>
      <c r="X3446" s="20">
        <v>0</v>
      </c>
      <c r="AA3446" s="25">
        <v>13684</v>
      </c>
      <c r="AB3446" s="9"/>
      <c r="AC3446" s="25">
        <v>99772</v>
      </c>
      <c r="AD3446" s="9"/>
      <c r="AE3446" s="27">
        <v>22236</v>
      </c>
      <c r="AF3446" s="9"/>
      <c r="AG3446" s="26">
        <v>6031</v>
      </c>
      <c r="AI3446" s="26">
        <v>0</v>
      </c>
      <c r="AK3446" s="26">
        <v>94375</v>
      </c>
      <c r="AM3446" s="2" t="str">
        <f t="shared" si="53"/>
        <v>No</v>
      </c>
    </row>
    <row r="3447" spans="1:39">
      <c r="A3447" s="6" t="s">
        <v>5034</v>
      </c>
      <c r="B3447" s="6" t="s">
        <v>5035</v>
      </c>
      <c r="C3447" s="4" t="s">
        <v>22</v>
      </c>
      <c r="D3447" s="213" t="s">
        <v>5036</v>
      </c>
      <c r="E3447" s="210" t="s">
        <v>5037</v>
      </c>
      <c r="F3447" s="17" t="s">
        <v>275</v>
      </c>
      <c r="G3447" s="36" t="s">
        <v>400</v>
      </c>
      <c r="H3447" s="157">
        <v>0</v>
      </c>
      <c r="I3447" s="19">
        <v>3</v>
      </c>
      <c r="J3447" s="150" t="s">
        <v>14</v>
      </c>
      <c r="K3447" s="150" t="s">
        <v>15</v>
      </c>
      <c r="L3447" s="9">
        <v>2</v>
      </c>
      <c r="M3447" s="9"/>
      <c r="N3447" s="21">
        <v>1.3067</v>
      </c>
      <c r="O3447" s="10"/>
      <c r="P3447" s="39">
        <v>6.8400000000000002E-2</v>
      </c>
      <c r="Q3447" s="7"/>
      <c r="R3447" s="158">
        <v>80.024699999999996</v>
      </c>
      <c r="S3447" s="1"/>
      <c r="T3447" s="23">
        <v>4.1874000000000002</v>
      </c>
      <c r="V3447" s="20">
        <v>19.110600000000002</v>
      </c>
      <c r="X3447" s="20">
        <v>0</v>
      </c>
      <c r="AA3447" s="25">
        <v>38533</v>
      </c>
      <c r="AB3447" s="9"/>
      <c r="AC3447" s="25">
        <v>563534</v>
      </c>
      <c r="AD3447" s="9"/>
      <c r="AE3447" s="27">
        <v>29488</v>
      </c>
      <c r="AF3447" s="9"/>
      <c r="AG3447" s="26">
        <v>7042</v>
      </c>
      <c r="AI3447" s="26">
        <v>0</v>
      </c>
      <c r="AK3447" s="26">
        <v>126981</v>
      </c>
      <c r="AM3447" s="2" t="str">
        <f t="shared" si="53"/>
        <v>No</v>
      </c>
    </row>
    <row r="3448" spans="1:39">
      <c r="A3448" s="6" t="s">
        <v>6511</v>
      </c>
      <c r="B3448" s="6" t="s">
        <v>6512</v>
      </c>
      <c r="C3448" s="4" t="s">
        <v>33</v>
      </c>
      <c r="D3448" s="213" t="s">
        <v>6513</v>
      </c>
      <c r="E3448" s="210" t="s">
        <v>6514</v>
      </c>
      <c r="F3448" s="17" t="s">
        <v>272</v>
      </c>
      <c r="G3448" s="36" t="s">
        <v>400</v>
      </c>
      <c r="H3448" s="157">
        <v>0</v>
      </c>
      <c r="I3448" s="19">
        <v>3</v>
      </c>
      <c r="J3448" s="150" t="s">
        <v>13</v>
      </c>
      <c r="K3448" s="150" t="s">
        <v>12</v>
      </c>
      <c r="L3448" s="9">
        <v>2</v>
      </c>
      <c r="M3448" s="9"/>
      <c r="N3448" s="21">
        <v>0.49990000000000001</v>
      </c>
      <c r="O3448" s="10"/>
      <c r="P3448" s="39">
        <v>3.6499999999999998E-2</v>
      </c>
      <c r="Q3448" s="7"/>
      <c r="R3448" s="158">
        <v>34.538899999999998</v>
      </c>
      <c r="S3448" s="1"/>
      <c r="T3448" s="23">
        <v>2.5230999999999999</v>
      </c>
      <c r="V3448" s="20">
        <v>13.6892</v>
      </c>
      <c r="X3448" s="20">
        <v>0</v>
      </c>
      <c r="AA3448" s="25">
        <v>1912</v>
      </c>
      <c r="AB3448" s="9"/>
      <c r="AC3448" s="25">
        <v>52361</v>
      </c>
      <c r="AD3448" s="9"/>
      <c r="AE3448" s="27">
        <v>3825</v>
      </c>
      <c r="AF3448" s="9"/>
      <c r="AG3448" s="26">
        <v>1516</v>
      </c>
      <c r="AI3448" s="26">
        <v>0</v>
      </c>
      <c r="AK3448" s="26">
        <v>15560</v>
      </c>
      <c r="AM3448" s="2" t="str">
        <f t="shared" si="53"/>
        <v>No</v>
      </c>
    </row>
    <row r="3449" spans="1:39">
      <c r="A3449" s="6" t="s">
        <v>6511</v>
      </c>
      <c r="B3449" s="6" t="s">
        <v>6512</v>
      </c>
      <c r="C3449" s="4" t="s">
        <v>33</v>
      </c>
      <c r="D3449" s="213" t="s">
        <v>6513</v>
      </c>
      <c r="E3449" s="210" t="s">
        <v>6514</v>
      </c>
      <c r="F3449" s="17" t="s">
        <v>272</v>
      </c>
      <c r="G3449" s="36" t="s">
        <v>400</v>
      </c>
      <c r="H3449" s="157">
        <v>0</v>
      </c>
      <c r="I3449" s="19">
        <v>3</v>
      </c>
      <c r="J3449" s="150" t="s">
        <v>14</v>
      </c>
      <c r="K3449" s="150" t="s">
        <v>12</v>
      </c>
      <c r="L3449" s="9">
        <v>1</v>
      </c>
      <c r="M3449" s="9"/>
      <c r="N3449" s="21">
        <v>0.63560000000000005</v>
      </c>
      <c r="O3449" s="10"/>
      <c r="P3449" s="39">
        <v>2.6700000000000002E-2</v>
      </c>
      <c r="Q3449" s="7"/>
      <c r="R3449" s="158">
        <v>53.644300000000001</v>
      </c>
      <c r="S3449" s="1"/>
      <c r="T3449" s="23">
        <v>2.2517</v>
      </c>
      <c r="V3449" s="20">
        <v>23.824200000000001</v>
      </c>
      <c r="X3449" s="20">
        <v>0</v>
      </c>
      <c r="AA3449" s="25">
        <v>4060</v>
      </c>
      <c r="AB3449" s="9"/>
      <c r="AC3449" s="25">
        <v>152189</v>
      </c>
      <c r="AD3449" s="9"/>
      <c r="AE3449" s="27">
        <v>6388</v>
      </c>
      <c r="AF3449" s="9"/>
      <c r="AG3449" s="26">
        <v>2837</v>
      </c>
      <c r="AI3449" s="26">
        <v>0</v>
      </c>
      <c r="AK3449" s="26">
        <v>45533</v>
      </c>
      <c r="AM3449" s="2" t="str">
        <f t="shared" si="53"/>
        <v>No</v>
      </c>
    </row>
    <row r="3450" spans="1:39">
      <c r="A3450" s="6" t="s">
        <v>4782</v>
      </c>
      <c r="B3450" s="6" t="s">
        <v>4767</v>
      </c>
      <c r="C3450" s="4" t="s">
        <v>74</v>
      </c>
      <c r="D3450" s="213" t="s">
        <v>4783</v>
      </c>
      <c r="E3450" s="210">
        <v>90011</v>
      </c>
      <c r="F3450" s="17" t="s">
        <v>132</v>
      </c>
      <c r="G3450" s="36" t="s">
        <v>220</v>
      </c>
      <c r="H3450" s="157">
        <v>0</v>
      </c>
      <c r="I3450" s="19">
        <v>3</v>
      </c>
      <c r="J3450" s="150" t="s">
        <v>13</v>
      </c>
      <c r="K3450" s="150" t="s">
        <v>12</v>
      </c>
      <c r="L3450" s="9">
        <v>1</v>
      </c>
      <c r="M3450" s="9"/>
      <c r="N3450" s="21">
        <v>0</v>
      </c>
      <c r="O3450" s="10"/>
      <c r="P3450" s="39">
        <v>0</v>
      </c>
      <c r="Q3450" s="7"/>
      <c r="R3450" s="158">
        <v>63.895299999999999</v>
      </c>
      <c r="S3450" s="1"/>
      <c r="T3450" s="23">
        <v>2.4298000000000002</v>
      </c>
      <c r="V3450" s="20">
        <v>26.297000000000001</v>
      </c>
      <c r="X3450" s="20">
        <v>0</v>
      </c>
      <c r="AA3450" s="25">
        <v>0</v>
      </c>
      <c r="AB3450" s="9"/>
      <c r="AC3450" s="25">
        <v>76866</v>
      </c>
      <c r="AD3450" s="9"/>
      <c r="AE3450" s="27">
        <v>2923</v>
      </c>
      <c r="AF3450" s="9"/>
      <c r="AG3450" s="26">
        <v>1203</v>
      </c>
      <c r="AI3450" s="26">
        <v>0</v>
      </c>
      <c r="AK3450" s="26">
        <v>35827</v>
      </c>
      <c r="AM3450" s="2" t="str">
        <f t="shared" si="53"/>
        <v>No</v>
      </c>
    </row>
    <row r="3451" spans="1:39">
      <c r="A3451" s="6" t="s">
        <v>4391</v>
      </c>
      <c r="B3451" s="6" t="s">
        <v>4392</v>
      </c>
      <c r="C3451" s="4" t="s">
        <v>101</v>
      </c>
      <c r="D3451" s="213" t="s">
        <v>4393</v>
      </c>
      <c r="E3451" s="210">
        <v>88194</v>
      </c>
      <c r="F3451" s="17" t="s">
        <v>132</v>
      </c>
      <c r="G3451" s="36" t="s">
        <v>220</v>
      </c>
      <c r="H3451" s="157">
        <v>0</v>
      </c>
      <c r="I3451" s="19">
        <v>3</v>
      </c>
      <c r="J3451" s="150" t="s">
        <v>13</v>
      </c>
      <c r="K3451" s="150" t="s">
        <v>12</v>
      </c>
      <c r="L3451" s="9">
        <v>1</v>
      </c>
      <c r="M3451" s="9"/>
      <c r="N3451" s="21">
        <v>0.34029999999999999</v>
      </c>
      <c r="O3451" s="10"/>
      <c r="P3451" s="39">
        <v>5.3199999999999997E-2</v>
      </c>
      <c r="Q3451" s="7"/>
      <c r="R3451" s="158">
        <v>39.186999999999998</v>
      </c>
      <c r="S3451" s="1"/>
      <c r="T3451" s="23">
        <v>6.1249000000000002</v>
      </c>
      <c r="V3451" s="20">
        <v>6.3979999999999997</v>
      </c>
      <c r="X3451" s="20">
        <v>0</v>
      </c>
      <c r="AA3451" s="25">
        <v>2687</v>
      </c>
      <c r="AB3451" s="9"/>
      <c r="AC3451" s="25">
        <v>50512</v>
      </c>
      <c r="AD3451" s="9"/>
      <c r="AE3451" s="27">
        <v>7895</v>
      </c>
      <c r="AF3451" s="9"/>
      <c r="AG3451" s="26">
        <v>1289</v>
      </c>
      <c r="AI3451" s="26">
        <v>0</v>
      </c>
      <c r="AK3451" s="26">
        <v>41506</v>
      </c>
      <c r="AM3451" s="2" t="str">
        <f t="shared" si="53"/>
        <v>No</v>
      </c>
    </row>
    <row r="3452" spans="1:39">
      <c r="A3452" s="6" t="s">
        <v>5058</v>
      </c>
      <c r="B3452" s="6" t="s">
        <v>5059</v>
      </c>
      <c r="C3452" s="4" t="s">
        <v>22</v>
      </c>
      <c r="D3452" s="213" t="s">
        <v>5060</v>
      </c>
      <c r="E3452" s="210" t="s">
        <v>5061</v>
      </c>
      <c r="F3452" s="17" t="s">
        <v>272</v>
      </c>
      <c r="G3452" s="36" t="s">
        <v>400</v>
      </c>
      <c r="H3452" s="157">
        <v>0</v>
      </c>
      <c r="I3452" s="19">
        <v>3</v>
      </c>
      <c r="J3452" s="150" t="s">
        <v>13</v>
      </c>
      <c r="K3452" s="150" t="s">
        <v>15</v>
      </c>
      <c r="L3452" s="9">
        <v>1</v>
      </c>
      <c r="M3452" s="9"/>
      <c r="N3452" s="21">
        <v>2.9828999999999999</v>
      </c>
      <c r="O3452" s="10"/>
      <c r="P3452" s="39">
        <v>8.6900000000000005E-2</v>
      </c>
      <c r="Q3452" s="7"/>
      <c r="R3452" s="158">
        <v>64.738299999999995</v>
      </c>
      <c r="S3452" s="1"/>
      <c r="T3452" s="23">
        <v>1.8858999999999999</v>
      </c>
      <c r="V3452" s="20">
        <v>34.327399999999997</v>
      </c>
      <c r="X3452" s="20">
        <v>0</v>
      </c>
      <c r="AA3452" s="25">
        <v>4191</v>
      </c>
      <c r="AB3452" s="9"/>
      <c r="AC3452" s="25">
        <v>48230</v>
      </c>
      <c r="AD3452" s="9"/>
      <c r="AE3452" s="27">
        <v>1405</v>
      </c>
      <c r="AF3452" s="9"/>
      <c r="AG3452" s="26">
        <v>745</v>
      </c>
      <c r="AI3452" s="26">
        <v>0</v>
      </c>
      <c r="AK3452" s="26">
        <v>12653</v>
      </c>
      <c r="AM3452" s="2" t="str">
        <f t="shared" si="53"/>
        <v>No</v>
      </c>
    </row>
    <row r="3453" spans="1:39">
      <c r="A3453" s="6" t="s">
        <v>3695</v>
      </c>
      <c r="B3453" s="6" t="s">
        <v>3696</v>
      </c>
      <c r="C3453" s="4" t="s">
        <v>66</v>
      </c>
      <c r="D3453" s="213" t="s">
        <v>3697</v>
      </c>
      <c r="E3453" s="210">
        <v>70004</v>
      </c>
      <c r="F3453" s="17" t="s">
        <v>132</v>
      </c>
      <c r="G3453" s="36" t="s">
        <v>220</v>
      </c>
      <c r="H3453" s="157">
        <v>0</v>
      </c>
      <c r="I3453" s="19">
        <v>3</v>
      </c>
      <c r="J3453" s="150" t="s">
        <v>13</v>
      </c>
      <c r="K3453" s="150" t="s">
        <v>12</v>
      </c>
      <c r="L3453" s="9">
        <v>1</v>
      </c>
      <c r="M3453" s="9"/>
      <c r="N3453" s="21">
        <v>7.3616999999999999</v>
      </c>
      <c r="O3453" s="10"/>
      <c r="P3453" s="39">
        <v>2.0199999999999999E-2</v>
      </c>
      <c r="Q3453" s="7"/>
      <c r="R3453" s="158">
        <v>744.82069999999999</v>
      </c>
      <c r="S3453" s="1"/>
      <c r="T3453" s="23">
        <v>2.0434999999999999</v>
      </c>
      <c r="V3453" s="20">
        <v>364.48669999999998</v>
      </c>
      <c r="X3453" s="20">
        <v>0</v>
      </c>
      <c r="AA3453" s="25">
        <v>2768</v>
      </c>
      <c r="AB3453" s="9"/>
      <c r="AC3453" s="25">
        <v>137047</v>
      </c>
      <c r="AD3453" s="9"/>
      <c r="AE3453" s="27">
        <v>376</v>
      </c>
      <c r="AF3453" s="9"/>
      <c r="AG3453" s="26">
        <v>184</v>
      </c>
      <c r="AI3453" s="26">
        <v>0</v>
      </c>
      <c r="AK3453" s="26">
        <v>6272</v>
      </c>
      <c r="AM3453" s="2" t="str">
        <f t="shared" si="53"/>
        <v>No</v>
      </c>
    </row>
    <row r="3454" spans="1:39">
      <c r="A3454" s="6" t="s">
        <v>5034</v>
      </c>
      <c r="B3454" s="6" t="s">
        <v>5035</v>
      </c>
      <c r="C3454" s="4" t="s">
        <v>22</v>
      </c>
      <c r="D3454" s="213" t="s">
        <v>5036</v>
      </c>
      <c r="E3454" s="210" t="s">
        <v>5037</v>
      </c>
      <c r="F3454" s="17" t="s">
        <v>275</v>
      </c>
      <c r="G3454" s="36" t="s">
        <v>400</v>
      </c>
      <c r="H3454" s="157">
        <v>0</v>
      </c>
      <c r="I3454" s="19">
        <v>3</v>
      </c>
      <c r="J3454" s="150" t="s">
        <v>13</v>
      </c>
      <c r="K3454" s="150" t="s">
        <v>15</v>
      </c>
      <c r="L3454" s="9">
        <v>1</v>
      </c>
      <c r="M3454" s="9"/>
      <c r="N3454" s="21">
        <v>1.7346999999999999</v>
      </c>
      <c r="O3454" s="10"/>
      <c r="P3454" s="39">
        <v>3.6700000000000003E-2</v>
      </c>
      <c r="Q3454" s="7"/>
      <c r="R3454" s="158">
        <v>101.0578</v>
      </c>
      <c r="S3454" s="1"/>
      <c r="T3454" s="23">
        <v>2.1394000000000002</v>
      </c>
      <c r="V3454" s="20">
        <v>47.237200000000001</v>
      </c>
      <c r="X3454" s="20">
        <v>0</v>
      </c>
      <c r="AA3454" s="25">
        <v>10332</v>
      </c>
      <c r="AB3454" s="9"/>
      <c r="AC3454" s="25">
        <v>281345</v>
      </c>
      <c r="AD3454" s="9"/>
      <c r="AE3454" s="27">
        <v>5956</v>
      </c>
      <c r="AF3454" s="9"/>
      <c r="AG3454" s="26">
        <v>2784</v>
      </c>
      <c r="AI3454" s="26">
        <v>0</v>
      </c>
      <c r="AK3454" s="26">
        <v>35375</v>
      </c>
      <c r="AM3454" s="2" t="str">
        <f t="shared" si="53"/>
        <v>No</v>
      </c>
    </row>
    <row r="3455" spans="1:39">
      <c r="A3455" s="6" t="s">
        <v>91</v>
      </c>
      <c r="B3455" s="6" t="s">
        <v>1360</v>
      </c>
      <c r="C3455" s="4" t="s">
        <v>90</v>
      </c>
      <c r="D3455" s="213">
        <v>4114</v>
      </c>
      <c r="E3455" s="210">
        <v>40114</v>
      </c>
      <c r="F3455" s="17" t="s">
        <v>272</v>
      </c>
      <c r="G3455" s="36" t="s">
        <v>220</v>
      </c>
      <c r="H3455" s="157">
        <v>306196</v>
      </c>
      <c r="I3455" s="19">
        <v>3</v>
      </c>
      <c r="J3455" s="150" t="s">
        <v>14</v>
      </c>
      <c r="K3455" s="150" t="s">
        <v>12</v>
      </c>
      <c r="L3455" s="9">
        <v>1</v>
      </c>
      <c r="M3455" s="9"/>
      <c r="N3455" s="21">
        <v>0</v>
      </c>
      <c r="O3455" s="10"/>
      <c r="P3455" s="39">
        <v>0</v>
      </c>
      <c r="Q3455" s="7"/>
      <c r="R3455" s="158">
        <v>13.924799999999999</v>
      </c>
      <c r="S3455" s="1"/>
      <c r="T3455" s="23">
        <v>0.56469999999999998</v>
      </c>
      <c r="V3455" s="20">
        <v>24.660499999999999</v>
      </c>
      <c r="X3455" s="20">
        <v>0</v>
      </c>
      <c r="AA3455" s="25">
        <v>0</v>
      </c>
      <c r="AB3455" s="9"/>
      <c r="AC3455" s="25">
        <v>18520</v>
      </c>
      <c r="AD3455" s="9"/>
      <c r="AE3455" s="27">
        <v>751</v>
      </c>
      <c r="AF3455" s="9"/>
      <c r="AG3455" s="26">
        <v>1330</v>
      </c>
      <c r="AI3455" s="26">
        <v>0</v>
      </c>
      <c r="AK3455" s="26">
        <v>8855</v>
      </c>
      <c r="AM3455" s="2" t="str">
        <f t="shared" si="53"/>
        <v>No</v>
      </c>
    </row>
    <row r="3456" spans="1:39">
      <c r="A3456" s="6" t="s">
        <v>4973</v>
      </c>
      <c r="B3456" s="6" t="s">
        <v>4974</v>
      </c>
      <c r="C3456" s="4" t="s">
        <v>20</v>
      </c>
      <c r="D3456" s="213" t="s">
        <v>4975</v>
      </c>
      <c r="E3456" s="210" t="s">
        <v>4976</v>
      </c>
      <c r="F3456" s="17" t="s">
        <v>272</v>
      </c>
      <c r="G3456" s="36" t="s">
        <v>400</v>
      </c>
      <c r="H3456" s="157">
        <v>0</v>
      </c>
      <c r="I3456" s="19">
        <v>3</v>
      </c>
      <c r="J3456" s="150" t="s">
        <v>14</v>
      </c>
      <c r="K3456" s="150" t="s">
        <v>15</v>
      </c>
      <c r="L3456" s="9">
        <v>1</v>
      </c>
      <c r="M3456" s="9"/>
      <c r="N3456" s="21">
        <v>1.1868000000000001</v>
      </c>
      <c r="O3456" s="10"/>
      <c r="P3456" s="39">
        <v>1.6899999999999998E-2</v>
      </c>
      <c r="Q3456" s="7"/>
      <c r="R3456" s="158">
        <v>72.456599999999995</v>
      </c>
      <c r="S3456" s="1"/>
      <c r="T3456" s="23">
        <v>1.0325</v>
      </c>
      <c r="V3456" s="20">
        <v>70.174499999999995</v>
      </c>
      <c r="X3456" s="20">
        <v>0</v>
      </c>
      <c r="AA3456" s="25">
        <v>2713</v>
      </c>
      <c r="AB3456" s="9"/>
      <c r="AC3456" s="25">
        <v>160419</v>
      </c>
      <c r="AD3456" s="9"/>
      <c r="AE3456" s="27">
        <v>2286</v>
      </c>
      <c r="AF3456" s="9"/>
      <c r="AG3456" s="26">
        <v>2214</v>
      </c>
      <c r="AI3456" s="26">
        <v>0</v>
      </c>
      <c r="AK3456" s="26">
        <v>23115</v>
      </c>
      <c r="AM3456" s="2" t="str">
        <f t="shared" si="53"/>
        <v>No</v>
      </c>
    </row>
    <row r="3457" spans="1:39">
      <c r="A3457" s="6" t="s">
        <v>2972</v>
      </c>
      <c r="B3457" s="6" t="s">
        <v>2973</v>
      </c>
      <c r="C3457" s="4" t="s">
        <v>58</v>
      </c>
      <c r="D3457" s="213" t="s">
        <v>2974</v>
      </c>
      <c r="E3457" s="210" t="s">
        <v>2975</v>
      </c>
      <c r="F3457" s="17" t="s">
        <v>275</v>
      </c>
      <c r="G3457" s="36" t="s">
        <v>400</v>
      </c>
      <c r="H3457" s="157">
        <v>0</v>
      </c>
      <c r="I3457" s="19">
        <v>3</v>
      </c>
      <c r="J3457" s="150" t="s">
        <v>14</v>
      </c>
      <c r="K3457" s="150" t="s">
        <v>12</v>
      </c>
      <c r="L3457" s="9">
        <v>1</v>
      </c>
      <c r="M3457" s="9"/>
      <c r="N3457" s="21">
        <v>0.25430000000000003</v>
      </c>
      <c r="O3457" s="10"/>
      <c r="P3457" s="39">
        <v>8.3000000000000001E-3</v>
      </c>
      <c r="Q3457" s="7"/>
      <c r="R3457" s="158">
        <v>42.671799999999998</v>
      </c>
      <c r="S3457" s="1"/>
      <c r="T3457" s="23">
        <v>1.385</v>
      </c>
      <c r="V3457" s="20">
        <v>30.811</v>
      </c>
      <c r="X3457" s="20">
        <v>0</v>
      </c>
      <c r="AA3457" s="25">
        <v>955</v>
      </c>
      <c r="AB3457" s="9"/>
      <c r="AC3457" s="25">
        <v>115726</v>
      </c>
      <c r="AD3457" s="9"/>
      <c r="AE3457" s="27">
        <v>3756</v>
      </c>
      <c r="AF3457" s="9"/>
      <c r="AG3457" s="26">
        <v>2712</v>
      </c>
      <c r="AI3457" s="26">
        <v>0</v>
      </c>
      <c r="AK3457" s="26">
        <v>45135</v>
      </c>
      <c r="AM3457" s="2" t="str">
        <f t="shared" si="53"/>
        <v>No</v>
      </c>
    </row>
    <row r="3458" spans="1:39">
      <c r="A3458" s="6" t="s">
        <v>6508</v>
      </c>
      <c r="B3458" s="6" t="s">
        <v>6509</v>
      </c>
      <c r="C3458" s="4" t="s">
        <v>20</v>
      </c>
      <c r="D3458" s="213"/>
      <c r="E3458" s="210" t="s">
        <v>6510</v>
      </c>
      <c r="F3458" s="17" t="s">
        <v>272</v>
      </c>
      <c r="G3458" s="36" t="s">
        <v>400</v>
      </c>
      <c r="H3458" s="157">
        <v>0</v>
      </c>
      <c r="I3458" s="19">
        <v>3</v>
      </c>
      <c r="J3458" s="150" t="s">
        <v>14</v>
      </c>
      <c r="K3458" s="150" t="s">
        <v>12</v>
      </c>
      <c r="L3458" s="9">
        <v>1</v>
      </c>
      <c r="M3458" s="9"/>
      <c r="N3458" s="21">
        <v>2.9422000000000001</v>
      </c>
      <c r="O3458" s="10"/>
      <c r="P3458" s="39">
        <v>0.1065</v>
      </c>
      <c r="Q3458" s="7"/>
      <c r="R3458" s="158">
        <v>39.4846</v>
      </c>
      <c r="S3458" s="1"/>
      <c r="T3458" s="23">
        <v>1.4295</v>
      </c>
      <c r="V3458" s="20">
        <v>27.620999999999999</v>
      </c>
      <c r="X3458" s="20">
        <v>0</v>
      </c>
      <c r="AA3458" s="25">
        <v>3819</v>
      </c>
      <c r="AB3458" s="9"/>
      <c r="AC3458" s="25">
        <v>35852</v>
      </c>
      <c r="AD3458" s="9"/>
      <c r="AE3458" s="27">
        <v>1298</v>
      </c>
      <c r="AF3458" s="9"/>
      <c r="AG3458" s="26">
        <v>908</v>
      </c>
      <c r="AI3458" s="26">
        <v>0</v>
      </c>
      <c r="AK3458" s="26">
        <v>28713</v>
      </c>
      <c r="AM3458" s="2" t="str">
        <f t="shared" ref="AM3458:AM3521" si="54">IF(AL3458&amp;AJ3458&amp;AH3458&amp;AF3458&amp;AD3458&amp;AB3458&amp;Y3458&amp;W3458&amp;U3458&amp;S3458&amp;S3458&amp;Q3458&amp;O3458&lt;&gt;"","Yes","No")</f>
        <v>No</v>
      </c>
    </row>
    <row r="3459" spans="1:39">
      <c r="A3459" s="6" t="s">
        <v>4977</v>
      </c>
      <c r="B3459" s="6" t="s">
        <v>2971</v>
      </c>
      <c r="C3459" s="4" t="s">
        <v>20</v>
      </c>
      <c r="D3459" s="213" t="s">
        <v>4978</v>
      </c>
      <c r="E3459" s="210" t="s">
        <v>4979</v>
      </c>
      <c r="F3459" s="17" t="s">
        <v>272</v>
      </c>
      <c r="G3459" s="36" t="s">
        <v>400</v>
      </c>
      <c r="H3459" s="157">
        <v>0</v>
      </c>
      <c r="I3459" s="19">
        <v>3</v>
      </c>
      <c r="J3459" s="150" t="s">
        <v>13</v>
      </c>
      <c r="K3459" s="150" t="s">
        <v>12</v>
      </c>
      <c r="L3459" s="9">
        <v>1</v>
      </c>
      <c r="M3459" s="9"/>
      <c r="N3459" s="21">
        <v>0.4002</v>
      </c>
      <c r="O3459" s="10"/>
      <c r="P3459" s="39">
        <v>4.8599999999999997E-2</v>
      </c>
      <c r="Q3459" s="7"/>
      <c r="R3459" s="158">
        <v>30.785599999999999</v>
      </c>
      <c r="S3459" s="1"/>
      <c r="T3459" s="23">
        <v>3.7412999999999998</v>
      </c>
      <c r="V3459" s="20">
        <v>8.2285000000000004</v>
      </c>
      <c r="X3459" s="20">
        <v>0</v>
      </c>
      <c r="AA3459" s="25">
        <v>2975</v>
      </c>
      <c r="AB3459" s="9"/>
      <c r="AC3459" s="25">
        <v>61171</v>
      </c>
      <c r="AD3459" s="9"/>
      <c r="AE3459" s="27">
        <v>7434</v>
      </c>
      <c r="AF3459" s="9"/>
      <c r="AG3459" s="26">
        <v>1987</v>
      </c>
      <c r="AI3459" s="26">
        <v>0</v>
      </c>
      <c r="AK3459" s="26">
        <v>33225</v>
      </c>
      <c r="AM3459" s="2" t="str">
        <f t="shared" si="54"/>
        <v>No</v>
      </c>
    </row>
    <row r="3460" spans="1:39">
      <c r="A3460" s="6" t="s">
        <v>2921</v>
      </c>
      <c r="B3460" s="6" t="s">
        <v>2922</v>
      </c>
      <c r="C3460" s="4" t="s">
        <v>58</v>
      </c>
      <c r="D3460" s="213" t="s">
        <v>2923</v>
      </c>
      <c r="E3460" s="210" t="s">
        <v>2924</v>
      </c>
      <c r="F3460" s="17" t="s">
        <v>275</v>
      </c>
      <c r="G3460" s="36" t="s">
        <v>400</v>
      </c>
      <c r="H3460" s="157">
        <v>0</v>
      </c>
      <c r="I3460" s="19">
        <v>3</v>
      </c>
      <c r="J3460" s="150" t="s">
        <v>13</v>
      </c>
      <c r="K3460" s="150" t="s">
        <v>12</v>
      </c>
      <c r="L3460" s="9">
        <v>1</v>
      </c>
      <c r="M3460" s="9"/>
      <c r="N3460" s="21">
        <v>1.0651999999999999</v>
      </c>
      <c r="O3460" s="10"/>
      <c r="P3460" s="39">
        <v>0.1167</v>
      </c>
      <c r="Q3460" s="7"/>
      <c r="R3460" s="158">
        <v>40.758800000000001</v>
      </c>
      <c r="S3460" s="1"/>
      <c r="T3460" s="23">
        <v>4.4644000000000004</v>
      </c>
      <c r="V3460" s="20">
        <v>9.1297999999999995</v>
      </c>
      <c r="X3460" s="20">
        <v>0</v>
      </c>
      <c r="AA3460" s="25">
        <v>28509</v>
      </c>
      <c r="AB3460" s="9"/>
      <c r="AC3460" s="25">
        <v>244349</v>
      </c>
      <c r="AD3460" s="9"/>
      <c r="AE3460" s="27">
        <v>26764</v>
      </c>
      <c r="AF3460" s="9"/>
      <c r="AG3460" s="26">
        <v>5995</v>
      </c>
      <c r="AI3460" s="26">
        <v>0</v>
      </c>
      <c r="AK3460" s="26">
        <v>70327</v>
      </c>
      <c r="AM3460" s="2" t="str">
        <f t="shared" si="54"/>
        <v>No</v>
      </c>
    </row>
    <row r="3461" spans="1:39">
      <c r="A3461" s="6" t="s">
        <v>5009</v>
      </c>
      <c r="B3461" s="6" t="s">
        <v>5010</v>
      </c>
      <c r="C3461" s="4" t="s">
        <v>22</v>
      </c>
      <c r="D3461" s="213" t="s">
        <v>5011</v>
      </c>
      <c r="E3461" s="210" t="s">
        <v>5012</v>
      </c>
      <c r="F3461" s="17" t="s">
        <v>272</v>
      </c>
      <c r="G3461" s="36" t="s">
        <v>400</v>
      </c>
      <c r="H3461" s="157">
        <v>0</v>
      </c>
      <c r="I3461" s="19">
        <v>3</v>
      </c>
      <c r="J3461" s="150" t="s">
        <v>14</v>
      </c>
      <c r="K3461" s="150" t="s">
        <v>15</v>
      </c>
      <c r="L3461" s="9">
        <v>1</v>
      </c>
      <c r="M3461" s="9"/>
      <c r="N3461" s="21">
        <v>18.249400000000001</v>
      </c>
      <c r="O3461" s="10"/>
      <c r="P3461" s="39">
        <v>0.1636</v>
      </c>
      <c r="Q3461" s="7"/>
      <c r="R3461" s="158">
        <v>124.46899999999999</v>
      </c>
      <c r="S3461" s="1"/>
      <c r="T3461" s="23">
        <v>1.1157999999999999</v>
      </c>
      <c r="V3461" s="20">
        <v>111.5515</v>
      </c>
      <c r="X3461" s="20">
        <v>0</v>
      </c>
      <c r="AA3461" s="25">
        <v>45368</v>
      </c>
      <c r="AB3461" s="9"/>
      <c r="AC3461" s="25">
        <v>277317</v>
      </c>
      <c r="AD3461" s="9"/>
      <c r="AE3461" s="27">
        <v>2486</v>
      </c>
      <c r="AF3461" s="9"/>
      <c r="AG3461" s="26">
        <v>2228</v>
      </c>
      <c r="AI3461" s="26">
        <v>0</v>
      </c>
      <c r="AK3461" s="26">
        <v>84280</v>
      </c>
      <c r="AM3461" s="2" t="str">
        <f t="shared" si="54"/>
        <v>No</v>
      </c>
    </row>
    <row r="3462" spans="1:39">
      <c r="A3462" s="6" t="s">
        <v>2449</v>
      </c>
      <c r="B3462" s="6" t="s">
        <v>2450</v>
      </c>
      <c r="C3462" s="4" t="s">
        <v>113</v>
      </c>
      <c r="D3462" s="213" t="s">
        <v>2451</v>
      </c>
      <c r="E3462" s="210">
        <v>55300</v>
      </c>
      <c r="F3462" s="17" t="s">
        <v>132</v>
      </c>
      <c r="G3462" s="36" t="s">
        <v>220</v>
      </c>
      <c r="H3462" s="157">
        <v>0</v>
      </c>
      <c r="I3462" s="19">
        <v>3</v>
      </c>
      <c r="J3462" s="150" t="s">
        <v>14</v>
      </c>
      <c r="K3462" s="150" t="s">
        <v>15</v>
      </c>
      <c r="L3462" s="9">
        <v>1</v>
      </c>
      <c r="M3462" s="9"/>
      <c r="N3462" s="21">
        <v>1.1194999999999999</v>
      </c>
      <c r="O3462" s="10"/>
      <c r="P3462" s="39">
        <v>0.13719999999999999</v>
      </c>
      <c r="Q3462" s="7"/>
      <c r="R3462" s="158">
        <v>23.345300000000002</v>
      </c>
      <c r="S3462" s="1"/>
      <c r="T3462" s="23">
        <v>2.8611</v>
      </c>
      <c r="V3462" s="20">
        <v>8.1597000000000008</v>
      </c>
      <c r="X3462" s="20">
        <v>0</v>
      </c>
      <c r="AA3462" s="25">
        <v>12633</v>
      </c>
      <c r="AB3462" s="9"/>
      <c r="AC3462" s="25">
        <v>92074</v>
      </c>
      <c r="AD3462" s="9"/>
      <c r="AE3462" s="27">
        <v>11284</v>
      </c>
      <c r="AF3462" s="9"/>
      <c r="AG3462" s="26">
        <v>3944</v>
      </c>
      <c r="AI3462" s="26">
        <v>0</v>
      </c>
      <c r="AK3462" s="26">
        <v>83803</v>
      </c>
      <c r="AM3462" s="2" t="str">
        <f t="shared" si="54"/>
        <v>No</v>
      </c>
    </row>
    <row r="3463" spans="1:39">
      <c r="A3463" s="6" t="s">
        <v>425</v>
      </c>
      <c r="B3463" s="6" t="s">
        <v>426</v>
      </c>
      <c r="C3463" s="4" t="s">
        <v>117</v>
      </c>
      <c r="D3463" s="213" t="s">
        <v>4733</v>
      </c>
      <c r="E3463" s="210" t="s">
        <v>5329</v>
      </c>
      <c r="F3463" s="17" t="s">
        <v>275</v>
      </c>
      <c r="G3463" s="36" t="s">
        <v>400</v>
      </c>
      <c r="H3463" s="157">
        <v>0</v>
      </c>
      <c r="I3463" s="19">
        <v>3</v>
      </c>
      <c r="J3463" s="150" t="s">
        <v>13</v>
      </c>
      <c r="K3463" s="150" t="s">
        <v>12</v>
      </c>
      <c r="L3463" s="9">
        <v>0</v>
      </c>
      <c r="M3463" s="9"/>
      <c r="N3463" s="21">
        <v>0</v>
      </c>
      <c r="O3463" s="10"/>
      <c r="P3463" s="39">
        <v>0</v>
      </c>
      <c r="Q3463" s="7"/>
      <c r="R3463" s="158">
        <v>0</v>
      </c>
      <c r="S3463" s="1"/>
      <c r="T3463" s="23">
        <v>0</v>
      </c>
      <c r="V3463" s="20">
        <v>0</v>
      </c>
      <c r="X3463" s="20">
        <v>0</v>
      </c>
      <c r="AA3463" s="25">
        <v>0</v>
      </c>
      <c r="AB3463" s="9"/>
      <c r="AC3463" s="25">
        <v>0</v>
      </c>
      <c r="AD3463" s="9"/>
      <c r="AE3463" s="27">
        <v>0</v>
      </c>
      <c r="AF3463" s="9"/>
      <c r="AG3463" s="26">
        <v>0</v>
      </c>
      <c r="AI3463" s="26">
        <v>0</v>
      </c>
      <c r="AK3463" s="26">
        <v>0</v>
      </c>
      <c r="AM3463" s="2" t="str">
        <f t="shared" si="54"/>
        <v>No</v>
      </c>
    </row>
    <row r="3464" spans="1:39">
      <c r="A3464" s="6" t="s">
        <v>3886</v>
      </c>
      <c r="B3464" s="6" t="s">
        <v>3887</v>
      </c>
      <c r="C3464" s="4" t="s">
        <v>48</v>
      </c>
      <c r="D3464" s="213" t="s">
        <v>3888</v>
      </c>
      <c r="E3464" s="210" t="s">
        <v>3889</v>
      </c>
      <c r="F3464" s="17" t="s">
        <v>272</v>
      </c>
      <c r="G3464" s="36" t="s">
        <v>400</v>
      </c>
      <c r="H3464" s="157">
        <v>0</v>
      </c>
      <c r="I3464" s="19">
        <v>2</v>
      </c>
      <c r="J3464" s="150" t="s">
        <v>13</v>
      </c>
      <c r="K3464" s="150" t="s">
        <v>12</v>
      </c>
      <c r="L3464" s="9">
        <v>2</v>
      </c>
      <c r="M3464" s="9"/>
      <c r="N3464" s="21">
        <v>0.53879999999999995</v>
      </c>
      <c r="O3464" s="10"/>
      <c r="P3464" s="39">
        <v>3.5700000000000003E-2</v>
      </c>
      <c r="Q3464" s="7"/>
      <c r="R3464" s="158">
        <v>46.546900000000001</v>
      </c>
      <c r="S3464" s="1"/>
      <c r="T3464" s="23">
        <v>3.0819999999999999</v>
      </c>
      <c r="V3464" s="20">
        <v>15.1029</v>
      </c>
      <c r="X3464" s="20">
        <v>0</v>
      </c>
      <c r="AA3464" s="25">
        <v>4922</v>
      </c>
      <c r="AB3464" s="9"/>
      <c r="AC3464" s="25">
        <v>137965</v>
      </c>
      <c r="AD3464" s="9"/>
      <c r="AE3464" s="27">
        <v>9135</v>
      </c>
      <c r="AF3464" s="9"/>
      <c r="AG3464" s="26">
        <v>2964</v>
      </c>
      <c r="AI3464" s="26">
        <v>0</v>
      </c>
      <c r="AK3464" s="26">
        <v>50113</v>
      </c>
      <c r="AM3464" s="2" t="str">
        <f t="shared" si="54"/>
        <v>No</v>
      </c>
    </row>
    <row r="3465" spans="1:39">
      <c r="A3465" s="6" t="s">
        <v>4113</v>
      </c>
      <c r="B3465" s="6" t="s">
        <v>3280</v>
      </c>
      <c r="C3465" s="4" t="s">
        <v>61</v>
      </c>
      <c r="D3465" s="213" t="s">
        <v>4114</v>
      </c>
      <c r="E3465" s="210" t="s">
        <v>4115</v>
      </c>
      <c r="F3465" s="17" t="s">
        <v>272</v>
      </c>
      <c r="G3465" s="36" t="s">
        <v>400</v>
      </c>
      <c r="H3465" s="157">
        <v>0</v>
      </c>
      <c r="I3465" s="19">
        <v>2</v>
      </c>
      <c r="J3465" s="150" t="s">
        <v>13</v>
      </c>
      <c r="K3465" s="150" t="s">
        <v>12</v>
      </c>
      <c r="L3465" s="9">
        <v>2</v>
      </c>
      <c r="M3465" s="9"/>
      <c r="N3465" s="21">
        <v>0</v>
      </c>
      <c r="O3465" s="10"/>
      <c r="P3465" s="39">
        <v>0</v>
      </c>
      <c r="Q3465" s="7"/>
      <c r="R3465" s="158">
        <v>59.301200000000001</v>
      </c>
      <c r="S3465" s="1"/>
      <c r="T3465" s="23">
        <v>7.9005999999999998</v>
      </c>
      <c r="V3465" s="20">
        <v>7.5058999999999996</v>
      </c>
      <c r="X3465" s="20">
        <v>0</v>
      </c>
      <c r="AA3465" s="25">
        <v>0</v>
      </c>
      <c r="AB3465" s="9"/>
      <c r="AC3465" s="25">
        <v>118128</v>
      </c>
      <c r="AD3465" s="9"/>
      <c r="AE3465" s="27">
        <v>15738</v>
      </c>
      <c r="AF3465" s="9"/>
      <c r="AG3465" s="26">
        <v>1992</v>
      </c>
      <c r="AI3465" s="26">
        <v>0</v>
      </c>
      <c r="AK3465" s="26">
        <v>21563</v>
      </c>
      <c r="AM3465" s="2" t="str">
        <f t="shared" si="54"/>
        <v>No</v>
      </c>
    </row>
    <row r="3466" spans="1:39">
      <c r="A3466" s="6" t="s">
        <v>1745</v>
      </c>
      <c r="B3466" s="6" t="s">
        <v>5867</v>
      </c>
      <c r="C3466" s="4" t="s">
        <v>42</v>
      </c>
      <c r="D3466" s="213" t="s">
        <v>1746</v>
      </c>
      <c r="E3466" s="210" t="s">
        <v>1747</v>
      </c>
      <c r="F3466" s="17" t="s">
        <v>272</v>
      </c>
      <c r="G3466" s="36" t="s">
        <v>400</v>
      </c>
      <c r="H3466" s="157">
        <v>0</v>
      </c>
      <c r="I3466" s="19">
        <v>2</v>
      </c>
      <c r="J3466" s="150" t="s">
        <v>13</v>
      </c>
      <c r="K3466" s="150" t="s">
        <v>12</v>
      </c>
      <c r="L3466" s="9">
        <v>2</v>
      </c>
      <c r="M3466" s="9"/>
      <c r="N3466" s="21">
        <v>0.99350000000000005</v>
      </c>
      <c r="O3466" s="10"/>
      <c r="P3466" s="39">
        <v>6.6400000000000001E-2</v>
      </c>
      <c r="Q3466" s="7"/>
      <c r="R3466" s="158">
        <v>34.676299999999998</v>
      </c>
      <c r="S3466" s="1"/>
      <c r="T3466" s="23">
        <v>2.3182999999999998</v>
      </c>
      <c r="V3466" s="20">
        <v>14.9573</v>
      </c>
      <c r="X3466" s="20">
        <v>0</v>
      </c>
      <c r="AA3466" s="25">
        <v>7684</v>
      </c>
      <c r="AB3466" s="9"/>
      <c r="AC3466" s="25">
        <v>115680</v>
      </c>
      <c r="AD3466" s="9"/>
      <c r="AE3466" s="27">
        <v>7734</v>
      </c>
      <c r="AF3466" s="9"/>
      <c r="AG3466" s="26">
        <v>3336</v>
      </c>
      <c r="AI3466" s="26">
        <v>0</v>
      </c>
      <c r="AK3466" s="26">
        <v>59597</v>
      </c>
      <c r="AM3466" s="2" t="str">
        <f t="shared" si="54"/>
        <v>No</v>
      </c>
    </row>
    <row r="3467" spans="1:39">
      <c r="A3467" s="6" t="s">
        <v>4162</v>
      </c>
      <c r="B3467" s="6" t="s">
        <v>4162</v>
      </c>
      <c r="C3467" s="4" t="s">
        <v>66</v>
      </c>
      <c r="D3467" s="213" t="s">
        <v>4163</v>
      </c>
      <c r="E3467" s="210" t="s">
        <v>4164</v>
      </c>
      <c r="F3467" s="17" t="s">
        <v>272</v>
      </c>
      <c r="G3467" s="36" t="s">
        <v>400</v>
      </c>
      <c r="H3467" s="157">
        <v>0</v>
      </c>
      <c r="I3467" s="19">
        <v>2</v>
      </c>
      <c r="J3467" s="150" t="s">
        <v>13</v>
      </c>
      <c r="K3467" s="150" t="s">
        <v>12</v>
      </c>
      <c r="L3467" s="9">
        <v>2</v>
      </c>
      <c r="M3467" s="9"/>
      <c r="N3467" s="21">
        <v>3.2934000000000001</v>
      </c>
      <c r="O3467" s="10"/>
      <c r="P3467" s="39">
        <v>0.1236</v>
      </c>
      <c r="Q3467" s="7"/>
      <c r="R3467" s="158">
        <v>55.787799999999997</v>
      </c>
      <c r="S3467" s="1"/>
      <c r="T3467" s="23">
        <v>2.0941000000000001</v>
      </c>
      <c r="V3467" s="20">
        <v>26.640499999999999</v>
      </c>
      <c r="X3467" s="20">
        <v>0</v>
      </c>
      <c r="AA3467" s="25">
        <v>3738</v>
      </c>
      <c r="AB3467" s="9"/>
      <c r="AC3467" s="25">
        <v>30237</v>
      </c>
      <c r="AD3467" s="9"/>
      <c r="AE3467" s="27">
        <v>1135</v>
      </c>
      <c r="AF3467" s="9"/>
      <c r="AG3467" s="26">
        <v>542</v>
      </c>
      <c r="AI3467" s="26">
        <v>0</v>
      </c>
      <c r="AK3467" s="26">
        <v>23166</v>
      </c>
      <c r="AM3467" s="2" t="str">
        <f t="shared" si="54"/>
        <v>No</v>
      </c>
    </row>
    <row r="3468" spans="1:39">
      <c r="A3468" s="6" t="s">
        <v>1819</v>
      </c>
      <c r="B3468" s="6" t="s">
        <v>1820</v>
      </c>
      <c r="C3468" s="4" t="s">
        <v>42</v>
      </c>
      <c r="D3468" s="213" t="s">
        <v>1821</v>
      </c>
      <c r="E3468" s="210" t="s">
        <v>1822</v>
      </c>
      <c r="F3468" s="17" t="s">
        <v>272</v>
      </c>
      <c r="G3468" s="36" t="s">
        <v>400</v>
      </c>
      <c r="H3468" s="157">
        <v>0</v>
      </c>
      <c r="I3468" s="19">
        <v>2</v>
      </c>
      <c r="J3468" s="150" t="s">
        <v>13</v>
      </c>
      <c r="K3468" s="150" t="s">
        <v>12</v>
      </c>
      <c r="L3468" s="9">
        <v>2</v>
      </c>
      <c r="M3468" s="9"/>
      <c r="N3468" s="21">
        <v>6.1100000000000002E-2</v>
      </c>
      <c r="O3468" s="10"/>
      <c r="P3468" s="39">
        <v>2.5000000000000001E-3</v>
      </c>
      <c r="Q3468" s="7"/>
      <c r="R3468" s="158">
        <v>25.8019</v>
      </c>
      <c r="S3468" s="1"/>
      <c r="T3468" s="23">
        <v>1.0548</v>
      </c>
      <c r="V3468" s="20">
        <v>24.4618</v>
      </c>
      <c r="X3468" s="20">
        <v>0</v>
      </c>
      <c r="AA3468" s="25">
        <v>260</v>
      </c>
      <c r="AB3468" s="9"/>
      <c r="AC3468" s="25">
        <v>104085</v>
      </c>
      <c r="AD3468" s="9"/>
      <c r="AE3468" s="27">
        <v>4255</v>
      </c>
      <c r="AF3468" s="9"/>
      <c r="AG3468" s="26">
        <v>4034</v>
      </c>
      <c r="AI3468" s="26">
        <v>0</v>
      </c>
      <c r="AK3468" s="26">
        <v>59469</v>
      </c>
      <c r="AM3468" s="2" t="str">
        <f t="shared" si="54"/>
        <v>No</v>
      </c>
    </row>
    <row r="3469" spans="1:39">
      <c r="A3469" s="6" t="s">
        <v>6515</v>
      </c>
      <c r="B3469" s="6" t="s">
        <v>2289</v>
      </c>
      <c r="C3469" s="4" t="s">
        <v>113</v>
      </c>
      <c r="D3469" s="213" t="s">
        <v>2290</v>
      </c>
      <c r="E3469" s="210">
        <v>50013</v>
      </c>
      <c r="F3469" s="17" t="s">
        <v>132</v>
      </c>
      <c r="G3469" s="36" t="s">
        <v>220</v>
      </c>
      <c r="H3469" s="157">
        <v>0</v>
      </c>
      <c r="I3469" s="19">
        <v>2</v>
      </c>
      <c r="J3469" s="150" t="s">
        <v>13</v>
      </c>
      <c r="K3469" s="150" t="s">
        <v>12</v>
      </c>
      <c r="L3469" s="9">
        <v>2</v>
      </c>
      <c r="M3469" s="9"/>
      <c r="N3469" s="21">
        <v>0.124</v>
      </c>
      <c r="O3469" s="10"/>
      <c r="P3469" s="39">
        <v>1.38E-2</v>
      </c>
      <c r="Q3469" s="7"/>
      <c r="R3469" s="158">
        <v>36.680500000000002</v>
      </c>
      <c r="S3469" s="1"/>
      <c r="T3469" s="23">
        <v>4.0784000000000002</v>
      </c>
      <c r="V3469" s="20">
        <v>8.9938000000000002</v>
      </c>
      <c r="X3469" s="20">
        <v>0</v>
      </c>
      <c r="AA3469" s="25">
        <v>1968</v>
      </c>
      <c r="AB3469" s="9"/>
      <c r="AC3469" s="25">
        <v>142687</v>
      </c>
      <c r="AD3469" s="9"/>
      <c r="AE3469" s="27">
        <v>15865</v>
      </c>
      <c r="AF3469" s="9"/>
      <c r="AG3469" s="26">
        <v>3890</v>
      </c>
      <c r="AI3469" s="26">
        <v>0</v>
      </c>
      <c r="AK3469" s="26">
        <v>67095</v>
      </c>
      <c r="AM3469" s="2" t="str">
        <f t="shared" si="54"/>
        <v>No</v>
      </c>
    </row>
    <row r="3470" spans="1:39">
      <c r="A3470" s="6" t="s">
        <v>4047</v>
      </c>
      <c r="B3470" s="6" t="s">
        <v>5816</v>
      </c>
      <c r="C3470" s="4" t="s">
        <v>48</v>
      </c>
      <c r="D3470" s="213" t="s">
        <v>4048</v>
      </c>
      <c r="E3470" s="210" t="s">
        <v>4049</v>
      </c>
      <c r="F3470" s="17" t="s">
        <v>272</v>
      </c>
      <c r="G3470" s="36" t="s">
        <v>400</v>
      </c>
      <c r="H3470" s="157">
        <v>0</v>
      </c>
      <c r="I3470" s="19">
        <v>2</v>
      </c>
      <c r="J3470" s="150" t="s">
        <v>13</v>
      </c>
      <c r="K3470" s="150" t="s">
        <v>12</v>
      </c>
      <c r="L3470" s="9">
        <v>2</v>
      </c>
      <c r="M3470" s="9"/>
      <c r="N3470" s="21">
        <v>0.97219999999999995</v>
      </c>
      <c r="O3470" s="10"/>
      <c r="P3470" s="39">
        <v>8.2699999999999996E-2</v>
      </c>
      <c r="Q3470" s="7"/>
      <c r="R3470" s="158">
        <v>40.920400000000001</v>
      </c>
      <c r="S3470" s="1"/>
      <c r="T3470" s="23">
        <v>3.4822000000000002</v>
      </c>
      <c r="V3470" s="20">
        <v>11.751300000000001</v>
      </c>
      <c r="X3470" s="20">
        <v>0</v>
      </c>
      <c r="AA3470" s="25">
        <v>8467</v>
      </c>
      <c r="AB3470" s="9"/>
      <c r="AC3470" s="25">
        <v>102342</v>
      </c>
      <c r="AD3470" s="9"/>
      <c r="AE3470" s="27">
        <v>8709</v>
      </c>
      <c r="AF3470" s="9"/>
      <c r="AG3470" s="26">
        <v>2501</v>
      </c>
      <c r="AI3470" s="26">
        <v>0</v>
      </c>
      <c r="AK3470" s="26">
        <v>13530</v>
      </c>
      <c r="AM3470" s="2" t="str">
        <f t="shared" si="54"/>
        <v>No</v>
      </c>
    </row>
    <row r="3471" spans="1:39">
      <c r="A3471" s="6" t="s">
        <v>4946</v>
      </c>
      <c r="B3471" s="6" t="s">
        <v>4947</v>
      </c>
      <c r="C3471" s="4" t="s">
        <v>74</v>
      </c>
      <c r="D3471" s="213" t="s">
        <v>4948</v>
      </c>
      <c r="E3471" s="210">
        <v>99394</v>
      </c>
      <c r="F3471" s="17" t="s">
        <v>132</v>
      </c>
      <c r="G3471" s="36" t="s">
        <v>220</v>
      </c>
      <c r="H3471" s="157">
        <v>0</v>
      </c>
      <c r="I3471" s="19">
        <v>2</v>
      </c>
      <c r="J3471" s="150" t="s">
        <v>13</v>
      </c>
      <c r="K3471" s="150" t="s">
        <v>12</v>
      </c>
      <c r="L3471" s="9">
        <v>2</v>
      </c>
      <c r="M3471" s="9"/>
      <c r="N3471" s="21">
        <v>0</v>
      </c>
      <c r="O3471" s="10"/>
      <c r="P3471" s="39">
        <v>0</v>
      </c>
      <c r="Q3471" s="7"/>
      <c r="R3471" s="158">
        <v>52.302799999999998</v>
      </c>
      <c r="S3471" s="1"/>
      <c r="T3471" s="23">
        <v>4.7130999999999998</v>
      </c>
      <c r="V3471" s="20">
        <v>11.097200000000001</v>
      </c>
      <c r="X3471" s="20">
        <v>0</v>
      </c>
      <c r="AA3471" s="25">
        <v>0</v>
      </c>
      <c r="AB3471" s="9"/>
      <c r="AC3471" s="25">
        <v>39384</v>
      </c>
      <c r="AD3471" s="9"/>
      <c r="AE3471" s="27">
        <v>3549</v>
      </c>
      <c r="AF3471" s="9"/>
      <c r="AG3471" s="26">
        <v>753</v>
      </c>
      <c r="AI3471" s="26">
        <v>0</v>
      </c>
      <c r="AK3471" s="26">
        <v>7216</v>
      </c>
      <c r="AM3471" s="2" t="str">
        <f t="shared" si="54"/>
        <v>No</v>
      </c>
    </row>
    <row r="3472" spans="1:39">
      <c r="A3472" s="6" t="s">
        <v>6516</v>
      </c>
      <c r="B3472" s="6" t="s">
        <v>4311</v>
      </c>
      <c r="C3472" s="4" t="s">
        <v>66</v>
      </c>
      <c r="D3472" s="213" t="s">
        <v>4312</v>
      </c>
      <c r="E3472" s="210" t="s">
        <v>4313</v>
      </c>
      <c r="F3472" s="17" t="s">
        <v>272</v>
      </c>
      <c r="G3472" s="36" t="s">
        <v>400</v>
      </c>
      <c r="H3472" s="157">
        <v>0</v>
      </c>
      <c r="I3472" s="19">
        <v>2</v>
      </c>
      <c r="J3472" s="150" t="s">
        <v>13</v>
      </c>
      <c r="K3472" s="150" t="s">
        <v>12</v>
      </c>
      <c r="L3472" s="9">
        <v>2</v>
      </c>
      <c r="M3472" s="9"/>
      <c r="N3472" s="21">
        <v>1.6040000000000001</v>
      </c>
      <c r="O3472" s="10"/>
      <c r="P3472" s="39">
        <v>8.0399999999999999E-2</v>
      </c>
      <c r="Q3472" s="7"/>
      <c r="R3472" s="158">
        <v>63.450600000000001</v>
      </c>
      <c r="S3472" s="1"/>
      <c r="T3472" s="23">
        <v>3.1806000000000001</v>
      </c>
      <c r="V3472" s="20">
        <v>19.949100000000001</v>
      </c>
      <c r="X3472" s="20">
        <v>0</v>
      </c>
      <c r="AA3472" s="25">
        <v>5423</v>
      </c>
      <c r="AB3472" s="9"/>
      <c r="AC3472" s="25">
        <v>67448</v>
      </c>
      <c r="AD3472" s="9"/>
      <c r="AE3472" s="27">
        <v>3381</v>
      </c>
      <c r="AF3472" s="9"/>
      <c r="AG3472" s="26">
        <v>1063</v>
      </c>
      <c r="AI3472" s="26">
        <v>0</v>
      </c>
      <c r="AK3472" s="26">
        <v>12502</v>
      </c>
      <c r="AM3472" s="2" t="str">
        <f t="shared" si="54"/>
        <v>No</v>
      </c>
    </row>
    <row r="3473" spans="1:39">
      <c r="A3473" s="6" t="s">
        <v>6517</v>
      </c>
      <c r="B3473" s="6" t="s">
        <v>838</v>
      </c>
      <c r="C3473" s="4" t="s">
        <v>75</v>
      </c>
      <c r="D3473" s="213">
        <v>2089</v>
      </c>
      <c r="E3473" s="210">
        <v>20089</v>
      </c>
      <c r="F3473" s="17" t="s">
        <v>272</v>
      </c>
      <c r="G3473" s="36" t="s">
        <v>220</v>
      </c>
      <c r="H3473" s="157">
        <v>18351295</v>
      </c>
      <c r="I3473" s="19">
        <v>2</v>
      </c>
      <c r="J3473" s="150" t="s">
        <v>14</v>
      </c>
      <c r="K3473" s="150" t="s">
        <v>12</v>
      </c>
      <c r="L3473" s="9">
        <v>2</v>
      </c>
      <c r="M3473" s="9"/>
      <c r="N3473" s="21">
        <v>0.68259999999999998</v>
      </c>
      <c r="O3473" s="10"/>
      <c r="P3473" s="39">
        <v>2.07E-2</v>
      </c>
      <c r="Q3473" s="7"/>
      <c r="R3473" s="158">
        <v>79.240799999999993</v>
      </c>
      <c r="S3473" s="1"/>
      <c r="T3473" s="23">
        <v>2.4035000000000002</v>
      </c>
      <c r="V3473" s="20">
        <v>32.968400000000003</v>
      </c>
      <c r="X3473" s="20">
        <v>0</v>
      </c>
      <c r="AA3473" s="25">
        <v>4456</v>
      </c>
      <c r="AB3473" s="9"/>
      <c r="AC3473" s="25">
        <v>215218</v>
      </c>
      <c r="AD3473" s="9"/>
      <c r="AE3473" s="27">
        <v>6528</v>
      </c>
      <c r="AF3473" s="9"/>
      <c r="AG3473" s="26">
        <v>2716</v>
      </c>
      <c r="AI3473" s="26">
        <v>0</v>
      </c>
      <c r="AK3473" s="26">
        <v>21415</v>
      </c>
      <c r="AM3473" s="2" t="str">
        <f t="shared" si="54"/>
        <v>No</v>
      </c>
    </row>
    <row r="3474" spans="1:39">
      <c r="A3474" s="6" t="s">
        <v>4064</v>
      </c>
      <c r="B3474" s="6" t="s">
        <v>709</v>
      </c>
      <c r="C3474" s="4" t="s">
        <v>61</v>
      </c>
      <c r="D3474" s="213" t="s">
        <v>4065</v>
      </c>
      <c r="E3474" s="210" t="s">
        <v>4066</v>
      </c>
      <c r="F3474" s="17" t="s">
        <v>272</v>
      </c>
      <c r="G3474" s="36" t="s">
        <v>400</v>
      </c>
      <c r="H3474" s="157">
        <v>0</v>
      </c>
      <c r="I3474" s="19">
        <v>2</v>
      </c>
      <c r="J3474" s="150" t="s">
        <v>13</v>
      </c>
      <c r="K3474" s="150" t="s">
        <v>12</v>
      </c>
      <c r="L3474" s="9">
        <v>2</v>
      </c>
      <c r="M3474" s="9"/>
      <c r="N3474" s="21">
        <v>0.43390000000000001</v>
      </c>
      <c r="O3474" s="10"/>
      <c r="P3474" s="39">
        <v>4.7800000000000002E-2</v>
      </c>
      <c r="Q3474" s="7"/>
      <c r="R3474" s="158">
        <v>31.841699999999999</v>
      </c>
      <c r="S3474" s="1"/>
      <c r="T3474" s="23">
        <v>3.5068999999999999</v>
      </c>
      <c r="V3474" s="20">
        <v>9.0798000000000005</v>
      </c>
      <c r="X3474" s="20">
        <v>0</v>
      </c>
      <c r="AA3474" s="25">
        <v>2663</v>
      </c>
      <c r="AB3474" s="9"/>
      <c r="AC3474" s="25">
        <v>55723</v>
      </c>
      <c r="AD3474" s="9"/>
      <c r="AE3474" s="27">
        <v>6137</v>
      </c>
      <c r="AF3474" s="9"/>
      <c r="AG3474" s="26">
        <v>1750</v>
      </c>
      <c r="AI3474" s="26">
        <v>0</v>
      </c>
      <c r="AK3474" s="26">
        <v>14495</v>
      </c>
      <c r="AM3474" s="2" t="str">
        <f t="shared" si="54"/>
        <v>No</v>
      </c>
    </row>
    <row r="3475" spans="1:39">
      <c r="A3475" s="6" t="s">
        <v>4026</v>
      </c>
      <c r="B3475" s="6" t="s">
        <v>4027</v>
      </c>
      <c r="C3475" s="4" t="s">
        <v>48</v>
      </c>
      <c r="D3475" s="213" t="s">
        <v>4028</v>
      </c>
      <c r="E3475" s="210" t="s">
        <v>4029</v>
      </c>
      <c r="F3475" s="17" t="s">
        <v>272</v>
      </c>
      <c r="G3475" s="36" t="s">
        <v>400</v>
      </c>
      <c r="H3475" s="157">
        <v>0</v>
      </c>
      <c r="I3475" s="19">
        <v>2</v>
      </c>
      <c r="J3475" s="150" t="s">
        <v>13</v>
      </c>
      <c r="K3475" s="150" t="s">
        <v>12</v>
      </c>
      <c r="L3475" s="9">
        <v>2</v>
      </c>
      <c r="M3475" s="9"/>
      <c r="N3475" s="21">
        <v>0.94169999999999998</v>
      </c>
      <c r="O3475" s="10"/>
      <c r="P3475" s="39">
        <v>0.1671</v>
      </c>
      <c r="Q3475" s="7"/>
      <c r="R3475" s="158">
        <v>31.6372</v>
      </c>
      <c r="S3475" s="1"/>
      <c r="T3475" s="23">
        <v>5.6125999999999996</v>
      </c>
      <c r="V3475" s="20">
        <v>5.6368999999999998</v>
      </c>
      <c r="X3475" s="20">
        <v>0</v>
      </c>
      <c r="AA3475" s="25">
        <v>12209</v>
      </c>
      <c r="AB3475" s="9"/>
      <c r="AC3475" s="25">
        <v>73082</v>
      </c>
      <c r="AD3475" s="9"/>
      <c r="AE3475" s="27">
        <v>12965</v>
      </c>
      <c r="AF3475" s="9"/>
      <c r="AG3475" s="26">
        <v>2310</v>
      </c>
      <c r="AI3475" s="26">
        <v>0</v>
      </c>
      <c r="AK3475" s="26">
        <v>24250</v>
      </c>
      <c r="AM3475" s="2" t="str">
        <f t="shared" si="54"/>
        <v>No</v>
      </c>
    </row>
    <row r="3476" spans="1:39">
      <c r="A3476" s="6" t="s">
        <v>5474</v>
      </c>
      <c r="B3476" s="6" t="s">
        <v>5475</v>
      </c>
      <c r="C3476" s="4" t="s">
        <v>63</v>
      </c>
      <c r="D3476" s="213"/>
      <c r="E3476" s="210" t="s">
        <v>5476</v>
      </c>
      <c r="F3476" s="17" t="s">
        <v>272</v>
      </c>
      <c r="G3476" s="36" t="s">
        <v>400</v>
      </c>
      <c r="H3476" s="157">
        <v>0</v>
      </c>
      <c r="I3476" s="19">
        <v>2</v>
      </c>
      <c r="J3476" s="150" t="s">
        <v>13</v>
      </c>
      <c r="K3476" s="150" t="s">
        <v>12</v>
      </c>
      <c r="L3476" s="9">
        <v>2</v>
      </c>
      <c r="M3476" s="9"/>
      <c r="N3476" s="21">
        <v>6.6900000000000001E-2</v>
      </c>
      <c r="O3476" s="10"/>
      <c r="P3476" s="39">
        <v>8.6999999999999994E-3</v>
      </c>
      <c r="Q3476" s="7"/>
      <c r="R3476" s="158">
        <v>41.359400000000001</v>
      </c>
      <c r="S3476" s="1"/>
      <c r="T3476" s="23">
        <v>5.3853</v>
      </c>
      <c r="V3476" s="20">
        <v>7.68</v>
      </c>
      <c r="X3476" s="20">
        <v>0</v>
      </c>
      <c r="AA3476" s="25">
        <v>723</v>
      </c>
      <c r="AB3476" s="9"/>
      <c r="AC3476" s="25">
        <v>82967</v>
      </c>
      <c r="AD3476" s="9"/>
      <c r="AE3476" s="27">
        <v>10803</v>
      </c>
      <c r="AF3476" s="9"/>
      <c r="AG3476" s="26">
        <v>2006</v>
      </c>
      <c r="AI3476" s="26">
        <v>0</v>
      </c>
      <c r="AK3476" s="26">
        <v>16069</v>
      </c>
      <c r="AM3476" s="2" t="str">
        <f t="shared" si="54"/>
        <v>No</v>
      </c>
    </row>
    <row r="3477" spans="1:39">
      <c r="A3477" s="6" t="s">
        <v>865</v>
      </c>
      <c r="B3477" s="6" t="s">
        <v>866</v>
      </c>
      <c r="C3477" s="4" t="s">
        <v>75</v>
      </c>
      <c r="D3477" s="213">
        <v>2176</v>
      </c>
      <c r="E3477" s="210">
        <v>20176</v>
      </c>
      <c r="F3477" s="17" t="s">
        <v>275</v>
      </c>
      <c r="G3477" s="36" t="s">
        <v>220</v>
      </c>
      <c r="H3477" s="157">
        <v>18351295</v>
      </c>
      <c r="I3477" s="19">
        <v>2</v>
      </c>
      <c r="J3477" s="150" t="s">
        <v>24</v>
      </c>
      <c r="K3477" s="150" t="s">
        <v>15</v>
      </c>
      <c r="L3477" s="9">
        <v>2</v>
      </c>
      <c r="M3477" s="9"/>
      <c r="N3477" s="21">
        <v>10.770099999999999</v>
      </c>
      <c r="O3477" s="10"/>
      <c r="P3477" s="39">
        <v>3.2113</v>
      </c>
      <c r="Q3477" s="7"/>
      <c r="R3477" s="158">
        <v>47.8005</v>
      </c>
      <c r="S3477" s="1"/>
      <c r="T3477" s="23">
        <v>14.2525</v>
      </c>
      <c r="V3477" s="20">
        <v>3.3538000000000001</v>
      </c>
      <c r="X3477" s="20">
        <v>0</v>
      </c>
      <c r="AA3477" s="25">
        <v>339238</v>
      </c>
      <c r="AB3477" s="9"/>
      <c r="AC3477" s="25">
        <v>105639</v>
      </c>
      <c r="AD3477" s="9"/>
      <c r="AE3477" s="27">
        <v>31498</v>
      </c>
      <c r="AF3477" s="9"/>
      <c r="AG3477" s="26">
        <v>2210</v>
      </c>
      <c r="AI3477" s="26">
        <v>0</v>
      </c>
      <c r="AK3477" s="26">
        <v>121624</v>
      </c>
      <c r="AM3477" s="2" t="str">
        <f t="shared" si="54"/>
        <v>No</v>
      </c>
    </row>
    <row r="3478" spans="1:39">
      <c r="A3478" s="6" t="s">
        <v>5734</v>
      </c>
      <c r="B3478" s="6" t="s">
        <v>5735</v>
      </c>
      <c r="C3478" s="4" t="s">
        <v>65</v>
      </c>
      <c r="D3478" s="213"/>
      <c r="E3478" s="210" t="s">
        <v>5736</v>
      </c>
      <c r="F3478" s="17" t="s">
        <v>405</v>
      </c>
      <c r="G3478" s="36" t="s">
        <v>400</v>
      </c>
      <c r="H3478" s="157">
        <v>0</v>
      </c>
      <c r="I3478" s="19">
        <v>2</v>
      </c>
      <c r="J3478" s="150" t="s">
        <v>13</v>
      </c>
      <c r="K3478" s="150" t="s">
        <v>12</v>
      </c>
      <c r="L3478" s="9">
        <v>2</v>
      </c>
      <c r="M3478" s="9"/>
      <c r="N3478" s="21">
        <v>2.2250999999999999</v>
      </c>
      <c r="O3478" s="10"/>
      <c r="P3478" s="39">
        <v>7.2999999999999995E-2</v>
      </c>
      <c r="Q3478" s="7"/>
      <c r="R3478" s="158">
        <v>45.354399999999998</v>
      </c>
      <c r="S3478" s="1"/>
      <c r="T3478" s="23">
        <v>1.4877</v>
      </c>
      <c r="V3478" s="20">
        <v>30.486599999999999</v>
      </c>
      <c r="X3478" s="20">
        <v>0</v>
      </c>
      <c r="AA3478" s="25">
        <v>5240</v>
      </c>
      <c r="AB3478" s="9"/>
      <c r="AC3478" s="25">
        <v>71796</v>
      </c>
      <c r="AD3478" s="9"/>
      <c r="AE3478" s="27">
        <v>2355</v>
      </c>
      <c r="AF3478" s="9"/>
      <c r="AG3478" s="26">
        <v>1583</v>
      </c>
      <c r="AI3478" s="26">
        <v>0</v>
      </c>
      <c r="AK3478" s="26">
        <v>32801</v>
      </c>
      <c r="AM3478" s="2" t="str">
        <f t="shared" si="54"/>
        <v>No</v>
      </c>
    </row>
    <row r="3479" spans="1:39">
      <c r="A3479" s="6" t="s">
        <v>358</v>
      </c>
      <c r="B3479" s="6" t="s">
        <v>310</v>
      </c>
      <c r="C3479" s="4" t="s">
        <v>109</v>
      </c>
      <c r="D3479" s="213" t="s">
        <v>359</v>
      </c>
      <c r="E3479" s="210">
        <v>95</v>
      </c>
      <c r="F3479" s="17" t="s">
        <v>132</v>
      </c>
      <c r="G3479" s="36" t="s">
        <v>220</v>
      </c>
      <c r="H3479" s="157">
        <v>0</v>
      </c>
      <c r="I3479" s="19">
        <v>2</v>
      </c>
      <c r="J3479" s="150" t="s">
        <v>14</v>
      </c>
      <c r="K3479" s="150" t="s">
        <v>12</v>
      </c>
      <c r="L3479" s="9">
        <v>2</v>
      </c>
      <c r="M3479" s="9"/>
      <c r="N3479" s="21">
        <v>0</v>
      </c>
      <c r="O3479" s="10"/>
      <c r="P3479" s="39">
        <v>0</v>
      </c>
      <c r="Q3479" s="7"/>
      <c r="R3479" s="158">
        <v>90.131200000000007</v>
      </c>
      <c r="S3479" s="1"/>
      <c r="T3479" s="23">
        <v>5.3810000000000002</v>
      </c>
      <c r="V3479" s="20">
        <v>16.75</v>
      </c>
      <c r="X3479" s="20">
        <v>0</v>
      </c>
      <c r="AA3479" s="25">
        <v>0</v>
      </c>
      <c r="AB3479" s="9"/>
      <c r="AC3479" s="25">
        <v>254801</v>
      </c>
      <c r="AD3479" s="9"/>
      <c r="AE3479" s="27">
        <v>15212</v>
      </c>
      <c r="AF3479" s="9"/>
      <c r="AG3479" s="26">
        <v>2827</v>
      </c>
      <c r="AI3479" s="26">
        <v>0</v>
      </c>
      <c r="AK3479" s="26">
        <v>40186</v>
      </c>
      <c r="AM3479" s="2" t="str">
        <f t="shared" si="54"/>
        <v>No</v>
      </c>
    </row>
    <row r="3480" spans="1:39">
      <c r="A3480" s="6" t="s">
        <v>1688</v>
      </c>
      <c r="B3480" s="6" t="s">
        <v>5875</v>
      </c>
      <c r="C3480" s="4" t="s">
        <v>42</v>
      </c>
      <c r="D3480" s="213" t="s">
        <v>1689</v>
      </c>
      <c r="E3480" s="210" t="s">
        <v>1690</v>
      </c>
      <c r="F3480" s="17" t="s">
        <v>272</v>
      </c>
      <c r="G3480" s="36" t="s">
        <v>400</v>
      </c>
      <c r="H3480" s="157">
        <v>0</v>
      </c>
      <c r="I3480" s="19">
        <v>2</v>
      </c>
      <c r="J3480" s="150" t="s">
        <v>13</v>
      </c>
      <c r="K3480" s="150" t="s">
        <v>12</v>
      </c>
      <c r="L3480" s="9">
        <v>2</v>
      </c>
      <c r="M3480" s="9"/>
      <c r="N3480" s="21">
        <v>1.7646999999999999</v>
      </c>
      <c r="O3480" s="10"/>
      <c r="P3480" s="39">
        <v>9.2399999999999996E-2</v>
      </c>
      <c r="Q3480" s="7"/>
      <c r="R3480" s="158">
        <v>28.051200000000001</v>
      </c>
      <c r="S3480" s="1"/>
      <c r="T3480" s="23">
        <v>1.4692000000000001</v>
      </c>
      <c r="V3480" s="20">
        <v>19.092300000000002</v>
      </c>
      <c r="X3480" s="20">
        <v>0</v>
      </c>
      <c r="AA3480" s="25">
        <v>4763</v>
      </c>
      <c r="AB3480" s="9"/>
      <c r="AC3480" s="25">
        <v>51530</v>
      </c>
      <c r="AD3480" s="9"/>
      <c r="AE3480" s="27">
        <v>2699</v>
      </c>
      <c r="AF3480" s="9"/>
      <c r="AG3480" s="26">
        <v>1837</v>
      </c>
      <c r="AI3480" s="26">
        <v>0</v>
      </c>
      <c r="AK3480" s="26">
        <v>24681</v>
      </c>
      <c r="AM3480" s="2" t="str">
        <f t="shared" si="54"/>
        <v>No</v>
      </c>
    </row>
    <row r="3481" spans="1:39">
      <c r="A3481" s="6" t="s">
        <v>4927</v>
      </c>
      <c r="B3481" s="6" t="s">
        <v>4928</v>
      </c>
      <c r="C3481" s="4" t="s">
        <v>22</v>
      </c>
      <c r="D3481" s="213" t="s">
        <v>4929</v>
      </c>
      <c r="E3481" s="210">
        <v>99316</v>
      </c>
      <c r="F3481" s="17" t="s">
        <v>132</v>
      </c>
      <c r="G3481" s="36" t="s">
        <v>220</v>
      </c>
      <c r="H3481" s="157">
        <v>0</v>
      </c>
      <c r="I3481" s="19">
        <v>2</v>
      </c>
      <c r="J3481" s="150" t="s">
        <v>25</v>
      </c>
      <c r="K3481" s="150" t="s">
        <v>12</v>
      </c>
      <c r="L3481" s="9">
        <v>2</v>
      </c>
      <c r="M3481" s="9"/>
      <c r="N3481" s="21">
        <v>1.923</v>
      </c>
      <c r="O3481" s="10"/>
      <c r="P3481" s="39">
        <v>0.72189999999999999</v>
      </c>
      <c r="Q3481" s="7"/>
      <c r="R3481" s="158">
        <v>162.64619999999999</v>
      </c>
      <c r="S3481" s="1"/>
      <c r="T3481" s="23">
        <v>61.057499999999997</v>
      </c>
      <c r="V3481" s="20">
        <v>2.6638000000000002</v>
      </c>
      <c r="X3481" s="20">
        <v>0</v>
      </c>
      <c r="AA3481" s="25">
        <v>882113</v>
      </c>
      <c r="AB3481" s="9"/>
      <c r="AC3481" s="25">
        <v>1221961</v>
      </c>
      <c r="AD3481" s="9"/>
      <c r="AE3481" s="27">
        <v>458725</v>
      </c>
      <c r="AF3481" s="9"/>
      <c r="AG3481" s="26">
        <v>7513</v>
      </c>
      <c r="AI3481" s="26">
        <v>0</v>
      </c>
      <c r="AK3481" s="26">
        <v>44279</v>
      </c>
      <c r="AM3481" s="2" t="str">
        <f t="shared" si="54"/>
        <v>No</v>
      </c>
    </row>
    <row r="3482" spans="1:39">
      <c r="A3482" s="6" t="s">
        <v>5351</v>
      </c>
      <c r="B3482" s="6" t="s">
        <v>770</v>
      </c>
      <c r="C3482" s="4" t="s">
        <v>56</v>
      </c>
      <c r="D3482" s="213" t="s">
        <v>771</v>
      </c>
      <c r="E3482" s="210" t="s">
        <v>772</v>
      </c>
      <c r="F3482" s="17" t="s">
        <v>405</v>
      </c>
      <c r="G3482" s="36" t="s">
        <v>400</v>
      </c>
      <c r="H3482" s="157">
        <v>0</v>
      </c>
      <c r="I3482" s="19">
        <v>2</v>
      </c>
      <c r="J3482" s="150" t="s">
        <v>25</v>
      </c>
      <c r="K3482" s="150" t="s">
        <v>12</v>
      </c>
      <c r="L3482" s="9">
        <v>2</v>
      </c>
      <c r="M3482" s="9"/>
      <c r="N3482" s="21">
        <v>14.5845</v>
      </c>
      <c r="O3482" s="10"/>
      <c r="P3482" s="39">
        <v>0.49480000000000002</v>
      </c>
      <c r="Q3482" s="7"/>
      <c r="R3482" s="158">
        <v>451.63220000000001</v>
      </c>
      <c r="S3482" s="1"/>
      <c r="T3482" s="23">
        <v>15.3226</v>
      </c>
      <c r="V3482" s="20">
        <v>29.475000000000001</v>
      </c>
      <c r="X3482" s="20">
        <v>0</v>
      </c>
      <c r="AA3482" s="25">
        <v>345712</v>
      </c>
      <c r="AB3482" s="9"/>
      <c r="AC3482" s="25">
        <v>698675</v>
      </c>
      <c r="AD3482" s="9"/>
      <c r="AE3482" s="27">
        <v>23704</v>
      </c>
      <c r="AF3482" s="9"/>
      <c r="AG3482" s="26">
        <v>1547</v>
      </c>
      <c r="AI3482" s="26">
        <v>0</v>
      </c>
      <c r="AK3482" s="26">
        <v>13000</v>
      </c>
      <c r="AM3482" s="2" t="str">
        <f t="shared" si="54"/>
        <v>No</v>
      </c>
    </row>
    <row r="3483" spans="1:39">
      <c r="A3483" s="6" t="s">
        <v>6518</v>
      </c>
      <c r="B3483" s="6" t="s">
        <v>6519</v>
      </c>
      <c r="C3483" s="4" t="s">
        <v>20</v>
      </c>
      <c r="D3483" s="213"/>
      <c r="E3483" s="210">
        <v>99436</v>
      </c>
      <c r="F3483" s="17" t="s">
        <v>132</v>
      </c>
      <c r="G3483" s="36" t="s">
        <v>220</v>
      </c>
      <c r="H3483" s="157">
        <v>0</v>
      </c>
      <c r="I3483" s="19">
        <v>2</v>
      </c>
      <c r="J3483" s="150" t="s">
        <v>14</v>
      </c>
      <c r="K3483" s="150" t="s">
        <v>12</v>
      </c>
      <c r="L3483" s="9">
        <v>2</v>
      </c>
      <c r="M3483" s="9"/>
      <c r="N3483" s="21">
        <v>0</v>
      </c>
      <c r="O3483" s="10"/>
      <c r="P3483" s="39">
        <v>0</v>
      </c>
      <c r="Q3483" s="7"/>
      <c r="R3483" s="158">
        <v>94.079300000000003</v>
      </c>
      <c r="S3483" s="1"/>
      <c r="T3483" s="23">
        <v>6.7096999999999998</v>
      </c>
      <c r="V3483" s="20">
        <v>14.0215</v>
      </c>
      <c r="X3483" s="20">
        <v>0</v>
      </c>
      <c r="AA3483" s="25">
        <v>0</v>
      </c>
      <c r="AB3483" s="9"/>
      <c r="AC3483" s="25">
        <v>359665</v>
      </c>
      <c r="AD3483" s="9"/>
      <c r="AE3483" s="27">
        <v>25651</v>
      </c>
      <c r="AF3483" s="9"/>
      <c r="AG3483" s="26">
        <v>3823</v>
      </c>
      <c r="AI3483" s="26">
        <v>0</v>
      </c>
      <c r="AK3483" s="26">
        <v>54782</v>
      </c>
      <c r="AM3483" s="2" t="str">
        <f t="shared" si="54"/>
        <v>No</v>
      </c>
    </row>
    <row r="3484" spans="1:39">
      <c r="A3484" s="6" t="s">
        <v>5718</v>
      </c>
      <c r="B3484" s="6" t="s">
        <v>5719</v>
      </c>
      <c r="C3484" s="4" t="s">
        <v>39</v>
      </c>
      <c r="D3484" s="213"/>
      <c r="E3484" s="210">
        <v>40261</v>
      </c>
      <c r="F3484" s="17" t="s">
        <v>272</v>
      </c>
      <c r="G3484" s="36" t="s">
        <v>220</v>
      </c>
      <c r="H3484" s="157">
        <v>5502379</v>
      </c>
      <c r="I3484" s="19">
        <v>2</v>
      </c>
      <c r="J3484" s="150" t="s">
        <v>14</v>
      </c>
      <c r="K3484" s="150" t="s">
        <v>15</v>
      </c>
      <c r="L3484" s="9">
        <v>2</v>
      </c>
      <c r="M3484" s="9"/>
      <c r="N3484" s="21">
        <v>0</v>
      </c>
      <c r="O3484" s="10"/>
      <c r="P3484" s="39">
        <v>0</v>
      </c>
      <c r="Q3484" s="7"/>
      <c r="R3484" s="158">
        <v>38.837499999999999</v>
      </c>
      <c r="S3484" s="1"/>
      <c r="T3484" s="23">
        <v>7.3867000000000003</v>
      </c>
      <c r="V3484" s="20">
        <v>5.2577999999999996</v>
      </c>
      <c r="X3484" s="20">
        <v>0</v>
      </c>
      <c r="AA3484" s="25">
        <v>0</v>
      </c>
      <c r="AB3484" s="9"/>
      <c r="AC3484" s="25">
        <v>207004</v>
      </c>
      <c r="AD3484" s="9"/>
      <c r="AE3484" s="27">
        <v>39371</v>
      </c>
      <c r="AF3484" s="9"/>
      <c r="AG3484" s="26">
        <v>5330</v>
      </c>
      <c r="AI3484" s="26">
        <v>0</v>
      </c>
      <c r="AK3484" s="26">
        <v>65724</v>
      </c>
      <c r="AM3484" s="2" t="str">
        <f t="shared" si="54"/>
        <v>No</v>
      </c>
    </row>
    <row r="3485" spans="1:39">
      <c r="A3485" s="6" t="s">
        <v>4623</v>
      </c>
      <c r="B3485" s="6" t="s">
        <v>4598</v>
      </c>
      <c r="C3485" s="4" t="s">
        <v>65</v>
      </c>
      <c r="D3485" s="213" t="s">
        <v>4624</v>
      </c>
      <c r="E3485" s="210" t="s">
        <v>4625</v>
      </c>
      <c r="F3485" s="17" t="s">
        <v>405</v>
      </c>
      <c r="G3485" s="36" t="s">
        <v>400</v>
      </c>
      <c r="H3485" s="157">
        <v>0</v>
      </c>
      <c r="I3485" s="19">
        <v>2</v>
      </c>
      <c r="J3485" s="150" t="s">
        <v>13</v>
      </c>
      <c r="K3485" s="150" t="s">
        <v>12</v>
      </c>
      <c r="L3485" s="9">
        <v>2</v>
      </c>
      <c r="M3485" s="9"/>
      <c r="N3485" s="21">
        <v>1.4694</v>
      </c>
      <c r="O3485" s="10"/>
      <c r="P3485" s="39">
        <v>0.1099</v>
      </c>
      <c r="Q3485" s="7"/>
      <c r="R3485" s="158">
        <v>22.543800000000001</v>
      </c>
      <c r="S3485" s="1"/>
      <c r="T3485" s="23">
        <v>1.6869000000000001</v>
      </c>
      <c r="V3485" s="20">
        <v>13.3643</v>
      </c>
      <c r="X3485" s="20">
        <v>0</v>
      </c>
      <c r="AA3485" s="25">
        <v>7607</v>
      </c>
      <c r="AB3485" s="9"/>
      <c r="AC3485" s="25">
        <v>69187</v>
      </c>
      <c r="AD3485" s="9"/>
      <c r="AE3485" s="27">
        <v>5177</v>
      </c>
      <c r="AF3485" s="9"/>
      <c r="AG3485" s="26">
        <v>3069</v>
      </c>
      <c r="AI3485" s="26">
        <v>0</v>
      </c>
      <c r="AK3485" s="26">
        <v>38166</v>
      </c>
      <c r="AM3485" s="2" t="str">
        <f t="shared" si="54"/>
        <v>No</v>
      </c>
    </row>
    <row r="3486" spans="1:39">
      <c r="A3486" s="6" t="s">
        <v>4103</v>
      </c>
      <c r="B3486" s="6" t="s">
        <v>2115</v>
      </c>
      <c r="C3486" s="4" t="s">
        <v>61</v>
      </c>
      <c r="D3486" s="213" t="s">
        <v>4104</v>
      </c>
      <c r="E3486" s="210" t="s">
        <v>4105</v>
      </c>
      <c r="F3486" s="17" t="s">
        <v>272</v>
      </c>
      <c r="G3486" s="36" t="s">
        <v>400</v>
      </c>
      <c r="H3486" s="157">
        <v>0</v>
      </c>
      <c r="I3486" s="19">
        <v>2</v>
      </c>
      <c r="J3486" s="150" t="s">
        <v>13</v>
      </c>
      <c r="K3486" s="150" t="s">
        <v>12</v>
      </c>
      <c r="L3486" s="9">
        <v>2</v>
      </c>
      <c r="M3486" s="9"/>
      <c r="N3486" s="21">
        <v>1.7214</v>
      </c>
      <c r="O3486" s="10"/>
      <c r="P3486" s="39">
        <v>0.25190000000000001</v>
      </c>
      <c r="Q3486" s="7"/>
      <c r="R3486" s="158">
        <v>19.024100000000001</v>
      </c>
      <c r="S3486" s="1"/>
      <c r="T3486" s="23">
        <v>2.7833999999999999</v>
      </c>
      <c r="V3486" s="20">
        <v>6.8349000000000002</v>
      </c>
      <c r="X3486" s="20">
        <v>0</v>
      </c>
      <c r="AA3486" s="25">
        <v>22850</v>
      </c>
      <c r="AB3486" s="9"/>
      <c r="AC3486" s="25">
        <v>90726</v>
      </c>
      <c r="AD3486" s="9"/>
      <c r="AE3486" s="27">
        <v>13274</v>
      </c>
      <c r="AF3486" s="9"/>
      <c r="AG3486" s="26">
        <v>4769</v>
      </c>
      <c r="AI3486" s="26">
        <v>0</v>
      </c>
      <c r="AK3486" s="26">
        <v>46798</v>
      </c>
      <c r="AM3486" s="2" t="str">
        <f t="shared" si="54"/>
        <v>No</v>
      </c>
    </row>
    <row r="3487" spans="1:39">
      <c r="A3487" s="6" t="s">
        <v>4077</v>
      </c>
      <c r="B3487" s="6" t="s">
        <v>4078</v>
      </c>
      <c r="C3487" s="4" t="s">
        <v>61</v>
      </c>
      <c r="D3487" s="213" t="s">
        <v>4079</v>
      </c>
      <c r="E3487" s="210" t="s">
        <v>4080</v>
      </c>
      <c r="F3487" s="17" t="s">
        <v>405</v>
      </c>
      <c r="G3487" s="36" t="s">
        <v>400</v>
      </c>
      <c r="H3487" s="157">
        <v>0</v>
      </c>
      <c r="I3487" s="19">
        <v>2</v>
      </c>
      <c r="J3487" s="150" t="s">
        <v>13</v>
      </c>
      <c r="K3487" s="150" t="s">
        <v>12</v>
      </c>
      <c r="L3487" s="9">
        <v>2</v>
      </c>
      <c r="M3487" s="9"/>
      <c r="N3487" s="21">
        <v>6.0286999999999997</v>
      </c>
      <c r="O3487" s="10"/>
      <c r="P3487" s="39">
        <v>0.12640000000000001</v>
      </c>
      <c r="Q3487" s="7"/>
      <c r="R3487" s="158">
        <v>35.702500000000001</v>
      </c>
      <c r="S3487" s="1"/>
      <c r="T3487" s="23">
        <v>0.74860000000000004</v>
      </c>
      <c r="V3487" s="20">
        <v>47.692900000000002</v>
      </c>
      <c r="X3487" s="20">
        <v>0</v>
      </c>
      <c r="AA3487" s="25">
        <v>8814</v>
      </c>
      <c r="AB3487" s="9"/>
      <c r="AC3487" s="25">
        <v>69727</v>
      </c>
      <c r="AD3487" s="9"/>
      <c r="AE3487" s="27">
        <v>1462</v>
      </c>
      <c r="AF3487" s="9"/>
      <c r="AG3487" s="26">
        <v>1953</v>
      </c>
      <c r="AI3487" s="26">
        <v>0</v>
      </c>
      <c r="AK3487" s="26">
        <v>39741</v>
      </c>
      <c r="AM3487" s="2" t="str">
        <f t="shared" si="54"/>
        <v>No</v>
      </c>
    </row>
    <row r="3488" spans="1:39">
      <c r="A3488" s="6" t="s">
        <v>638</v>
      </c>
      <c r="B3488" s="6" t="s">
        <v>639</v>
      </c>
      <c r="C3488" s="4" t="s">
        <v>10</v>
      </c>
      <c r="D3488" s="213" t="s">
        <v>640</v>
      </c>
      <c r="E3488" s="210" t="s">
        <v>641</v>
      </c>
      <c r="F3488" s="17" t="s">
        <v>272</v>
      </c>
      <c r="G3488" s="36" t="s">
        <v>400</v>
      </c>
      <c r="H3488" s="157">
        <v>0</v>
      </c>
      <c r="I3488" s="19">
        <v>2</v>
      </c>
      <c r="J3488" s="150" t="s">
        <v>14</v>
      </c>
      <c r="K3488" s="150" t="s">
        <v>12</v>
      </c>
      <c r="L3488" s="9">
        <v>2</v>
      </c>
      <c r="M3488" s="9"/>
      <c r="N3488" s="21">
        <v>1.3289</v>
      </c>
      <c r="O3488" s="10"/>
      <c r="P3488" s="39">
        <v>8.8400000000000006E-2</v>
      </c>
      <c r="Q3488" s="7"/>
      <c r="R3488" s="158">
        <v>103.658</v>
      </c>
      <c r="S3488" s="1"/>
      <c r="T3488" s="23">
        <v>6.8954000000000004</v>
      </c>
      <c r="V3488" s="20">
        <v>15.0328</v>
      </c>
      <c r="X3488" s="20">
        <v>0</v>
      </c>
      <c r="AA3488" s="25">
        <v>33300</v>
      </c>
      <c r="AB3488" s="9"/>
      <c r="AC3488" s="25">
        <v>376693</v>
      </c>
      <c r="AD3488" s="9"/>
      <c r="AE3488" s="27">
        <v>25058</v>
      </c>
      <c r="AF3488" s="9"/>
      <c r="AG3488" s="26">
        <v>3634</v>
      </c>
      <c r="AI3488" s="26">
        <v>0</v>
      </c>
      <c r="AK3488" s="26">
        <v>49719</v>
      </c>
      <c r="AM3488" s="2" t="str">
        <f t="shared" si="54"/>
        <v>No</v>
      </c>
    </row>
    <row r="3489" spans="1:39">
      <c r="A3489" s="6" t="s">
        <v>4940</v>
      </c>
      <c r="B3489" s="6" t="s">
        <v>4941</v>
      </c>
      <c r="C3489" s="4" t="s">
        <v>22</v>
      </c>
      <c r="D3489" s="213" t="s">
        <v>4942</v>
      </c>
      <c r="E3489" s="210">
        <v>99364</v>
      </c>
      <c r="F3489" s="17" t="s">
        <v>132</v>
      </c>
      <c r="G3489" s="36" t="s">
        <v>220</v>
      </c>
      <c r="H3489" s="157">
        <v>0</v>
      </c>
      <c r="I3489" s="19">
        <v>2</v>
      </c>
      <c r="J3489" s="150" t="s">
        <v>13</v>
      </c>
      <c r="K3489" s="150" t="s">
        <v>12</v>
      </c>
      <c r="L3489" s="9">
        <v>2</v>
      </c>
      <c r="M3489" s="9"/>
      <c r="N3489" s="21">
        <v>0</v>
      </c>
      <c r="O3489" s="10"/>
      <c r="P3489" s="39">
        <v>0</v>
      </c>
      <c r="Q3489" s="7"/>
      <c r="R3489" s="158">
        <v>123.9577</v>
      </c>
      <c r="S3489" s="1"/>
      <c r="T3489" s="23">
        <v>3.4138000000000002</v>
      </c>
      <c r="V3489" s="20">
        <v>36.311199999999999</v>
      </c>
      <c r="X3489" s="20">
        <v>0</v>
      </c>
      <c r="AA3489" s="25">
        <v>0</v>
      </c>
      <c r="AB3489" s="9"/>
      <c r="AC3489" s="25">
        <v>117140</v>
      </c>
      <c r="AD3489" s="9"/>
      <c r="AE3489" s="27">
        <v>3226</v>
      </c>
      <c r="AF3489" s="9"/>
      <c r="AG3489" s="26">
        <v>945</v>
      </c>
      <c r="AI3489" s="26">
        <v>0</v>
      </c>
      <c r="AK3489" s="26">
        <v>27904</v>
      </c>
      <c r="AM3489" s="2" t="str">
        <f t="shared" si="54"/>
        <v>No</v>
      </c>
    </row>
    <row r="3490" spans="1:39">
      <c r="A3490" s="6" t="s">
        <v>6520</v>
      </c>
      <c r="B3490" s="6" t="s">
        <v>4300</v>
      </c>
      <c r="C3490" s="4" t="s">
        <v>66</v>
      </c>
      <c r="D3490" s="213" t="s">
        <v>4301</v>
      </c>
      <c r="E3490" s="210" t="s">
        <v>4302</v>
      </c>
      <c r="F3490" s="17" t="s">
        <v>272</v>
      </c>
      <c r="G3490" s="36" t="s">
        <v>400</v>
      </c>
      <c r="H3490" s="157">
        <v>0</v>
      </c>
      <c r="I3490" s="19">
        <v>2</v>
      </c>
      <c r="J3490" s="150" t="s">
        <v>13</v>
      </c>
      <c r="K3490" s="150" t="s">
        <v>12</v>
      </c>
      <c r="L3490" s="9">
        <v>2</v>
      </c>
      <c r="M3490" s="9"/>
      <c r="N3490" s="21">
        <v>1.0429999999999999</v>
      </c>
      <c r="O3490" s="10"/>
      <c r="P3490" s="39">
        <v>0.109</v>
      </c>
      <c r="Q3490" s="7"/>
      <c r="R3490" s="158">
        <v>53.926099999999998</v>
      </c>
      <c r="S3490" s="1"/>
      <c r="T3490" s="23">
        <v>5.6379000000000001</v>
      </c>
      <c r="V3490" s="20">
        <v>9.5648999999999997</v>
      </c>
      <c r="X3490" s="20">
        <v>0</v>
      </c>
      <c r="AA3490" s="25">
        <v>8591</v>
      </c>
      <c r="AB3490" s="9"/>
      <c r="AC3490" s="25">
        <v>78786</v>
      </c>
      <c r="AD3490" s="9"/>
      <c r="AE3490" s="27">
        <v>8237</v>
      </c>
      <c r="AF3490" s="9"/>
      <c r="AG3490" s="26">
        <v>1461</v>
      </c>
      <c r="AI3490" s="26">
        <v>0</v>
      </c>
      <c r="AK3490" s="26">
        <v>15910</v>
      </c>
      <c r="AM3490" s="2" t="str">
        <f t="shared" si="54"/>
        <v>No</v>
      </c>
    </row>
    <row r="3491" spans="1:39">
      <c r="A3491" s="6" t="s">
        <v>1773</v>
      </c>
      <c r="B3491" s="6" t="s">
        <v>5870</v>
      </c>
      <c r="C3491" s="4" t="s">
        <v>42</v>
      </c>
      <c r="D3491" s="213" t="s">
        <v>1774</v>
      </c>
      <c r="E3491" s="210" t="s">
        <v>1775</v>
      </c>
      <c r="F3491" s="17" t="s">
        <v>272</v>
      </c>
      <c r="G3491" s="36" t="s">
        <v>400</v>
      </c>
      <c r="H3491" s="157">
        <v>0</v>
      </c>
      <c r="I3491" s="19">
        <v>2</v>
      </c>
      <c r="J3491" s="150" t="s">
        <v>13</v>
      </c>
      <c r="K3491" s="150" t="s">
        <v>12</v>
      </c>
      <c r="L3491" s="9">
        <v>2</v>
      </c>
      <c r="M3491" s="9"/>
      <c r="N3491" s="21">
        <v>1.2641</v>
      </c>
      <c r="O3491" s="10"/>
      <c r="P3491" s="39">
        <v>3.6600000000000001E-2</v>
      </c>
      <c r="Q3491" s="7"/>
      <c r="R3491" s="158">
        <v>69.571799999999996</v>
      </c>
      <c r="S3491" s="1"/>
      <c r="T3491" s="23">
        <v>2.0143</v>
      </c>
      <c r="V3491" s="20">
        <v>34.5398</v>
      </c>
      <c r="X3491" s="20">
        <v>0</v>
      </c>
      <c r="AA3491" s="25">
        <v>4466</v>
      </c>
      <c r="AB3491" s="9"/>
      <c r="AC3491" s="25">
        <v>122029</v>
      </c>
      <c r="AD3491" s="9"/>
      <c r="AE3491" s="27">
        <v>3533</v>
      </c>
      <c r="AF3491" s="9"/>
      <c r="AG3491" s="26">
        <v>1754</v>
      </c>
      <c r="AI3491" s="26">
        <v>0</v>
      </c>
      <c r="AK3491" s="26">
        <v>36369</v>
      </c>
      <c r="AM3491" s="2" t="str">
        <f t="shared" si="54"/>
        <v>No</v>
      </c>
    </row>
    <row r="3492" spans="1:39">
      <c r="A3492" s="6" t="s">
        <v>4576</v>
      </c>
      <c r="B3492" s="6" t="s">
        <v>4577</v>
      </c>
      <c r="C3492" s="4" t="s">
        <v>63</v>
      </c>
      <c r="D3492" s="213" t="s">
        <v>4578</v>
      </c>
      <c r="E3492" s="210" t="s">
        <v>4579</v>
      </c>
      <c r="F3492" s="17" t="s">
        <v>405</v>
      </c>
      <c r="G3492" s="36" t="s">
        <v>400</v>
      </c>
      <c r="H3492" s="157">
        <v>0</v>
      </c>
      <c r="I3492" s="19">
        <v>2</v>
      </c>
      <c r="J3492" s="150" t="s">
        <v>13</v>
      </c>
      <c r="K3492" s="150" t="s">
        <v>12</v>
      </c>
      <c r="L3492" s="9">
        <v>2</v>
      </c>
      <c r="M3492" s="9"/>
      <c r="N3492" s="21">
        <v>5.9584000000000001</v>
      </c>
      <c r="O3492" s="10"/>
      <c r="P3492" s="39">
        <v>0.13039999999999999</v>
      </c>
      <c r="Q3492" s="7"/>
      <c r="R3492" s="158">
        <v>58.744399999999999</v>
      </c>
      <c r="S3492" s="1"/>
      <c r="T3492" s="23">
        <v>1.2859</v>
      </c>
      <c r="V3492" s="20">
        <v>45.685000000000002</v>
      </c>
      <c r="X3492" s="20">
        <v>0</v>
      </c>
      <c r="AA3492" s="25">
        <v>7585</v>
      </c>
      <c r="AB3492" s="9"/>
      <c r="AC3492" s="25">
        <v>58157</v>
      </c>
      <c r="AD3492" s="9"/>
      <c r="AE3492" s="27">
        <v>1273</v>
      </c>
      <c r="AF3492" s="9"/>
      <c r="AG3492" s="26">
        <v>990</v>
      </c>
      <c r="AI3492" s="26">
        <v>0</v>
      </c>
      <c r="AK3492" s="26">
        <v>22960</v>
      </c>
      <c r="AM3492" s="2" t="str">
        <f t="shared" si="54"/>
        <v>No</v>
      </c>
    </row>
    <row r="3493" spans="1:39">
      <c r="A3493" s="6" t="s">
        <v>1678</v>
      </c>
      <c r="B3493" s="6" t="s">
        <v>1679</v>
      </c>
      <c r="C3493" s="4" t="s">
        <v>42</v>
      </c>
      <c r="D3493" s="213" t="s">
        <v>1680</v>
      </c>
      <c r="E3493" s="210" t="s">
        <v>1681</v>
      </c>
      <c r="F3493" s="17" t="s">
        <v>272</v>
      </c>
      <c r="G3493" s="36" t="s">
        <v>400</v>
      </c>
      <c r="H3493" s="157">
        <v>0</v>
      </c>
      <c r="I3493" s="19">
        <v>2</v>
      </c>
      <c r="J3493" s="150" t="s">
        <v>13</v>
      </c>
      <c r="K3493" s="150" t="s">
        <v>12</v>
      </c>
      <c r="L3493" s="9">
        <v>2</v>
      </c>
      <c r="M3493" s="9"/>
      <c r="N3493" s="21">
        <v>1.7516</v>
      </c>
      <c r="O3493" s="10"/>
      <c r="P3493" s="39">
        <v>6.6100000000000006E-2</v>
      </c>
      <c r="Q3493" s="7"/>
      <c r="R3493" s="158">
        <v>29.7043</v>
      </c>
      <c r="S3493" s="1"/>
      <c r="T3493" s="23">
        <v>1.1212</v>
      </c>
      <c r="V3493" s="20">
        <v>26.493500000000001</v>
      </c>
      <c r="X3493" s="20">
        <v>0</v>
      </c>
      <c r="AA3493" s="25">
        <v>7227</v>
      </c>
      <c r="AB3493" s="9"/>
      <c r="AC3493" s="25">
        <v>109312</v>
      </c>
      <c r="AD3493" s="9"/>
      <c r="AE3493" s="27">
        <v>4126</v>
      </c>
      <c r="AF3493" s="9"/>
      <c r="AG3493" s="26">
        <v>3680</v>
      </c>
      <c r="AI3493" s="26">
        <v>0</v>
      </c>
      <c r="AK3493" s="26">
        <v>61450</v>
      </c>
      <c r="AM3493" s="2" t="str">
        <f t="shared" si="54"/>
        <v>No</v>
      </c>
    </row>
    <row r="3494" spans="1:39">
      <c r="A3494" s="6" t="s">
        <v>3843</v>
      </c>
      <c r="B3494" s="6" t="s">
        <v>2545</v>
      </c>
      <c r="C3494" s="4" t="s">
        <v>48</v>
      </c>
      <c r="D3494" s="213" t="s">
        <v>3844</v>
      </c>
      <c r="E3494" s="210" t="s">
        <v>3845</v>
      </c>
      <c r="F3494" s="17" t="s">
        <v>272</v>
      </c>
      <c r="G3494" s="36" t="s">
        <v>400</v>
      </c>
      <c r="H3494" s="157">
        <v>0</v>
      </c>
      <c r="I3494" s="19">
        <v>2</v>
      </c>
      <c r="J3494" s="150" t="s">
        <v>13</v>
      </c>
      <c r="K3494" s="150" t="s">
        <v>12</v>
      </c>
      <c r="L3494" s="9">
        <v>2</v>
      </c>
      <c r="M3494" s="9"/>
      <c r="N3494" s="21">
        <v>1.5568</v>
      </c>
      <c r="O3494" s="10"/>
      <c r="P3494" s="39">
        <v>3.6900000000000002E-2</v>
      </c>
      <c r="Q3494" s="7"/>
      <c r="R3494" s="158">
        <v>93.927099999999996</v>
      </c>
      <c r="S3494" s="1"/>
      <c r="T3494" s="23">
        <v>2.2248000000000001</v>
      </c>
      <c r="V3494" s="20">
        <v>42.2181</v>
      </c>
      <c r="X3494" s="20">
        <v>0</v>
      </c>
      <c r="AA3494" s="25">
        <v>2234</v>
      </c>
      <c r="AB3494" s="9"/>
      <c r="AC3494" s="25">
        <v>60583</v>
      </c>
      <c r="AD3494" s="9"/>
      <c r="AE3494" s="27">
        <v>1435</v>
      </c>
      <c r="AF3494" s="9"/>
      <c r="AG3494" s="26">
        <v>645</v>
      </c>
      <c r="AI3494" s="26">
        <v>0</v>
      </c>
      <c r="AK3494" s="26">
        <v>13670</v>
      </c>
      <c r="AM3494" s="2" t="str">
        <f t="shared" si="54"/>
        <v>No</v>
      </c>
    </row>
    <row r="3495" spans="1:39">
      <c r="A3495" s="6" t="s">
        <v>2281</v>
      </c>
      <c r="B3495" s="6" t="s">
        <v>2282</v>
      </c>
      <c r="C3495" s="4" t="s">
        <v>57</v>
      </c>
      <c r="D3495" s="213" t="s">
        <v>2283</v>
      </c>
      <c r="E3495" s="210">
        <v>50007</v>
      </c>
      <c r="F3495" s="17" t="s">
        <v>132</v>
      </c>
      <c r="G3495" s="36" t="s">
        <v>220</v>
      </c>
      <c r="H3495" s="157">
        <v>0</v>
      </c>
      <c r="I3495" s="19">
        <v>2</v>
      </c>
      <c r="J3495" s="150" t="s">
        <v>14</v>
      </c>
      <c r="K3495" s="150" t="s">
        <v>12</v>
      </c>
      <c r="L3495" s="9">
        <v>2</v>
      </c>
      <c r="M3495" s="9"/>
      <c r="N3495" s="21">
        <v>0.99780000000000002</v>
      </c>
      <c r="O3495" s="10"/>
      <c r="P3495" s="39">
        <v>3.4000000000000002E-2</v>
      </c>
      <c r="Q3495" s="7"/>
      <c r="R3495" s="158">
        <v>41.714599999999997</v>
      </c>
      <c r="S3495" s="1"/>
      <c r="T3495" s="23">
        <v>1.4221999999999999</v>
      </c>
      <c r="V3495" s="20">
        <v>29.332000000000001</v>
      </c>
      <c r="X3495" s="20">
        <v>0</v>
      </c>
      <c r="AA3495" s="25">
        <v>2242</v>
      </c>
      <c r="AB3495" s="9"/>
      <c r="AC3495" s="25">
        <v>65909</v>
      </c>
      <c r="AD3495" s="9"/>
      <c r="AE3495" s="27">
        <v>2247</v>
      </c>
      <c r="AF3495" s="9"/>
      <c r="AG3495" s="26">
        <v>1580</v>
      </c>
      <c r="AI3495" s="26">
        <v>0</v>
      </c>
      <c r="AK3495" s="26">
        <v>55445</v>
      </c>
      <c r="AM3495" s="2" t="str">
        <f t="shared" si="54"/>
        <v>No</v>
      </c>
    </row>
    <row r="3496" spans="1:39">
      <c r="A3496" s="6" t="s">
        <v>6521</v>
      </c>
      <c r="B3496" s="6" t="s">
        <v>4455</v>
      </c>
      <c r="C3496" s="4" t="s">
        <v>33</v>
      </c>
      <c r="D3496" s="213" t="s">
        <v>4456</v>
      </c>
      <c r="E3496" s="210" t="s">
        <v>4457</v>
      </c>
      <c r="F3496" s="17" t="s">
        <v>272</v>
      </c>
      <c r="G3496" s="36" t="s">
        <v>400</v>
      </c>
      <c r="H3496" s="157">
        <v>0</v>
      </c>
      <c r="I3496" s="19">
        <v>2</v>
      </c>
      <c r="J3496" s="150" t="s">
        <v>14</v>
      </c>
      <c r="K3496" s="150" t="s">
        <v>12</v>
      </c>
      <c r="L3496" s="9">
        <v>2</v>
      </c>
      <c r="M3496" s="9"/>
      <c r="N3496" s="21">
        <v>0.56579999999999997</v>
      </c>
      <c r="O3496" s="10"/>
      <c r="P3496" s="39">
        <v>7.5600000000000001E-2</v>
      </c>
      <c r="Q3496" s="7"/>
      <c r="R3496" s="158">
        <v>129.5386</v>
      </c>
      <c r="S3496" s="1"/>
      <c r="T3496" s="23">
        <v>17.308700000000002</v>
      </c>
      <c r="V3496" s="20">
        <v>7.484</v>
      </c>
      <c r="X3496" s="20">
        <v>0</v>
      </c>
      <c r="AA3496" s="25">
        <v>96119</v>
      </c>
      <c r="AB3496" s="9"/>
      <c r="AC3496" s="25">
        <v>1271292</v>
      </c>
      <c r="AD3496" s="9"/>
      <c r="AE3496" s="27">
        <v>169868</v>
      </c>
      <c r="AF3496" s="9"/>
      <c r="AG3496" s="26">
        <v>9814</v>
      </c>
      <c r="AI3496" s="26">
        <v>0</v>
      </c>
      <c r="AK3496" s="26">
        <v>119766</v>
      </c>
      <c r="AM3496" s="2" t="str">
        <f t="shared" si="54"/>
        <v>No</v>
      </c>
    </row>
    <row r="3497" spans="1:39">
      <c r="A3497" s="6" t="s">
        <v>1239</v>
      </c>
      <c r="B3497" s="6" t="s">
        <v>1240</v>
      </c>
      <c r="C3497" s="4" t="s">
        <v>105</v>
      </c>
      <c r="D3497" s="213" t="s">
        <v>1241</v>
      </c>
      <c r="E3497" s="210" t="s">
        <v>1242</v>
      </c>
      <c r="F3497" s="17" t="s">
        <v>272</v>
      </c>
      <c r="G3497" s="36" t="s">
        <v>400</v>
      </c>
      <c r="H3497" s="157">
        <v>0</v>
      </c>
      <c r="I3497" s="19">
        <v>2</v>
      </c>
      <c r="J3497" s="150" t="s">
        <v>14</v>
      </c>
      <c r="K3497" s="150" t="s">
        <v>12</v>
      </c>
      <c r="L3497" s="9">
        <v>2</v>
      </c>
      <c r="M3497" s="9"/>
      <c r="N3497" s="21">
        <v>0.26850000000000002</v>
      </c>
      <c r="O3497" s="10"/>
      <c r="P3497" s="39">
        <v>5.33E-2</v>
      </c>
      <c r="Q3497" s="7"/>
      <c r="R3497" s="158">
        <v>32.6706</v>
      </c>
      <c r="S3497" s="1"/>
      <c r="T3497" s="23">
        <v>6.4825999999999997</v>
      </c>
      <c r="V3497" s="20">
        <v>5.0396999999999998</v>
      </c>
      <c r="X3497" s="20">
        <v>0</v>
      </c>
      <c r="AA3497" s="25">
        <v>5258</v>
      </c>
      <c r="AB3497" s="9"/>
      <c r="AC3497" s="25">
        <v>98698</v>
      </c>
      <c r="AD3497" s="9"/>
      <c r="AE3497" s="27">
        <v>19584</v>
      </c>
      <c r="AF3497" s="9"/>
      <c r="AG3497" s="26">
        <v>3021</v>
      </c>
      <c r="AI3497" s="26">
        <v>0</v>
      </c>
      <c r="AK3497" s="26">
        <v>47993</v>
      </c>
      <c r="AM3497" s="2" t="str">
        <f t="shared" si="54"/>
        <v>No</v>
      </c>
    </row>
    <row r="3498" spans="1:39">
      <c r="A3498" s="6" t="s">
        <v>5143</v>
      </c>
      <c r="B3498" s="6" t="s">
        <v>5144</v>
      </c>
      <c r="C3498" s="4" t="s">
        <v>22</v>
      </c>
      <c r="D3498" s="213" t="s">
        <v>5145</v>
      </c>
      <c r="E3498" s="210" t="s">
        <v>5146</v>
      </c>
      <c r="F3498" s="17" t="s">
        <v>272</v>
      </c>
      <c r="G3498" s="36" t="s">
        <v>400</v>
      </c>
      <c r="H3498" s="157">
        <v>0</v>
      </c>
      <c r="I3498" s="19">
        <v>2</v>
      </c>
      <c r="J3498" s="150" t="s">
        <v>13</v>
      </c>
      <c r="K3498" s="150" t="s">
        <v>12</v>
      </c>
      <c r="L3498" s="9">
        <v>2</v>
      </c>
      <c r="M3498" s="9"/>
      <c r="N3498" s="21">
        <v>9.0882000000000005</v>
      </c>
      <c r="O3498" s="10"/>
      <c r="P3498" s="39">
        <v>6.5000000000000002E-2</v>
      </c>
      <c r="Q3498" s="7"/>
      <c r="R3498" s="158">
        <v>94.057000000000002</v>
      </c>
      <c r="S3498" s="1"/>
      <c r="T3498" s="23">
        <v>0.67230000000000001</v>
      </c>
      <c r="V3498" s="20">
        <v>139.9118</v>
      </c>
      <c r="X3498" s="20">
        <v>0</v>
      </c>
      <c r="AA3498" s="25">
        <v>5462</v>
      </c>
      <c r="AB3498" s="9"/>
      <c r="AC3498" s="25">
        <v>84087</v>
      </c>
      <c r="AD3498" s="9"/>
      <c r="AE3498" s="27">
        <v>601</v>
      </c>
      <c r="AF3498" s="9"/>
      <c r="AG3498" s="26">
        <v>894</v>
      </c>
      <c r="AI3498" s="26">
        <v>0</v>
      </c>
      <c r="AK3498" s="26">
        <v>16758</v>
      </c>
      <c r="AM3498" s="2" t="str">
        <f t="shared" si="54"/>
        <v>No</v>
      </c>
    </row>
    <row r="3499" spans="1:39">
      <c r="A3499" s="6" t="s">
        <v>3973</v>
      </c>
      <c r="B3499" s="6" t="s">
        <v>3723</v>
      </c>
      <c r="C3499" s="4" t="s">
        <v>48</v>
      </c>
      <c r="D3499" s="213" t="s">
        <v>3974</v>
      </c>
      <c r="E3499" s="210" t="s">
        <v>3975</v>
      </c>
      <c r="F3499" s="17" t="s">
        <v>405</v>
      </c>
      <c r="G3499" s="36" t="s">
        <v>400</v>
      </c>
      <c r="H3499" s="157">
        <v>0</v>
      </c>
      <c r="I3499" s="19">
        <v>2</v>
      </c>
      <c r="J3499" s="150" t="s">
        <v>13</v>
      </c>
      <c r="K3499" s="150" t="s">
        <v>12</v>
      </c>
      <c r="L3499" s="9">
        <v>2</v>
      </c>
      <c r="M3499" s="9"/>
      <c r="N3499" s="21">
        <v>3.9043000000000001</v>
      </c>
      <c r="O3499" s="10"/>
      <c r="P3499" s="39">
        <v>3.1E-2</v>
      </c>
      <c r="Q3499" s="7"/>
      <c r="R3499" s="158">
        <v>123.8861</v>
      </c>
      <c r="S3499" s="1"/>
      <c r="T3499" s="23">
        <v>0.98340000000000005</v>
      </c>
      <c r="V3499" s="20">
        <v>125.9751</v>
      </c>
      <c r="X3499" s="20">
        <v>0</v>
      </c>
      <c r="AA3499" s="25">
        <v>10651</v>
      </c>
      <c r="AB3499" s="9"/>
      <c r="AC3499" s="25">
        <v>343660</v>
      </c>
      <c r="AD3499" s="9"/>
      <c r="AE3499" s="27">
        <v>2728</v>
      </c>
      <c r="AF3499" s="9"/>
      <c r="AG3499" s="26">
        <v>2774</v>
      </c>
      <c r="AI3499" s="26">
        <v>0</v>
      </c>
      <c r="AK3499" s="26">
        <v>38487</v>
      </c>
      <c r="AM3499" s="2" t="str">
        <f t="shared" si="54"/>
        <v>No</v>
      </c>
    </row>
    <row r="3500" spans="1:39">
      <c r="A3500" s="6" t="s">
        <v>316</v>
      </c>
      <c r="B3500" s="6" t="s">
        <v>317</v>
      </c>
      <c r="C3500" s="4" t="s">
        <v>10</v>
      </c>
      <c r="D3500" s="213" t="s">
        <v>318</v>
      </c>
      <c r="E3500" s="210">
        <v>30</v>
      </c>
      <c r="F3500" s="17" t="s">
        <v>132</v>
      </c>
      <c r="G3500" s="36" t="s">
        <v>220</v>
      </c>
      <c r="H3500" s="157">
        <v>0</v>
      </c>
      <c r="I3500" s="19">
        <v>2</v>
      </c>
      <c r="J3500" s="150" t="s">
        <v>13</v>
      </c>
      <c r="K3500" s="150" t="s">
        <v>12</v>
      </c>
      <c r="L3500" s="9">
        <v>2</v>
      </c>
      <c r="M3500" s="9"/>
      <c r="N3500" s="21">
        <v>0.74880000000000002</v>
      </c>
      <c r="O3500" s="10"/>
      <c r="P3500" s="39">
        <v>0.02</v>
      </c>
      <c r="Q3500" s="7"/>
      <c r="R3500" s="158">
        <v>35.982900000000001</v>
      </c>
      <c r="S3500" s="1"/>
      <c r="T3500" s="23">
        <v>0.96220000000000006</v>
      </c>
      <c r="V3500" s="20">
        <v>37.397100000000002</v>
      </c>
      <c r="X3500" s="20">
        <v>0</v>
      </c>
      <c r="AA3500" s="25">
        <v>2191</v>
      </c>
      <c r="AB3500" s="9"/>
      <c r="AC3500" s="25">
        <v>109424</v>
      </c>
      <c r="AD3500" s="9"/>
      <c r="AE3500" s="27">
        <v>2926</v>
      </c>
      <c r="AF3500" s="9"/>
      <c r="AG3500" s="26">
        <v>3041</v>
      </c>
      <c r="AI3500" s="26">
        <v>0</v>
      </c>
      <c r="AK3500" s="26">
        <v>63665</v>
      </c>
      <c r="AM3500" s="2" t="str">
        <f t="shared" si="54"/>
        <v>No</v>
      </c>
    </row>
    <row r="3501" spans="1:39">
      <c r="A3501" s="6" t="s">
        <v>6522</v>
      </c>
      <c r="B3501" s="6" t="s">
        <v>6523</v>
      </c>
      <c r="C3501" s="4" t="s">
        <v>113</v>
      </c>
      <c r="D3501" s="213" t="s">
        <v>6524</v>
      </c>
      <c r="E3501" s="210">
        <v>50014</v>
      </c>
      <c r="F3501" s="17" t="s">
        <v>132</v>
      </c>
      <c r="G3501" s="36" t="s">
        <v>220</v>
      </c>
      <c r="H3501" s="157">
        <v>0</v>
      </c>
      <c r="I3501" s="19">
        <v>2</v>
      </c>
      <c r="J3501" s="150" t="s">
        <v>14</v>
      </c>
      <c r="K3501" s="150" t="s">
        <v>12</v>
      </c>
      <c r="L3501" s="9">
        <v>2</v>
      </c>
      <c r="M3501" s="9"/>
      <c r="N3501" s="21">
        <v>0.41670000000000001</v>
      </c>
      <c r="O3501" s="10"/>
      <c r="P3501" s="39">
        <v>3.8999999999999998E-3</v>
      </c>
      <c r="Q3501" s="7"/>
      <c r="R3501" s="158">
        <v>80.604299999999995</v>
      </c>
      <c r="S3501" s="1"/>
      <c r="T3501" s="23">
        <v>0.75960000000000005</v>
      </c>
      <c r="V3501" s="20">
        <v>106.1152</v>
      </c>
      <c r="X3501" s="20">
        <v>0</v>
      </c>
      <c r="AA3501" s="25">
        <v>528</v>
      </c>
      <c r="AB3501" s="9"/>
      <c r="AC3501" s="25">
        <v>134448</v>
      </c>
      <c r="AD3501" s="9"/>
      <c r="AE3501" s="27">
        <v>1267</v>
      </c>
      <c r="AF3501" s="9"/>
      <c r="AG3501" s="26">
        <v>1668</v>
      </c>
      <c r="AI3501" s="26">
        <v>0</v>
      </c>
      <c r="AK3501" s="26">
        <v>50931</v>
      </c>
      <c r="AM3501" s="2" t="str">
        <f t="shared" si="54"/>
        <v>No</v>
      </c>
    </row>
    <row r="3502" spans="1:39">
      <c r="A3502" s="6" t="s">
        <v>4050</v>
      </c>
      <c r="B3502" s="6" t="s">
        <v>4051</v>
      </c>
      <c r="C3502" s="4" t="s">
        <v>48</v>
      </c>
      <c r="D3502" s="213" t="s">
        <v>4052</v>
      </c>
      <c r="E3502" s="210" t="s">
        <v>4053</v>
      </c>
      <c r="F3502" s="17" t="s">
        <v>405</v>
      </c>
      <c r="G3502" s="36" t="s">
        <v>400</v>
      </c>
      <c r="H3502" s="157">
        <v>0</v>
      </c>
      <c r="I3502" s="19">
        <v>2</v>
      </c>
      <c r="J3502" s="150" t="s">
        <v>13</v>
      </c>
      <c r="K3502" s="150" t="s">
        <v>12</v>
      </c>
      <c r="L3502" s="9">
        <v>2</v>
      </c>
      <c r="M3502" s="9"/>
      <c r="N3502" s="21">
        <v>1.7058</v>
      </c>
      <c r="O3502" s="10"/>
      <c r="P3502" s="39">
        <v>0.14499999999999999</v>
      </c>
      <c r="Q3502" s="7"/>
      <c r="R3502" s="158">
        <v>30.284500000000001</v>
      </c>
      <c r="S3502" s="1"/>
      <c r="T3502" s="23">
        <v>2.5737000000000001</v>
      </c>
      <c r="V3502" s="20">
        <v>11.7669</v>
      </c>
      <c r="X3502" s="20">
        <v>0</v>
      </c>
      <c r="AA3502" s="25">
        <v>14119</v>
      </c>
      <c r="AB3502" s="9"/>
      <c r="AC3502" s="25">
        <v>97395</v>
      </c>
      <c r="AD3502" s="9"/>
      <c r="AE3502" s="27">
        <v>8277</v>
      </c>
      <c r="AF3502" s="9"/>
      <c r="AG3502" s="26">
        <v>3216</v>
      </c>
      <c r="AI3502" s="26">
        <v>0</v>
      </c>
      <c r="AK3502" s="26">
        <v>33310</v>
      </c>
      <c r="AM3502" s="2" t="str">
        <f t="shared" si="54"/>
        <v>No</v>
      </c>
    </row>
    <row r="3503" spans="1:39">
      <c r="A3503" s="6" t="s">
        <v>5497</v>
      </c>
      <c r="B3503" s="6" t="s">
        <v>5498</v>
      </c>
      <c r="C3503" s="4" t="s">
        <v>74</v>
      </c>
      <c r="D3503" s="213" t="s">
        <v>5499</v>
      </c>
      <c r="E3503" s="210">
        <v>99406</v>
      </c>
      <c r="F3503" s="17" t="s">
        <v>132</v>
      </c>
      <c r="G3503" s="36" t="s">
        <v>220</v>
      </c>
      <c r="H3503" s="157">
        <v>0</v>
      </c>
      <c r="I3503" s="19">
        <v>2</v>
      </c>
      <c r="J3503" s="150" t="s">
        <v>14</v>
      </c>
      <c r="K3503" s="150" t="s">
        <v>12</v>
      </c>
      <c r="L3503" s="9">
        <v>2</v>
      </c>
      <c r="M3503" s="9"/>
      <c r="N3503" s="21">
        <v>0.99850000000000005</v>
      </c>
      <c r="O3503" s="10"/>
      <c r="P3503" s="39">
        <v>1.1299999999999999E-2</v>
      </c>
      <c r="Q3503" s="7"/>
      <c r="R3503" s="158">
        <v>106.23869999999999</v>
      </c>
      <c r="S3503" s="1"/>
      <c r="T3503" s="23">
        <v>1.2029000000000001</v>
      </c>
      <c r="V3503" s="20">
        <v>88.320499999999996</v>
      </c>
      <c r="X3503" s="20">
        <v>0</v>
      </c>
      <c r="AA3503" s="25">
        <v>4091</v>
      </c>
      <c r="AB3503" s="9"/>
      <c r="AC3503" s="25">
        <v>361849</v>
      </c>
      <c r="AD3503" s="9"/>
      <c r="AE3503" s="27">
        <v>4097</v>
      </c>
      <c r="AF3503" s="9"/>
      <c r="AG3503" s="26">
        <v>3406</v>
      </c>
      <c r="AI3503" s="26">
        <v>0</v>
      </c>
      <c r="AK3503" s="26">
        <v>156114</v>
      </c>
      <c r="AM3503" s="2" t="str">
        <f t="shared" si="54"/>
        <v>No</v>
      </c>
    </row>
    <row r="3504" spans="1:39">
      <c r="A3504" s="6" t="s">
        <v>396</v>
      </c>
      <c r="B3504" s="6" t="s">
        <v>397</v>
      </c>
      <c r="C3504" s="4" t="s">
        <v>1</v>
      </c>
      <c r="D3504" s="213" t="s">
        <v>398</v>
      </c>
      <c r="E3504" s="210" t="s">
        <v>399</v>
      </c>
      <c r="F3504" s="17" t="s">
        <v>272</v>
      </c>
      <c r="G3504" s="36" t="s">
        <v>400</v>
      </c>
      <c r="H3504" s="157">
        <v>0</v>
      </c>
      <c r="I3504" s="19">
        <v>2</v>
      </c>
      <c r="J3504" s="150" t="s">
        <v>16</v>
      </c>
      <c r="K3504" s="150" t="s">
        <v>12</v>
      </c>
      <c r="L3504" s="9">
        <v>2</v>
      </c>
      <c r="M3504" s="9"/>
      <c r="N3504" s="21">
        <v>1.8427</v>
      </c>
      <c r="O3504" s="10"/>
      <c r="P3504" s="39">
        <v>1</v>
      </c>
      <c r="Q3504" s="7"/>
      <c r="R3504" s="158">
        <v>22.6006</v>
      </c>
      <c r="S3504" s="1"/>
      <c r="T3504" s="23">
        <v>12.2652</v>
      </c>
      <c r="V3504" s="20">
        <v>1.8427</v>
      </c>
      <c r="X3504" s="20">
        <v>0</v>
      </c>
      <c r="AA3504" s="25">
        <v>7413</v>
      </c>
      <c r="AB3504" s="9"/>
      <c r="AC3504" s="25">
        <v>7413</v>
      </c>
      <c r="AD3504" s="9"/>
      <c r="AE3504" s="27">
        <v>4023</v>
      </c>
      <c r="AF3504" s="9"/>
      <c r="AG3504" s="26">
        <v>328</v>
      </c>
      <c r="AI3504" s="26">
        <v>0</v>
      </c>
      <c r="AK3504" s="26">
        <v>15308</v>
      </c>
      <c r="AM3504" s="2" t="str">
        <f t="shared" si="54"/>
        <v>No</v>
      </c>
    </row>
    <row r="3505" spans="1:39">
      <c r="A3505" s="6" t="s">
        <v>114</v>
      </c>
      <c r="B3505" s="6" t="s">
        <v>673</v>
      </c>
      <c r="C3505" s="4" t="s">
        <v>113</v>
      </c>
      <c r="D3505" s="213">
        <v>5210</v>
      </c>
      <c r="E3505" s="210">
        <v>50210</v>
      </c>
      <c r="F3505" s="17" t="s">
        <v>272</v>
      </c>
      <c r="G3505" s="36" t="s">
        <v>220</v>
      </c>
      <c r="H3505" s="157">
        <v>68444</v>
      </c>
      <c r="I3505" s="19">
        <v>2</v>
      </c>
      <c r="J3505" s="150" t="s">
        <v>13</v>
      </c>
      <c r="K3505" s="150" t="s">
        <v>12</v>
      </c>
      <c r="L3505" s="9">
        <v>2</v>
      </c>
      <c r="M3505" s="9"/>
      <c r="N3505" s="21">
        <v>3.6229</v>
      </c>
      <c r="O3505" s="10"/>
      <c r="P3505" s="39">
        <v>0.32190000000000002</v>
      </c>
      <c r="Q3505" s="7"/>
      <c r="R3505" s="158">
        <v>37.880600000000001</v>
      </c>
      <c r="S3505" s="1"/>
      <c r="T3505" s="23">
        <v>3.3656000000000001</v>
      </c>
      <c r="V3505" s="20">
        <v>11.2554</v>
      </c>
      <c r="X3505" s="20">
        <v>0</v>
      </c>
      <c r="AA3505" s="25">
        <v>68610</v>
      </c>
      <c r="AB3505" s="9"/>
      <c r="AC3505" s="25">
        <v>213154</v>
      </c>
      <c r="AD3505" s="9"/>
      <c r="AE3505" s="27">
        <v>18938</v>
      </c>
      <c r="AF3505" s="9"/>
      <c r="AG3505" s="26">
        <v>5627</v>
      </c>
      <c r="AI3505" s="26">
        <v>0</v>
      </c>
      <c r="AK3505" s="26">
        <v>40432</v>
      </c>
      <c r="AM3505" s="2" t="str">
        <f t="shared" si="54"/>
        <v>No</v>
      </c>
    </row>
    <row r="3506" spans="1:39">
      <c r="A3506" s="6" t="s">
        <v>3177</v>
      </c>
      <c r="B3506" s="6" t="s">
        <v>3178</v>
      </c>
      <c r="C3506" s="4" t="s">
        <v>113</v>
      </c>
      <c r="D3506" s="213" t="s">
        <v>3179</v>
      </c>
      <c r="E3506" s="210" t="s">
        <v>3180</v>
      </c>
      <c r="F3506" s="17" t="s">
        <v>272</v>
      </c>
      <c r="G3506" s="36" t="s">
        <v>400</v>
      </c>
      <c r="H3506" s="157">
        <v>0</v>
      </c>
      <c r="I3506" s="19">
        <v>2</v>
      </c>
      <c r="J3506" s="150" t="s">
        <v>13</v>
      </c>
      <c r="K3506" s="150" t="s">
        <v>15</v>
      </c>
      <c r="L3506" s="9">
        <v>2</v>
      </c>
      <c r="M3506" s="9"/>
      <c r="N3506" s="21">
        <v>3.6110000000000002</v>
      </c>
      <c r="O3506" s="10"/>
      <c r="P3506" s="39">
        <v>0.33200000000000002</v>
      </c>
      <c r="Q3506" s="7"/>
      <c r="R3506" s="158">
        <v>28.933599999999998</v>
      </c>
      <c r="S3506" s="1"/>
      <c r="T3506" s="23">
        <v>2.6598999999999999</v>
      </c>
      <c r="V3506" s="20">
        <v>10.877599999999999</v>
      </c>
      <c r="X3506" s="20">
        <v>0</v>
      </c>
      <c r="AA3506" s="25">
        <v>58465</v>
      </c>
      <c r="AB3506" s="9"/>
      <c r="AC3506" s="25">
        <v>176119</v>
      </c>
      <c r="AD3506" s="9"/>
      <c r="AE3506" s="27">
        <v>16191</v>
      </c>
      <c r="AF3506" s="9"/>
      <c r="AG3506" s="26">
        <v>6087</v>
      </c>
      <c r="AI3506" s="26">
        <v>0</v>
      </c>
      <c r="AK3506" s="26">
        <v>63201</v>
      </c>
      <c r="AM3506" s="2" t="str">
        <f t="shared" si="54"/>
        <v>No</v>
      </c>
    </row>
    <row r="3507" spans="1:39">
      <c r="A3507" s="6" t="s">
        <v>6525</v>
      </c>
      <c r="B3507" s="6" t="s">
        <v>5169</v>
      </c>
      <c r="C3507" s="4" t="s">
        <v>74</v>
      </c>
      <c r="D3507" s="213" t="s">
        <v>5170</v>
      </c>
      <c r="E3507" s="210" t="s">
        <v>5171</v>
      </c>
      <c r="F3507" s="17" t="s">
        <v>272</v>
      </c>
      <c r="G3507" s="36" t="s">
        <v>400</v>
      </c>
      <c r="H3507" s="157">
        <v>0</v>
      </c>
      <c r="I3507" s="19">
        <v>2</v>
      </c>
      <c r="J3507" s="150" t="s">
        <v>13</v>
      </c>
      <c r="K3507" s="150" t="s">
        <v>12</v>
      </c>
      <c r="L3507" s="9">
        <v>2</v>
      </c>
      <c r="M3507" s="9"/>
      <c r="N3507" s="21">
        <v>0.82979999999999998</v>
      </c>
      <c r="O3507" s="10"/>
      <c r="P3507" s="39">
        <v>3.1899999999999998E-2</v>
      </c>
      <c r="Q3507" s="7"/>
      <c r="R3507" s="158">
        <v>166.95490000000001</v>
      </c>
      <c r="S3507" s="1"/>
      <c r="T3507" s="23">
        <v>6.4280999999999997</v>
      </c>
      <c r="V3507" s="20">
        <v>25.9727</v>
      </c>
      <c r="X3507" s="20">
        <v>0</v>
      </c>
      <c r="AA3507" s="25">
        <v>9345</v>
      </c>
      <c r="AB3507" s="9"/>
      <c r="AC3507" s="25">
        <v>292505</v>
      </c>
      <c r="AD3507" s="9"/>
      <c r="AE3507" s="27">
        <v>11262</v>
      </c>
      <c r="AF3507" s="9"/>
      <c r="AG3507" s="26">
        <v>1752</v>
      </c>
      <c r="AI3507" s="26">
        <v>0</v>
      </c>
      <c r="AK3507" s="26">
        <v>13588</v>
      </c>
      <c r="AM3507" s="2" t="str">
        <f t="shared" si="54"/>
        <v>No</v>
      </c>
    </row>
    <row r="3508" spans="1:39">
      <c r="A3508" s="6" t="s">
        <v>5698</v>
      </c>
      <c r="B3508" s="6" t="s">
        <v>5699</v>
      </c>
      <c r="C3508" s="4" t="s">
        <v>73</v>
      </c>
      <c r="D3508" s="213" t="s">
        <v>5700</v>
      </c>
      <c r="E3508" s="210">
        <v>66242</v>
      </c>
      <c r="F3508" s="17" t="s">
        <v>132</v>
      </c>
      <c r="G3508" s="36" t="s">
        <v>220</v>
      </c>
      <c r="H3508" s="157">
        <v>0</v>
      </c>
      <c r="I3508" s="19">
        <v>2</v>
      </c>
      <c r="J3508" s="150" t="s">
        <v>14</v>
      </c>
      <c r="K3508" s="150" t="s">
        <v>12</v>
      </c>
      <c r="L3508" s="9">
        <v>2</v>
      </c>
      <c r="M3508" s="9"/>
      <c r="N3508" s="21">
        <v>0.54710000000000003</v>
      </c>
      <c r="O3508" s="10"/>
      <c r="P3508" s="39">
        <v>7.51E-2</v>
      </c>
      <c r="Q3508" s="7"/>
      <c r="R3508" s="158">
        <v>62.063600000000001</v>
      </c>
      <c r="S3508" s="1"/>
      <c r="T3508" s="23">
        <v>8.5140999999999991</v>
      </c>
      <c r="V3508" s="20">
        <v>7.2895000000000003</v>
      </c>
      <c r="X3508" s="20">
        <v>0</v>
      </c>
      <c r="AA3508" s="25">
        <v>23007</v>
      </c>
      <c r="AB3508" s="9"/>
      <c r="AC3508" s="25">
        <v>306532</v>
      </c>
      <c r="AD3508" s="9"/>
      <c r="AE3508" s="27">
        <v>42051</v>
      </c>
      <c r="AF3508" s="9"/>
      <c r="AG3508" s="26">
        <v>4939</v>
      </c>
      <c r="AI3508" s="26">
        <v>0</v>
      </c>
      <c r="AK3508" s="26">
        <v>115905</v>
      </c>
      <c r="AM3508" s="2" t="str">
        <f t="shared" si="54"/>
        <v>No</v>
      </c>
    </row>
    <row r="3509" spans="1:39">
      <c r="A3509" s="6" t="s">
        <v>4265</v>
      </c>
      <c r="B3509" s="6" t="s">
        <v>927</v>
      </c>
      <c r="C3509" s="4" t="s">
        <v>66</v>
      </c>
      <c r="D3509" s="213" t="s">
        <v>4266</v>
      </c>
      <c r="E3509" s="210" t="s">
        <v>4267</v>
      </c>
      <c r="F3509" s="17" t="s">
        <v>405</v>
      </c>
      <c r="G3509" s="36" t="s">
        <v>400</v>
      </c>
      <c r="H3509" s="157">
        <v>0</v>
      </c>
      <c r="I3509" s="19">
        <v>2</v>
      </c>
      <c r="J3509" s="150" t="s">
        <v>13</v>
      </c>
      <c r="K3509" s="150" t="s">
        <v>12</v>
      </c>
      <c r="L3509" s="9">
        <v>2</v>
      </c>
      <c r="M3509" s="9"/>
      <c r="N3509" s="21">
        <v>2.6457999999999999</v>
      </c>
      <c r="O3509" s="10"/>
      <c r="P3509" s="39">
        <v>0.13919999999999999</v>
      </c>
      <c r="Q3509" s="7"/>
      <c r="R3509" s="158">
        <v>27.9543</v>
      </c>
      <c r="S3509" s="1"/>
      <c r="T3509" s="23">
        <v>1.4711000000000001</v>
      </c>
      <c r="V3509" s="20">
        <v>19.001999999999999</v>
      </c>
      <c r="X3509" s="20">
        <v>0</v>
      </c>
      <c r="AA3509" s="25">
        <v>6469</v>
      </c>
      <c r="AB3509" s="9"/>
      <c r="AC3509" s="25">
        <v>46460</v>
      </c>
      <c r="AD3509" s="9"/>
      <c r="AE3509" s="27">
        <v>2445</v>
      </c>
      <c r="AF3509" s="9"/>
      <c r="AG3509" s="26">
        <v>1662</v>
      </c>
      <c r="AI3509" s="26">
        <v>0</v>
      </c>
      <c r="AK3509" s="26">
        <v>19274</v>
      </c>
      <c r="AM3509" s="2" t="str">
        <f t="shared" si="54"/>
        <v>No</v>
      </c>
    </row>
    <row r="3510" spans="1:39">
      <c r="A3510" s="6" t="s">
        <v>3858</v>
      </c>
      <c r="B3510" s="6" t="s">
        <v>3859</v>
      </c>
      <c r="C3510" s="4" t="s">
        <v>48</v>
      </c>
      <c r="D3510" s="213" t="s">
        <v>3860</v>
      </c>
      <c r="E3510" s="210" t="s">
        <v>3861</v>
      </c>
      <c r="F3510" s="17" t="s">
        <v>272</v>
      </c>
      <c r="G3510" s="36" t="s">
        <v>400</v>
      </c>
      <c r="H3510" s="157">
        <v>0</v>
      </c>
      <c r="I3510" s="19">
        <v>2</v>
      </c>
      <c r="J3510" s="150" t="s">
        <v>13</v>
      </c>
      <c r="K3510" s="150" t="s">
        <v>12</v>
      </c>
      <c r="L3510" s="9">
        <v>2</v>
      </c>
      <c r="M3510" s="9"/>
      <c r="N3510" s="21">
        <v>3.0165000000000002</v>
      </c>
      <c r="O3510" s="10"/>
      <c r="P3510" s="39">
        <v>6.4100000000000004E-2</v>
      </c>
      <c r="Q3510" s="7"/>
      <c r="R3510" s="158">
        <v>65.608400000000003</v>
      </c>
      <c r="S3510" s="1"/>
      <c r="T3510" s="23">
        <v>1.3932</v>
      </c>
      <c r="V3510" s="20">
        <v>47.091999999999999</v>
      </c>
      <c r="X3510" s="20">
        <v>0</v>
      </c>
      <c r="AA3510" s="25">
        <v>5312</v>
      </c>
      <c r="AB3510" s="9"/>
      <c r="AC3510" s="25">
        <v>82929</v>
      </c>
      <c r="AD3510" s="9"/>
      <c r="AE3510" s="27">
        <v>1761</v>
      </c>
      <c r="AF3510" s="9"/>
      <c r="AG3510" s="26">
        <v>1264</v>
      </c>
      <c r="AI3510" s="26">
        <v>0</v>
      </c>
      <c r="AK3510" s="26">
        <v>45225</v>
      </c>
      <c r="AM3510" s="2" t="str">
        <f t="shared" si="54"/>
        <v>No</v>
      </c>
    </row>
    <row r="3511" spans="1:39">
      <c r="A3511" s="6" t="s">
        <v>5714</v>
      </c>
      <c r="B3511" s="6" t="s">
        <v>5715</v>
      </c>
      <c r="C3511" s="4" t="s">
        <v>22</v>
      </c>
      <c r="D3511" s="213"/>
      <c r="E3511" s="210">
        <v>90290</v>
      </c>
      <c r="F3511" s="17" t="s">
        <v>272</v>
      </c>
      <c r="G3511" s="36" t="s">
        <v>220</v>
      </c>
      <c r="H3511" s="157">
        <v>12150996</v>
      </c>
      <c r="I3511" s="19">
        <v>2</v>
      </c>
      <c r="J3511" s="150" t="s">
        <v>13</v>
      </c>
      <c r="K3511" s="150" t="s">
        <v>12</v>
      </c>
      <c r="L3511" s="9">
        <v>2</v>
      </c>
      <c r="M3511" s="9"/>
      <c r="N3511" s="21">
        <v>0</v>
      </c>
      <c r="O3511" s="10"/>
      <c r="P3511" s="39">
        <v>0</v>
      </c>
      <c r="Q3511" s="7"/>
      <c r="R3511" s="158">
        <v>170.05789999999999</v>
      </c>
      <c r="S3511" s="1"/>
      <c r="T3511" s="23">
        <v>4.1691000000000003</v>
      </c>
      <c r="V3511" s="20">
        <v>40.7898</v>
      </c>
      <c r="X3511" s="20">
        <v>0</v>
      </c>
      <c r="AA3511" s="25">
        <v>0</v>
      </c>
      <c r="AB3511" s="9"/>
      <c r="AC3511" s="25">
        <v>264440</v>
      </c>
      <c r="AD3511" s="9"/>
      <c r="AE3511" s="27">
        <v>6483</v>
      </c>
      <c r="AF3511" s="9"/>
      <c r="AG3511" s="26">
        <v>1555</v>
      </c>
      <c r="AI3511" s="26">
        <v>0</v>
      </c>
      <c r="AK3511" s="26">
        <v>13166</v>
      </c>
      <c r="AM3511" s="2" t="str">
        <f t="shared" si="54"/>
        <v>No</v>
      </c>
    </row>
    <row r="3512" spans="1:39">
      <c r="A3512" s="6" t="s">
        <v>4054</v>
      </c>
      <c r="B3512" s="6" t="s">
        <v>4055</v>
      </c>
      <c r="C3512" s="4" t="s">
        <v>48</v>
      </c>
      <c r="D3512" s="213" t="s">
        <v>4056</v>
      </c>
      <c r="E3512" s="210" t="s">
        <v>4057</v>
      </c>
      <c r="F3512" s="17" t="s">
        <v>405</v>
      </c>
      <c r="G3512" s="36" t="s">
        <v>400</v>
      </c>
      <c r="H3512" s="157">
        <v>0</v>
      </c>
      <c r="I3512" s="19">
        <v>2</v>
      </c>
      <c r="J3512" s="150" t="s">
        <v>13</v>
      </c>
      <c r="K3512" s="150" t="s">
        <v>12</v>
      </c>
      <c r="L3512" s="9">
        <v>2</v>
      </c>
      <c r="M3512" s="9"/>
      <c r="N3512" s="21">
        <v>1.3032999999999999</v>
      </c>
      <c r="O3512" s="10"/>
      <c r="P3512" s="39">
        <v>5.2299999999999999E-2</v>
      </c>
      <c r="Q3512" s="7"/>
      <c r="R3512" s="158">
        <v>22.6113</v>
      </c>
      <c r="S3512" s="1"/>
      <c r="T3512" s="23">
        <v>0.90759999999999996</v>
      </c>
      <c r="V3512" s="20">
        <v>24.912600000000001</v>
      </c>
      <c r="X3512" s="20">
        <v>0</v>
      </c>
      <c r="AA3512" s="25">
        <v>1908</v>
      </c>
      <c r="AB3512" s="9"/>
      <c r="AC3512" s="25">
        <v>36472</v>
      </c>
      <c r="AD3512" s="9"/>
      <c r="AE3512" s="27">
        <v>1464</v>
      </c>
      <c r="AF3512" s="9"/>
      <c r="AG3512" s="26">
        <v>1613</v>
      </c>
      <c r="AI3512" s="26">
        <v>0</v>
      </c>
      <c r="AK3512" s="26">
        <v>42115</v>
      </c>
      <c r="AM3512" s="2" t="str">
        <f t="shared" si="54"/>
        <v>No</v>
      </c>
    </row>
    <row r="3513" spans="1:39">
      <c r="A3513" s="6" t="s">
        <v>6526</v>
      </c>
      <c r="B3513" s="6" t="s">
        <v>6527</v>
      </c>
      <c r="C3513" s="4" t="s">
        <v>10</v>
      </c>
      <c r="D3513" s="213"/>
      <c r="E3513" s="210">
        <v>414</v>
      </c>
      <c r="F3513" s="17" t="s">
        <v>132</v>
      </c>
      <c r="G3513" s="36" t="s">
        <v>220</v>
      </c>
      <c r="H3513" s="157">
        <v>0</v>
      </c>
      <c r="I3513" s="19">
        <v>2</v>
      </c>
      <c r="J3513" s="150" t="s">
        <v>14</v>
      </c>
      <c r="K3513" s="150" t="s">
        <v>12</v>
      </c>
      <c r="L3513" s="9">
        <v>2</v>
      </c>
      <c r="M3513" s="9"/>
      <c r="N3513" s="21">
        <v>0</v>
      </c>
      <c r="O3513" s="10"/>
      <c r="P3513" s="39">
        <v>0</v>
      </c>
      <c r="Q3513" s="7"/>
      <c r="R3513" s="158">
        <v>84.816299999999998</v>
      </c>
      <c r="S3513" s="1"/>
      <c r="T3513" s="23">
        <v>0.27210000000000001</v>
      </c>
      <c r="V3513" s="20">
        <v>311.7</v>
      </c>
      <c r="X3513" s="20">
        <v>0</v>
      </c>
      <c r="AA3513" s="25">
        <v>0</v>
      </c>
      <c r="AB3513" s="9"/>
      <c r="AC3513" s="25">
        <v>124680</v>
      </c>
      <c r="AD3513" s="9"/>
      <c r="AE3513" s="27">
        <v>400</v>
      </c>
      <c r="AF3513" s="9"/>
      <c r="AG3513" s="26">
        <v>1470</v>
      </c>
      <c r="AI3513" s="26">
        <v>0</v>
      </c>
      <c r="AK3513" s="26">
        <v>32011</v>
      </c>
      <c r="AM3513" s="2" t="str">
        <f t="shared" si="54"/>
        <v>No</v>
      </c>
    </row>
    <row r="3514" spans="1:39">
      <c r="A3514" s="6" t="s">
        <v>2446</v>
      </c>
      <c r="B3514" s="6" t="s">
        <v>2447</v>
      </c>
      <c r="C3514" s="4" t="s">
        <v>113</v>
      </c>
      <c r="D3514" s="213" t="s">
        <v>2448</v>
      </c>
      <c r="E3514" s="210">
        <v>55282</v>
      </c>
      <c r="F3514" s="17" t="s">
        <v>132</v>
      </c>
      <c r="G3514" s="36" t="s">
        <v>220</v>
      </c>
      <c r="H3514" s="157">
        <v>0</v>
      </c>
      <c r="I3514" s="19">
        <v>2</v>
      </c>
      <c r="J3514" s="150" t="s">
        <v>14</v>
      </c>
      <c r="K3514" s="150" t="s">
        <v>12</v>
      </c>
      <c r="L3514" s="9">
        <v>2</v>
      </c>
      <c r="M3514" s="9"/>
      <c r="N3514" s="21">
        <v>1.0757000000000001</v>
      </c>
      <c r="O3514" s="10"/>
      <c r="P3514" s="39">
        <v>6.6500000000000004E-2</v>
      </c>
      <c r="Q3514" s="7"/>
      <c r="R3514" s="158">
        <v>58.194499999999998</v>
      </c>
      <c r="S3514" s="1"/>
      <c r="T3514" s="23">
        <v>3.5951</v>
      </c>
      <c r="V3514" s="20">
        <v>16.187000000000001</v>
      </c>
      <c r="X3514" s="20">
        <v>0</v>
      </c>
      <c r="AA3514" s="25">
        <v>34695</v>
      </c>
      <c r="AB3514" s="9"/>
      <c r="AC3514" s="25">
        <v>522063</v>
      </c>
      <c r="AD3514" s="9"/>
      <c r="AE3514" s="27">
        <v>32252</v>
      </c>
      <c r="AF3514" s="9"/>
      <c r="AG3514" s="26">
        <v>8971</v>
      </c>
      <c r="AI3514" s="26">
        <v>0</v>
      </c>
      <c r="AK3514" s="26">
        <v>238468</v>
      </c>
      <c r="AM3514" s="2" t="str">
        <f t="shared" si="54"/>
        <v>No</v>
      </c>
    </row>
    <row r="3515" spans="1:39">
      <c r="A3515" s="6" t="s">
        <v>3833</v>
      </c>
      <c r="B3515" s="6" t="s">
        <v>3304</v>
      </c>
      <c r="C3515" s="4" t="s">
        <v>48</v>
      </c>
      <c r="D3515" s="213" t="s">
        <v>3834</v>
      </c>
      <c r="E3515" s="210" t="s">
        <v>3835</v>
      </c>
      <c r="F3515" s="17" t="s">
        <v>272</v>
      </c>
      <c r="G3515" s="36" t="s">
        <v>400</v>
      </c>
      <c r="H3515" s="157">
        <v>0</v>
      </c>
      <c r="I3515" s="19">
        <v>2</v>
      </c>
      <c r="J3515" s="150" t="s">
        <v>13</v>
      </c>
      <c r="K3515" s="150" t="s">
        <v>12</v>
      </c>
      <c r="L3515" s="9">
        <v>2</v>
      </c>
      <c r="M3515" s="9"/>
      <c r="N3515" s="21">
        <v>0.89710000000000001</v>
      </c>
      <c r="O3515" s="10"/>
      <c r="P3515" s="39">
        <v>0.20169999999999999</v>
      </c>
      <c r="Q3515" s="7"/>
      <c r="R3515" s="158">
        <v>26.556000000000001</v>
      </c>
      <c r="S3515" s="1"/>
      <c r="T3515" s="23">
        <v>5.9715999999999996</v>
      </c>
      <c r="V3515" s="20">
        <v>4.4470999999999998</v>
      </c>
      <c r="X3515" s="20">
        <v>0</v>
      </c>
      <c r="AA3515" s="25">
        <v>13960</v>
      </c>
      <c r="AB3515" s="9"/>
      <c r="AC3515" s="25">
        <v>69205</v>
      </c>
      <c r="AD3515" s="9"/>
      <c r="AE3515" s="27">
        <v>15562</v>
      </c>
      <c r="AF3515" s="9"/>
      <c r="AG3515" s="26">
        <v>2606</v>
      </c>
      <c r="AI3515" s="26">
        <v>0</v>
      </c>
      <c r="AK3515" s="26">
        <v>30396</v>
      </c>
      <c r="AM3515" s="2" t="str">
        <f t="shared" si="54"/>
        <v>No</v>
      </c>
    </row>
    <row r="3516" spans="1:39">
      <c r="A3516" s="6" t="s">
        <v>1227</v>
      </c>
      <c r="B3516" s="6" t="s">
        <v>1228</v>
      </c>
      <c r="C3516" s="4" t="s">
        <v>105</v>
      </c>
      <c r="D3516" s="213" t="s">
        <v>1229</v>
      </c>
      <c r="E3516" s="210" t="s">
        <v>1230</v>
      </c>
      <c r="F3516" s="17" t="s">
        <v>405</v>
      </c>
      <c r="G3516" s="36" t="s">
        <v>400</v>
      </c>
      <c r="H3516" s="157">
        <v>0</v>
      </c>
      <c r="I3516" s="19">
        <v>2</v>
      </c>
      <c r="J3516" s="150" t="s">
        <v>13</v>
      </c>
      <c r="K3516" s="150" t="s">
        <v>12</v>
      </c>
      <c r="L3516" s="9">
        <v>2</v>
      </c>
      <c r="M3516" s="9"/>
      <c r="N3516" s="21">
        <v>1.4928999999999999</v>
      </c>
      <c r="O3516" s="10"/>
      <c r="P3516" s="39">
        <v>0.1406</v>
      </c>
      <c r="Q3516" s="7"/>
      <c r="R3516" s="158">
        <v>26.3278</v>
      </c>
      <c r="S3516" s="1"/>
      <c r="T3516" s="23">
        <v>2.4799000000000002</v>
      </c>
      <c r="V3516" s="20">
        <v>10.6167</v>
      </c>
      <c r="X3516" s="20">
        <v>0</v>
      </c>
      <c r="AA3516" s="25">
        <v>19018</v>
      </c>
      <c r="AB3516" s="9"/>
      <c r="AC3516" s="25">
        <v>135246</v>
      </c>
      <c r="AD3516" s="9"/>
      <c r="AE3516" s="27">
        <v>12739</v>
      </c>
      <c r="AF3516" s="9"/>
      <c r="AG3516" s="26">
        <v>5137</v>
      </c>
      <c r="AI3516" s="26">
        <v>0</v>
      </c>
      <c r="AK3516" s="26">
        <v>60428</v>
      </c>
      <c r="AM3516" s="2" t="str">
        <f t="shared" si="54"/>
        <v>No</v>
      </c>
    </row>
    <row r="3517" spans="1:39">
      <c r="A3517" s="6" t="s">
        <v>5510</v>
      </c>
      <c r="B3517" s="6" t="s">
        <v>5511</v>
      </c>
      <c r="C3517" s="4" t="s">
        <v>22</v>
      </c>
      <c r="D3517" s="213" t="s">
        <v>5512</v>
      </c>
      <c r="E3517" s="210" t="s">
        <v>5513</v>
      </c>
      <c r="F3517" s="17" t="s">
        <v>272</v>
      </c>
      <c r="G3517" s="36" t="s">
        <v>400</v>
      </c>
      <c r="H3517" s="157">
        <v>0</v>
      </c>
      <c r="I3517" s="19">
        <v>2</v>
      </c>
      <c r="J3517" s="150" t="s">
        <v>13</v>
      </c>
      <c r="K3517" s="150" t="s">
        <v>12</v>
      </c>
      <c r="L3517" s="9">
        <v>2</v>
      </c>
      <c r="M3517" s="9"/>
      <c r="N3517" s="21">
        <v>1.2657</v>
      </c>
      <c r="O3517" s="10"/>
      <c r="P3517" s="39">
        <v>9.1300000000000006E-2</v>
      </c>
      <c r="Q3517" s="7"/>
      <c r="R3517" s="158">
        <v>60.641300000000001</v>
      </c>
      <c r="S3517" s="1"/>
      <c r="T3517" s="23">
        <v>4.3757000000000001</v>
      </c>
      <c r="V3517" s="20">
        <v>13.858700000000001</v>
      </c>
      <c r="X3517" s="20">
        <v>0</v>
      </c>
      <c r="AA3517" s="25">
        <v>15037</v>
      </c>
      <c r="AB3517" s="9"/>
      <c r="AC3517" s="25">
        <v>164641</v>
      </c>
      <c r="AD3517" s="9"/>
      <c r="AE3517" s="27">
        <v>11880</v>
      </c>
      <c r="AF3517" s="9"/>
      <c r="AG3517" s="26">
        <v>2715</v>
      </c>
      <c r="AI3517" s="26">
        <v>0</v>
      </c>
      <c r="AK3517" s="26">
        <v>24655</v>
      </c>
      <c r="AM3517" s="2" t="str">
        <f t="shared" si="54"/>
        <v>No</v>
      </c>
    </row>
    <row r="3518" spans="1:39">
      <c r="A3518" s="6" t="s">
        <v>3814</v>
      </c>
      <c r="B3518" s="6" t="s">
        <v>3815</v>
      </c>
      <c r="C3518" s="4" t="s">
        <v>48</v>
      </c>
      <c r="D3518" s="213" t="s">
        <v>3816</v>
      </c>
      <c r="E3518" s="210" t="s">
        <v>3817</v>
      </c>
      <c r="F3518" s="17" t="s">
        <v>272</v>
      </c>
      <c r="G3518" s="36" t="s">
        <v>400</v>
      </c>
      <c r="H3518" s="157">
        <v>0</v>
      </c>
      <c r="I3518" s="19">
        <v>2</v>
      </c>
      <c r="J3518" s="150" t="s">
        <v>13</v>
      </c>
      <c r="K3518" s="150" t="s">
        <v>12</v>
      </c>
      <c r="L3518" s="9">
        <v>2</v>
      </c>
      <c r="M3518" s="9"/>
      <c r="N3518" s="21">
        <v>1.2866</v>
      </c>
      <c r="O3518" s="10"/>
      <c r="P3518" s="39">
        <v>0.14349999999999999</v>
      </c>
      <c r="Q3518" s="7"/>
      <c r="R3518" s="158">
        <v>31.902899999999999</v>
      </c>
      <c r="S3518" s="1"/>
      <c r="T3518" s="23">
        <v>3.5592999999999999</v>
      </c>
      <c r="V3518" s="20">
        <v>8.9633000000000003</v>
      </c>
      <c r="X3518" s="20">
        <v>0</v>
      </c>
      <c r="AA3518" s="25">
        <v>13674</v>
      </c>
      <c r="AB3518" s="9"/>
      <c r="AC3518" s="25">
        <v>95262</v>
      </c>
      <c r="AD3518" s="9"/>
      <c r="AE3518" s="27">
        <v>10628</v>
      </c>
      <c r="AF3518" s="9"/>
      <c r="AG3518" s="26">
        <v>2986</v>
      </c>
      <c r="AI3518" s="26">
        <v>0</v>
      </c>
      <c r="AK3518" s="26">
        <v>28553</v>
      </c>
      <c r="AM3518" s="2" t="str">
        <f t="shared" si="54"/>
        <v>No</v>
      </c>
    </row>
    <row r="3519" spans="1:39">
      <c r="A3519" s="6" t="s">
        <v>5716</v>
      </c>
      <c r="B3519" s="6" t="s">
        <v>5717</v>
      </c>
      <c r="C3519" s="4" t="s">
        <v>22</v>
      </c>
      <c r="D3519" s="213"/>
      <c r="E3519" s="210">
        <v>90280</v>
      </c>
      <c r="F3519" s="17" t="s">
        <v>272</v>
      </c>
      <c r="G3519" s="36" t="s">
        <v>220</v>
      </c>
      <c r="H3519" s="157">
        <v>12150996</v>
      </c>
      <c r="I3519" s="19">
        <v>2</v>
      </c>
      <c r="J3519" s="150" t="s">
        <v>14</v>
      </c>
      <c r="K3519" s="150" t="s">
        <v>15</v>
      </c>
      <c r="L3519" s="9">
        <v>2</v>
      </c>
      <c r="M3519" s="9"/>
      <c r="N3519" s="21">
        <v>0.34289999999999998</v>
      </c>
      <c r="O3519" s="10"/>
      <c r="P3519" s="39">
        <v>5.3499999999999999E-2</v>
      </c>
      <c r="Q3519" s="7"/>
      <c r="R3519" s="158">
        <v>54.454900000000002</v>
      </c>
      <c r="S3519" s="1"/>
      <c r="T3519" s="23">
        <v>8.5000999999999998</v>
      </c>
      <c r="V3519" s="20">
        <v>6.4063999999999997</v>
      </c>
      <c r="X3519" s="20">
        <v>0</v>
      </c>
      <c r="AA3519" s="25">
        <v>21601</v>
      </c>
      <c r="AB3519" s="9"/>
      <c r="AC3519" s="25">
        <v>403620</v>
      </c>
      <c r="AD3519" s="9"/>
      <c r="AE3519" s="27">
        <v>63003</v>
      </c>
      <c r="AF3519" s="9"/>
      <c r="AG3519" s="26">
        <v>7412</v>
      </c>
      <c r="AI3519" s="26">
        <v>0</v>
      </c>
      <c r="AK3519" s="26">
        <v>77378</v>
      </c>
      <c r="AM3519" s="2" t="str">
        <f t="shared" si="54"/>
        <v>No</v>
      </c>
    </row>
    <row r="3520" spans="1:39">
      <c r="A3520" s="6" t="s">
        <v>6528</v>
      </c>
      <c r="B3520" s="6" t="s">
        <v>1838</v>
      </c>
      <c r="C3520" s="4" t="s">
        <v>42</v>
      </c>
      <c r="D3520" s="213" t="s">
        <v>1839</v>
      </c>
      <c r="E3520" s="210" t="s">
        <v>1840</v>
      </c>
      <c r="F3520" s="17" t="s">
        <v>272</v>
      </c>
      <c r="G3520" s="36" t="s">
        <v>400</v>
      </c>
      <c r="H3520" s="157">
        <v>0</v>
      </c>
      <c r="I3520" s="19">
        <v>2</v>
      </c>
      <c r="J3520" s="150" t="s">
        <v>13</v>
      </c>
      <c r="K3520" s="150" t="s">
        <v>12</v>
      </c>
      <c r="L3520" s="9">
        <v>2</v>
      </c>
      <c r="M3520" s="9"/>
      <c r="N3520" s="21">
        <v>1.714</v>
      </c>
      <c r="O3520" s="10"/>
      <c r="P3520" s="39">
        <v>5.1900000000000002E-2</v>
      </c>
      <c r="Q3520" s="7"/>
      <c r="R3520" s="158">
        <v>56.4315</v>
      </c>
      <c r="S3520" s="1"/>
      <c r="T3520" s="23">
        <v>1.7081999999999999</v>
      </c>
      <c r="V3520" s="20">
        <v>33.035200000000003</v>
      </c>
      <c r="X3520" s="20">
        <v>0</v>
      </c>
      <c r="AA3520" s="25">
        <v>8760</v>
      </c>
      <c r="AB3520" s="9"/>
      <c r="AC3520" s="25">
        <v>168843</v>
      </c>
      <c r="AD3520" s="9"/>
      <c r="AE3520" s="27">
        <v>5111</v>
      </c>
      <c r="AF3520" s="9"/>
      <c r="AG3520" s="26">
        <v>2992</v>
      </c>
      <c r="AI3520" s="26">
        <v>0</v>
      </c>
      <c r="AK3520" s="26">
        <v>35795</v>
      </c>
      <c r="AM3520" s="2" t="str">
        <f t="shared" si="54"/>
        <v>No</v>
      </c>
    </row>
    <row r="3521" spans="1:39">
      <c r="A3521" s="6" t="s">
        <v>3961</v>
      </c>
      <c r="B3521" s="6" t="s">
        <v>3962</v>
      </c>
      <c r="C3521" s="4" t="s">
        <v>48</v>
      </c>
      <c r="D3521" s="213" t="s">
        <v>3963</v>
      </c>
      <c r="E3521" s="210" t="s">
        <v>3964</v>
      </c>
      <c r="F3521" s="17" t="s">
        <v>272</v>
      </c>
      <c r="G3521" s="36" t="s">
        <v>400</v>
      </c>
      <c r="H3521" s="157">
        <v>0</v>
      </c>
      <c r="I3521" s="19">
        <v>2</v>
      </c>
      <c r="J3521" s="150" t="s">
        <v>13</v>
      </c>
      <c r="K3521" s="150" t="s">
        <v>12</v>
      </c>
      <c r="L3521" s="9">
        <v>2</v>
      </c>
      <c r="M3521" s="9"/>
      <c r="N3521" s="21">
        <v>0.185</v>
      </c>
      <c r="O3521" s="10"/>
      <c r="P3521" s="39">
        <v>6.6900000000000001E-2</v>
      </c>
      <c r="Q3521" s="7"/>
      <c r="R3521" s="158">
        <v>38.466999999999999</v>
      </c>
      <c r="S3521" s="1"/>
      <c r="T3521" s="23">
        <v>13.9085</v>
      </c>
      <c r="V3521" s="20">
        <v>2.7656999999999998</v>
      </c>
      <c r="X3521" s="20">
        <v>0</v>
      </c>
      <c r="AA3521" s="25">
        <v>3317</v>
      </c>
      <c r="AB3521" s="9"/>
      <c r="AC3521" s="25">
        <v>49584</v>
      </c>
      <c r="AD3521" s="9"/>
      <c r="AE3521" s="27">
        <v>17928</v>
      </c>
      <c r="AF3521" s="9"/>
      <c r="AG3521" s="26">
        <v>1289</v>
      </c>
      <c r="AI3521" s="26">
        <v>0</v>
      </c>
      <c r="AK3521" s="26">
        <v>11033</v>
      </c>
      <c r="AM3521" s="2" t="str">
        <f t="shared" si="54"/>
        <v>No</v>
      </c>
    </row>
    <row r="3522" spans="1:39">
      <c r="A3522" s="6" t="s">
        <v>4604</v>
      </c>
      <c r="B3522" s="6" t="s">
        <v>4605</v>
      </c>
      <c r="C3522" s="4" t="s">
        <v>65</v>
      </c>
      <c r="D3522" s="213" t="s">
        <v>4606</v>
      </c>
      <c r="E3522" s="210" t="s">
        <v>4607</v>
      </c>
      <c r="F3522" s="17" t="s">
        <v>405</v>
      </c>
      <c r="G3522" s="36" t="s">
        <v>400</v>
      </c>
      <c r="H3522" s="157">
        <v>0</v>
      </c>
      <c r="I3522" s="19">
        <v>2</v>
      </c>
      <c r="J3522" s="150" t="s">
        <v>13</v>
      </c>
      <c r="K3522" s="150" t="s">
        <v>12</v>
      </c>
      <c r="L3522" s="9">
        <v>2</v>
      </c>
      <c r="M3522" s="9"/>
      <c r="N3522" s="21">
        <v>0.60650000000000004</v>
      </c>
      <c r="O3522" s="10"/>
      <c r="P3522" s="39">
        <v>7.8700000000000006E-2</v>
      </c>
      <c r="Q3522" s="7"/>
      <c r="R3522" s="158">
        <v>50.678100000000001</v>
      </c>
      <c r="S3522" s="1"/>
      <c r="T3522" s="23">
        <v>6.5750000000000002</v>
      </c>
      <c r="V3522" s="20">
        <v>7.7076000000000002</v>
      </c>
      <c r="X3522" s="20">
        <v>0</v>
      </c>
      <c r="AA3522" s="25">
        <v>6616</v>
      </c>
      <c r="AB3522" s="9"/>
      <c r="AC3522" s="25">
        <v>84075</v>
      </c>
      <c r="AD3522" s="9"/>
      <c r="AE3522" s="27">
        <v>10908</v>
      </c>
      <c r="AF3522" s="9"/>
      <c r="AG3522" s="26">
        <v>1659</v>
      </c>
      <c r="AI3522" s="26">
        <v>0</v>
      </c>
      <c r="AK3522" s="26">
        <v>11548</v>
      </c>
      <c r="AM3522" s="2" t="str">
        <f t="shared" ref="AM3522:AM3585" si="55">IF(AL3522&amp;AJ3522&amp;AH3522&amp;AF3522&amp;AD3522&amp;AB3522&amp;Y3522&amp;W3522&amp;U3522&amp;S3522&amp;S3522&amp;Q3522&amp;O3522&lt;&gt;"","Yes","No")</f>
        <v>No</v>
      </c>
    </row>
    <row r="3523" spans="1:39">
      <c r="A3523" s="6" t="s">
        <v>5720</v>
      </c>
      <c r="B3523" s="6" t="s">
        <v>5552</v>
      </c>
      <c r="C3523" s="4" t="s">
        <v>22</v>
      </c>
      <c r="D3523" s="213"/>
      <c r="E3523" s="210">
        <v>90273</v>
      </c>
      <c r="F3523" s="17" t="s">
        <v>272</v>
      </c>
      <c r="G3523" s="36" t="s">
        <v>220</v>
      </c>
      <c r="H3523" s="157">
        <v>12150996</v>
      </c>
      <c r="I3523" s="19">
        <v>2</v>
      </c>
      <c r="J3523" s="150" t="s">
        <v>14</v>
      </c>
      <c r="K3523" s="150" t="s">
        <v>15</v>
      </c>
      <c r="L3523" s="9">
        <v>2</v>
      </c>
      <c r="M3523" s="9"/>
      <c r="N3523" s="21">
        <v>0.14749999999999999</v>
      </c>
      <c r="O3523" s="10"/>
      <c r="P3523" s="39">
        <v>0.10639999999999999</v>
      </c>
      <c r="Q3523" s="7"/>
      <c r="R3523" s="158">
        <v>48.314399999999999</v>
      </c>
      <c r="S3523" s="1"/>
      <c r="T3523" s="23">
        <v>34.8566</v>
      </c>
      <c r="V3523" s="20">
        <v>1.3861000000000001</v>
      </c>
      <c r="X3523" s="20">
        <v>0</v>
      </c>
      <c r="AA3523" s="25">
        <v>33596</v>
      </c>
      <c r="AB3523" s="9"/>
      <c r="AC3523" s="25">
        <v>315638</v>
      </c>
      <c r="AD3523" s="9"/>
      <c r="AE3523" s="27">
        <v>227718</v>
      </c>
      <c r="AF3523" s="9"/>
      <c r="AG3523" s="26">
        <v>6533</v>
      </c>
      <c r="AI3523" s="26">
        <v>0</v>
      </c>
      <c r="AK3523" s="26">
        <v>56647</v>
      </c>
      <c r="AM3523" s="2" t="str">
        <f t="shared" si="55"/>
        <v>No</v>
      </c>
    </row>
    <row r="3524" spans="1:39">
      <c r="A3524" s="6" t="s">
        <v>3191</v>
      </c>
      <c r="B3524" s="6" t="s">
        <v>1828</v>
      </c>
      <c r="C3524" s="4" t="s">
        <v>113</v>
      </c>
      <c r="D3524" s="213" t="s">
        <v>3192</v>
      </c>
      <c r="E3524" s="210" t="s">
        <v>3193</v>
      </c>
      <c r="F3524" s="17" t="s">
        <v>272</v>
      </c>
      <c r="G3524" s="36" t="s">
        <v>400</v>
      </c>
      <c r="H3524" s="157">
        <v>0</v>
      </c>
      <c r="I3524" s="19">
        <v>2</v>
      </c>
      <c r="J3524" s="150" t="s">
        <v>13</v>
      </c>
      <c r="K3524" s="150" t="s">
        <v>15</v>
      </c>
      <c r="L3524" s="9">
        <v>2</v>
      </c>
      <c r="M3524" s="9"/>
      <c r="N3524" s="21">
        <v>4.7339000000000002</v>
      </c>
      <c r="O3524" s="10"/>
      <c r="P3524" s="39">
        <v>0.42120000000000002</v>
      </c>
      <c r="Q3524" s="7"/>
      <c r="R3524" s="158">
        <v>25.788799999999998</v>
      </c>
      <c r="S3524" s="1"/>
      <c r="T3524" s="23">
        <v>2.2946</v>
      </c>
      <c r="V3524" s="20">
        <v>11.239100000000001</v>
      </c>
      <c r="X3524" s="20">
        <v>0</v>
      </c>
      <c r="AA3524" s="25">
        <v>80240</v>
      </c>
      <c r="AB3524" s="9"/>
      <c r="AC3524" s="25">
        <v>190502</v>
      </c>
      <c r="AD3524" s="9"/>
      <c r="AE3524" s="27">
        <v>16950</v>
      </c>
      <c r="AF3524" s="9"/>
      <c r="AG3524" s="26">
        <v>7387</v>
      </c>
      <c r="AI3524" s="26">
        <v>0</v>
      </c>
      <c r="AK3524" s="26">
        <v>79310</v>
      </c>
      <c r="AM3524" s="2" t="str">
        <f t="shared" si="55"/>
        <v>No</v>
      </c>
    </row>
    <row r="3525" spans="1:39">
      <c r="A3525" s="6" t="s">
        <v>1812</v>
      </c>
      <c r="B3525" s="6" t="s">
        <v>1813</v>
      </c>
      <c r="C3525" s="4" t="s">
        <v>42</v>
      </c>
      <c r="D3525" s="213" t="s">
        <v>1814</v>
      </c>
      <c r="E3525" s="210" t="s">
        <v>1815</v>
      </c>
      <c r="F3525" s="17" t="s">
        <v>272</v>
      </c>
      <c r="G3525" s="36" t="s">
        <v>400</v>
      </c>
      <c r="H3525" s="157">
        <v>0</v>
      </c>
      <c r="I3525" s="19">
        <v>2</v>
      </c>
      <c r="J3525" s="150" t="s">
        <v>13</v>
      </c>
      <c r="K3525" s="150" t="s">
        <v>12</v>
      </c>
      <c r="L3525" s="9">
        <v>2</v>
      </c>
      <c r="M3525" s="9"/>
      <c r="N3525" s="21">
        <v>0.67</v>
      </c>
      <c r="O3525" s="10"/>
      <c r="P3525" s="39">
        <v>5.4100000000000002E-2</v>
      </c>
      <c r="Q3525" s="7"/>
      <c r="R3525" s="158">
        <v>31.582699999999999</v>
      </c>
      <c r="S3525" s="1"/>
      <c r="T3525" s="23">
        <v>2.5506000000000002</v>
      </c>
      <c r="V3525" s="20">
        <v>12.3825</v>
      </c>
      <c r="X3525" s="20">
        <v>0</v>
      </c>
      <c r="AA3525" s="25">
        <v>6502</v>
      </c>
      <c r="AB3525" s="9"/>
      <c r="AC3525" s="25">
        <v>120172</v>
      </c>
      <c r="AD3525" s="9"/>
      <c r="AE3525" s="27">
        <v>9705</v>
      </c>
      <c r="AF3525" s="9"/>
      <c r="AG3525" s="26">
        <v>3805</v>
      </c>
      <c r="AI3525" s="26">
        <v>0</v>
      </c>
      <c r="AK3525" s="26">
        <v>59596</v>
      </c>
      <c r="AM3525" s="2" t="str">
        <f t="shared" si="55"/>
        <v>No</v>
      </c>
    </row>
    <row r="3526" spans="1:39">
      <c r="A3526" s="6" t="s">
        <v>1715</v>
      </c>
      <c r="B3526" s="6" t="s">
        <v>5409</v>
      </c>
      <c r="C3526" s="4" t="s">
        <v>42</v>
      </c>
      <c r="D3526" s="213" t="s">
        <v>1716</v>
      </c>
      <c r="E3526" s="210" t="s">
        <v>1717</v>
      </c>
      <c r="F3526" s="17" t="s">
        <v>272</v>
      </c>
      <c r="G3526" s="36" t="s">
        <v>400</v>
      </c>
      <c r="H3526" s="157">
        <v>0</v>
      </c>
      <c r="I3526" s="19">
        <v>2</v>
      </c>
      <c r="J3526" s="150" t="s">
        <v>13</v>
      </c>
      <c r="K3526" s="150" t="s">
        <v>12</v>
      </c>
      <c r="L3526" s="9">
        <v>2</v>
      </c>
      <c r="M3526" s="9"/>
      <c r="N3526" s="21">
        <v>5.5559000000000003</v>
      </c>
      <c r="O3526" s="10"/>
      <c r="P3526" s="39">
        <v>0.22120000000000001</v>
      </c>
      <c r="Q3526" s="7"/>
      <c r="R3526" s="158">
        <v>26.793500000000002</v>
      </c>
      <c r="S3526" s="1"/>
      <c r="T3526" s="23">
        <v>1.0667</v>
      </c>
      <c r="V3526" s="20">
        <v>25.117100000000001</v>
      </c>
      <c r="X3526" s="20">
        <v>0</v>
      </c>
      <c r="AA3526" s="25">
        <v>19979</v>
      </c>
      <c r="AB3526" s="9"/>
      <c r="AC3526" s="25">
        <v>90321</v>
      </c>
      <c r="AD3526" s="9"/>
      <c r="AE3526" s="27">
        <v>3596</v>
      </c>
      <c r="AF3526" s="9"/>
      <c r="AG3526" s="26">
        <v>3371</v>
      </c>
      <c r="AI3526" s="26">
        <v>0</v>
      </c>
      <c r="AK3526" s="26">
        <v>47155</v>
      </c>
      <c r="AM3526" s="2" t="str">
        <f t="shared" si="55"/>
        <v>No</v>
      </c>
    </row>
    <row r="3527" spans="1:39">
      <c r="A3527" s="6" t="s">
        <v>5722</v>
      </c>
      <c r="B3527" s="6" t="s">
        <v>5723</v>
      </c>
      <c r="C3527" s="4" t="s">
        <v>22</v>
      </c>
      <c r="D3527" s="213"/>
      <c r="E3527" s="210">
        <v>90264</v>
      </c>
      <c r="F3527" s="17" t="s">
        <v>272</v>
      </c>
      <c r="G3527" s="36" t="s">
        <v>220</v>
      </c>
      <c r="H3527" s="157">
        <v>12150996</v>
      </c>
      <c r="I3527" s="19">
        <v>2</v>
      </c>
      <c r="J3527" s="150" t="s">
        <v>14</v>
      </c>
      <c r="K3527" s="150" t="s">
        <v>12</v>
      </c>
      <c r="L3527" s="9">
        <v>2</v>
      </c>
      <c r="M3527" s="9"/>
      <c r="N3527" s="21">
        <v>0</v>
      </c>
      <c r="O3527" s="10"/>
      <c r="P3527" s="39">
        <v>0</v>
      </c>
      <c r="Q3527" s="7"/>
      <c r="R3527" s="158">
        <v>119.8105</v>
      </c>
      <c r="S3527" s="1"/>
      <c r="T3527" s="23">
        <v>24.290700000000001</v>
      </c>
      <c r="V3527" s="20">
        <v>4.9324000000000003</v>
      </c>
      <c r="X3527" s="20">
        <v>0</v>
      </c>
      <c r="AA3527" s="25">
        <v>0</v>
      </c>
      <c r="AB3527" s="9"/>
      <c r="AC3527" s="25">
        <v>809799</v>
      </c>
      <c r="AD3527" s="9"/>
      <c r="AE3527" s="27">
        <v>164181</v>
      </c>
      <c r="AF3527" s="9"/>
      <c r="AG3527" s="26">
        <v>6759</v>
      </c>
      <c r="AI3527" s="26">
        <v>0</v>
      </c>
      <c r="AK3527" s="26">
        <v>81471</v>
      </c>
      <c r="AM3527" s="2" t="str">
        <f t="shared" si="55"/>
        <v>No</v>
      </c>
    </row>
    <row r="3528" spans="1:39">
      <c r="A3528" s="6" t="s">
        <v>3245</v>
      </c>
      <c r="B3528" s="6" t="s">
        <v>322</v>
      </c>
      <c r="C3528" s="4" t="s">
        <v>113</v>
      </c>
      <c r="D3528" s="213" t="s">
        <v>3246</v>
      </c>
      <c r="E3528" s="210" t="s">
        <v>3247</v>
      </c>
      <c r="F3528" s="17" t="s">
        <v>272</v>
      </c>
      <c r="G3528" s="36" t="s">
        <v>400</v>
      </c>
      <c r="H3528" s="157">
        <v>0</v>
      </c>
      <c r="I3528" s="19">
        <v>2</v>
      </c>
      <c r="J3528" s="150" t="s">
        <v>13</v>
      </c>
      <c r="K3528" s="150" t="s">
        <v>15</v>
      </c>
      <c r="L3528" s="9">
        <v>2</v>
      </c>
      <c r="M3528" s="9"/>
      <c r="N3528" s="21">
        <v>3.0510999999999999</v>
      </c>
      <c r="O3528" s="10"/>
      <c r="P3528" s="39">
        <v>0.28370000000000001</v>
      </c>
      <c r="Q3528" s="7"/>
      <c r="R3528" s="158">
        <v>24.903600000000001</v>
      </c>
      <c r="S3528" s="1"/>
      <c r="T3528" s="23">
        <v>2.3151999999999999</v>
      </c>
      <c r="V3528" s="20">
        <v>10.756600000000001</v>
      </c>
      <c r="X3528" s="20">
        <v>0</v>
      </c>
      <c r="AA3528" s="25">
        <v>40385</v>
      </c>
      <c r="AB3528" s="9"/>
      <c r="AC3528" s="25">
        <v>142374</v>
      </c>
      <c r="AD3528" s="9"/>
      <c r="AE3528" s="27">
        <v>13236</v>
      </c>
      <c r="AF3528" s="9"/>
      <c r="AG3528" s="26">
        <v>5717</v>
      </c>
      <c r="AI3528" s="26">
        <v>0</v>
      </c>
      <c r="AK3528" s="26">
        <v>39788</v>
      </c>
      <c r="AM3528" s="2" t="str">
        <f t="shared" si="55"/>
        <v>No</v>
      </c>
    </row>
    <row r="3529" spans="1:39">
      <c r="A3529" s="6" t="s">
        <v>3169</v>
      </c>
      <c r="B3529" s="6" t="s">
        <v>3170</v>
      </c>
      <c r="C3529" s="4" t="s">
        <v>113</v>
      </c>
      <c r="D3529" s="213" t="s">
        <v>3171</v>
      </c>
      <c r="E3529" s="210" t="s">
        <v>3172</v>
      </c>
      <c r="F3529" s="17" t="s">
        <v>272</v>
      </c>
      <c r="G3529" s="36" t="s">
        <v>400</v>
      </c>
      <c r="H3529" s="157">
        <v>0</v>
      </c>
      <c r="I3529" s="19">
        <v>2</v>
      </c>
      <c r="J3529" s="150" t="s">
        <v>13</v>
      </c>
      <c r="K3529" s="150" t="s">
        <v>15</v>
      </c>
      <c r="L3529" s="9">
        <v>2</v>
      </c>
      <c r="M3529" s="9"/>
      <c r="N3529" s="21">
        <v>3.2208999999999999</v>
      </c>
      <c r="O3529" s="10"/>
      <c r="P3529" s="39">
        <v>0.2641</v>
      </c>
      <c r="Q3529" s="7"/>
      <c r="R3529" s="158">
        <v>22.456700000000001</v>
      </c>
      <c r="S3529" s="1"/>
      <c r="T3529" s="23">
        <v>1.8412999999999999</v>
      </c>
      <c r="V3529" s="20">
        <v>12.1958</v>
      </c>
      <c r="X3529" s="20">
        <v>0</v>
      </c>
      <c r="AA3529" s="25">
        <v>33455</v>
      </c>
      <c r="AB3529" s="9"/>
      <c r="AC3529" s="25">
        <v>126678</v>
      </c>
      <c r="AD3529" s="9"/>
      <c r="AE3529" s="27">
        <v>10387</v>
      </c>
      <c r="AF3529" s="9"/>
      <c r="AG3529" s="26">
        <v>5641</v>
      </c>
      <c r="AI3529" s="26">
        <v>0</v>
      </c>
      <c r="AK3529" s="26">
        <v>30226</v>
      </c>
      <c r="AM3529" s="2" t="str">
        <f t="shared" si="55"/>
        <v>No</v>
      </c>
    </row>
    <row r="3530" spans="1:39">
      <c r="A3530" s="6" t="s">
        <v>5093</v>
      </c>
      <c r="B3530" s="6" t="s">
        <v>5094</v>
      </c>
      <c r="C3530" s="4" t="s">
        <v>22</v>
      </c>
      <c r="D3530" s="213" t="s">
        <v>5095</v>
      </c>
      <c r="E3530" s="210" t="s">
        <v>5096</v>
      </c>
      <c r="F3530" s="17" t="s">
        <v>272</v>
      </c>
      <c r="G3530" s="36" t="s">
        <v>400</v>
      </c>
      <c r="H3530" s="157">
        <v>0</v>
      </c>
      <c r="I3530" s="19">
        <v>2</v>
      </c>
      <c r="J3530" s="150" t="s">
        <v>13</v>
      </c>
      <c r="K3530" s="150" t="s">
        <v>12</v>
      </c>
      <c r="L3530" s="9">
        <v>2</v>
      </c>
      <c r="M3530" s="9"/>
      <c r="N3530" s="21">
        <v>1.3359000000000001</v>
      </c>
      <c r="O3530" s="10"/>
      <c r="P3530" s="39">
        <v>4.9200000000000001E-2</v>
      </c>
      <c r="Q3530" s="7"/>
      <c r="R3530" s="158">
        <v>171.82</v>
      </c>
      <c r="S3530" s="1"/>
      <c r="T3530" s="23">
        <v>6.3323999999999998</v>
      </c>
      <c r="V3530" s="20">
        <v>27.133600000000001</v>
      </c>
      <c r="X3530" s="20">
        <v>0</v>
      </c>
      <c r="AA3530" s="25">
        <v>20489</v>
      </c>
      <c r="AB3530" s="9"/>
      <c r="AC3530" s="25">
        <v>416148</v>
      </c>
      <c r="AD3530" s="9"/>
      <c r="AE3530" s="27">
        <v>15337</v>
      </c>
      <c r="AF3530" s="9"/>
      <c r="AG3530" s="26">
        <v>2422</v>
      </c>
      <c r="AI3530" s="26">
        <v>0</v>
      </c>
      <c r="AK3530" s="26">
        <v>23524</v>
      </c>
      <c r="AM3530" s="2" t="str">
        <f t="shared" si="55"/>
        <v>No</v>
      </c>
    </row>
    <row r="3531" spans="1:39">
      <c r="A3531" s="6" t="s">
        <v>3933</v>
      </c>
      <c r="B3531" s="6" t="s">
        <v>2066</v>
      </c>
      <c r="C3531" s="4" t="s">
        <v>48</v>
      </c>
      <c r="D3531" s="213" t="s">
        <v>3934</v>
      </c>
      <c r="E3531" s="210" t="s">
        <v>3935</v>
      </c>
      <c r="F3531" s="17" t="s">
        <v>272</v>
      </c>
      <c r="G3531" s="36" t="s">
        <v>400</v>
      </c>
      <c r="H3531" s="157">
        <v>0</v>
      </c>
      <c r="I3531" s="19">
        <v>2</v>
      </c>
      <c r="J3531" s="150" t="s">
        <v>13</v>
      </c>
      <c r="K3531" s="150" t="s">
        <v>12</v>
      </c>
      <c r="L3531" s="9">
        <v>2</v>
      </c>
      <c r="M3531" s="9"/>
      <c r="N3531" s="21">
        <v>0.93710000000000004</v>
      </c>
      <c r="O3531" s="10"/>
      <c r="P3531" s="39">
        <v>6.1499999999999999E-2</v>
      </c>
      <c r="Q3531" s="7"/>
      <c r="R3531" s="158">
        <v>28.069500000000001</v>
      </c>
      <c r="S3531" s="1"/>
      <c r="T3531" s="23">
        <v>1.8416999999999999</v>
      </c>
      <c r="V3531" s="20">
        <v>15.241099999999999</v>
      </c>
      <c r="X3531" s="20">
        <v>0</v>
      </c>
      <c r="AA3531" s="25">
        <v>447</v>
      </c>
      <c r="AB3531" s="9"/>
      <c r="AC3531" s="25">
        <v>7270</v>
      </c>
      <c r="AD3531" s="9"/>
      <c r="AE3531" s="27">
        <v>477</v>
      </c>
      <c r="AF3531" s="9"/>
      <c r="AG3531" s="26">
        <v>259</v>
      </c>
      <c r="AI3531" s="26">
        <v>0</v>
      </c>
      <c r="AK3531" s="26">
        <v>3897</v>
      </c>
      <c r="AM3531" s="2" t="str">
        <f t="shared" si="55"/>
        <v>No</v>
      </c>
    </row>
    <row r="3532" spans="1:39">
      <c r="A3532" s="6" t="s">
        <v>4000</v>
      </c>
      <c r="B3532" s="6" t="s">
        <v>1820</v>
      </c>
      <c r="C3532" s="4" t="s">
        <v>48</v>
      </c>
      <c r="D3532" s="213" t="s">
        <v>4001</v>
      </c>
      <c r="E3532" s="210" t="s">
        <v>4002</v>
      </c>
      <c r="F3532" s="17" t="s">
        <v>272</v>
      </c>
      <c r="G3532" s="36" t="s">
        <v>400</v>
      </c>
      <c r="H3532" s="157">
        <v>0</v>
      </c>
      <c r="I3532" s="19">
        <v>2</v>
      </c>
      <c r="J3532" s="150" t="s">
        <v>13</v>
      </c>
      <c r="K3532" s="150" t="s">
        <v>12</v>
      </c>
      <c r="L3532" s="9">
        <v>2</v>
      </c>
      <c r="M3532" s="9"/>
      <c r="N3532" s="21">
        <v>1.7847</v>
      </c>
      <c r="O3532" s="10"/>
      <c r="P3532" s="39">
        <v>6.8900000000000003E-2</v>
      </c>
      <c r="Q3532" s="7"/>
      <c r="R3532" s="158">
        <v>47.332700000000003</v>
      </c>
      <c r="S3532" s="1"/>
      <c r="T3532" s="23">
        <v>1.8263</v>
      </c>
      <c r="V3532" s="20">
        <v>25.917899999999999</v>
      </c>
      <c r="X3532" s="20">
        <v>0</v>
      </c>
      <c r="AA3532" s="25">
        <v>5065</v>
      </c>
      <c r="AB3532" s="9"/>
      <c r="AC3532" s="25">
        <v>73555</v>
      </c>
      <c r="AD3532" s="9"/>
      <c r="AE3532" s="27">
        <v>2838</v>
      </c>
      <c r="AF3532" s="9"/>
      <c r="AG3532" s="26">
        <v>1554</v>
      </c>
      <c r="AI3532" s="26">
        <v>0</v>
      </c>
      <c r="AK3532" s="26">
        <v>60277</v>
      </c>
      <c r="AM3532" s="2" t="str">
        <f t="shared" si="55"/>
        <v>No</v>
      </c>
    </row>
    <row r="3533" spans="1:39">
      <c r="A3533" s="6" t="s">
        <v>4255</v>
      </c>
      <c r="B3533" s="6" t="s">
        <v>1134</v>
      </c>
      <c r="C3533" s="4" t="s">
        <v>66</v>
      </c>
      <c r="D3533" s="213" t="s">
        <v>4256</v>
      </c>
      <c r="E3533" s="210" t="s">
        <v>4257</v>
      </c>
      <c r="F3533" s="17" t="s">
        <v>405</v>
      </c>
      <c r="G3533" s="36" t="s">
        <v>400</v>
      </c>
      <c r="H3533" s="157">
        <v>0</v>
      </c>
      <c r="I3533" s="19">
        <v>2</v>
      </c>
      <c r="J3533" s="150" t="s">
        <v>13</v>
      </c>
      <c r="K3533" s="150" t="s">
        <v>12</v>
      </c>
      <c r="L3533" s="9">
        <v>2</v>
      </c>
      <c r="M3533" s="9"/>
      <c r="N3533" s="21">
        <v>2.6953</v>
      </c>
      <c r="O3533" s="10"/>
      <c r="P3533" s="39">
        <v>9.01E-2</v>
      </c>
      <c r="Q3533" s="7"/>
      <c r="R3533" s="158">
        <v>68.217299999999994</v>
      </c>
      <c r="S3533" s="1"/>
      <c r="T3533" s="23">
        <v>2.2816000000000001</v>
      </c>
      <c r="V3533" s="20">
        <v>29.898900000000001</v>
      </c>
      <c r="X3533" s="20">
        <v>0</v>
      </c>
      <c r="AA3533" s="25">
        <v>5547</v>
      </c>
      <c r="AB3533" s="9"/>
      <c r="AC3533" s="25">
        <v>61532</v>
      </c>
      <c r="AD3533" s="9"/>
      <c r="AE3533" s="27">
        <v>2058</v>
      </c>
      <c r="AF3533" s="9"/>
      <c r="AG3533" s="26">
        <v>902</v>
      </c>
      <c r="AI3533" s="26">
        <v>0</v>
      </c>
      <c r="AK3533" s="26">
        <v>28613</v>
      </c>
      <c r="AM3533" s="2" t="str">
        <f t="shared" si="55"/>
        <v>No</v>
      </c>
    </row>
    <row r="3534" spans="1:39">
      <c r="A3534" s="6" t="s">
        <v>3912</v>
      </c>
      <c r="B3534" s="6" t="s">
        <v>3913</v>
      </c>
      <c r="C3534" s="4" t="s">
        <v>48</v>
      </c>
      <c r="D3534" s="213" t="s">
        <v>3914</v>
      </c>
      <c r="E3534" s="210" t="s">
        <v>3915</v>
      </c>
      <c r="F3534" s="17" t="s">
        <v>272</v>
      </c>
      <c r="G3534" s="36" t="s">
        <v>400</v>
      </c>
      <c r="H3534" s="157">
        <v>0</v>
      </c>
      <c r="I3534" s="19">
        <v>2</v>
      </c>
      <c r="J3534" s="150" t="s">
        <v>13</v>
      </c>
      <c r="K3534" s="150" t="s">
        <v>12</v>
      </c>
      <c r="L3534" s="9">
        <v>2</v>
      </c>
      <c r="M3534" s="9"/>
      <c r="N3534" s="21">
        <v>0.29670000000000002</v>
      </c>
      <c r="O3534" s="10"/>
      <c r="P3534" s="39">
        <v>1.84E-2</v>
      </c>
      <c r="Q3534" s="7"/>
      <c r="R3534" s="158">
        <v>60.835799999999999</v>
      </c>
      <c r="S3534" s="1"/>
      <c r="T3534" s="23">
        <v>3.7717000000000001</v>
      </c>
      <c r="V3534" s="20">
        <v>16.1297</v>
      </c>
      <c r="X3534" s="20">
        <v>0</v>
      </c>
      <c r="AA3534" s="25">
        <v>995</v>
      </c>
      <c r="AB3534" s="9"/>
      <c r="AC3534" s="25">
        <v>54083</v>
      </c>
      <c r="AD3534" s="9"/>
      <c r="AE3534" s="27">
        <v>3353</v>
      </c>
      <c r="AF3534" s="9"/>
      <c r="AG3534" s="26">
        <v>889</v>
      </c>
      <c r="AI3534" s="26">
        <v>0</v>
      </c>
      <c r="AK3534" s="26">
        <v>6838</v>
      </c>
      <c r="AM3534" s="2" t="str">
        <f t="shared" si="55"/>
        <v>No</v>
      </c>
    </row>
    <row r="3535" spans="1:39">
      <c r="A3535" s="6" t="s">
        <v>1682</v>
      </c>
      <c r="B3535" s="6" t="s">
        <v>5871</v>
      </c>
      <c r="C3535" s="4" t="s">
        <v>42</v>
      </c>
      <c r="D3535" s="213" t="s">
        <v>1683</v>
      </c>
      <c r="E3535" s="210" t="s">
        <v>1684</v>
      </c>
      <c r="F3535" s="17" t="s">
        <v>272</v>
      </c>
      <c r="G3535" s="36" t="s">
        <v>400</v>
      </c>
      <c r="H3535" s="157">
        <v>0</v>
      </c>
      <c r="I3535" s="19">
        <v>2</v>
      </c>
      <c r="J3535" s="150" t="s">
        <v>13</v>
      </c>
      <c r="K3535" s="150" t="s">
        <v>12</v>
      </c>
      <c r="L3535" s="9">
        <v>2</v>
      </c>
      <c r="M3535" s="9"/>
      <c r="N3535" s="21">
        <v>0.42799999999999999</v>
      </c>
      <c r="O3535" s="10"/>
      <c r="P3535" s="39">
        <v>3.2599999999999997E-2</v>
      </c>
      <c r="Q3535" s="7"/>
      <c r="R3535" s="158">
        <v>24.7515</v>
      </c>
      <c r="S3535" s="1"/>
      <c r="T3535" s="23">
        <v>1.8858999999999999</v>
      </c>
      <c r="V3535" s="20">
        <v>13.124599999999999</v>
      </c>
      <c r="X3535" s="20">
        <v>0</v>
      </c>
      <c r="AA3535" s="25">
        <v>3622</v>
      </c>
      <c r="AB3535" s="9"/>
      <c r="AC3535" s="25">
        <v>111060</v>
      </c>
      <c r="AD3535" s="9"/>
      <c r="AE3535" s="27">
        <v>8462</v>
      </c>
      <c r="AF3535" s="9"/>
      <c r="AG3535" s="26">
        <v>4487</v>
      </c>
      <c r="AI3535" s="26">
        <v>0</v>
      </c>
      <c r="AK3535" s="26">
        <v>66615</v>
      </c>
      <c r="AM3535" s="2" t="str">
        <f t="shared" si="55"/>
        <v>No</v>
      </c>
    </row>
    <row r="3536" spans="1:39">
      <c r="A3536" s="6" t="s">
        <v>3846</v>
      </c>
      <c r="B3536" s="6" t="s">
        <v>3847</v>
      </c>
      <c r="C3536" s="4" t="s">
        <v>48</v>
      </c>
      <c r="D3536" s="213" t="s">
        <v>3848</v>
      </c>
      <c r="E3536" s="210" t="s">
        <v>3849</v>
      </c>
      <c r="F3536" s="17" t="s">
        <v>272</v>
      </c>
      <c r="G3536" s="36" t="s">
        <v>400</v>
      </c>
      <c r="H3536" s="157">
        <v>0</v>
      </c>
      <c r="I3536" s="19">
        <v>2</v>
      </c>
      <c r="J3536" s="150" t="s">
        <v>13</v>
      </c>
      <c r="K3536" s="150" t="s">
        <v>12</v>
      </c>
      <c r="L3536" s="9">
        <v>2</v>
      </c>
      <c r="M3536" s="9"/>
      <c r="N3536" s="21">
        <v>0.92979999999999996</v>
      </c>
      <c r="O3536" s="10"/>
      <c r="P3536" s="39">
        <v>3.5999999999999997E-2</v>
      </c>
      <c r="Q3536" s="7"/>
      <c r="R3536" s="158">
        <v>42.4617</v>
      </c>
      <c r="S3536" s="1"/>
      <c r="T3536" s="23">
        <v>1.6418999999999999</v>
      </c>
      <c r="V3536" s="20">
        <v>25.860499999999998</v>
      </c>
      <c r="X3536" s="20">
        <v>0</v>
      </c>
      <c r="AA3536" s="25">
        <v>4200</v>
      </c>
      <c r="AB3536" s="9"/>
      <c r="AC3536" s="25">
        <v>116812</v>
      </c>
      <c r="AD3536" s="9"/>
      <c r="AE3536" s="27">
        <v>4517</v>
      </c>
      <c r="AF3536" s="9"/>
      <c r="AG3536" s="26">
        <v>2751</v>
      </c>
      <c r="AI3536" s="26">
        <v>0</v>
      </c>
      <c r="AK3536" s="26">
        <v>74593</v>
      </c>
      <c r="AM3536" s="2" t="str">
        <f t="shared" si="55"/>
        <v>No</v>
      </c>
    </row>
    <row r="3537" spans="1:39">
      <c r="A3537" s="6" t="s">
        <v>5701</v>
      </c>
      <c r="B3537" s="6" t="s">
        <v>5702</v>
      </c>
      <c r="C3537" s="4" t="s">
        <v>22</v>
      </c>
      <c r="D3537" s="213"/>
      <c r="E3537" s="210">
        <v>90288</v>
      </c>
      <c r="F3537" s="17" t="s">
        <v>272</v>
      </c>
      <c r="G3537" s="36" t="s">
        <v>220</v>
      </c>
      <c r="H3537" s="157">
        <v>12150996</v>
      </c>
      <c r="I3537" s="19">
        <v>2</v>
      </c>
      <c r="J3537" s="150" t="s">
        <v>13</v>
      </c>
      <c r="K3537" s="150" t="s">
        <v>15</v>
      </c>
      <c r="L3537" s="9">
        <v>2</v>
      </c>
      <c r="M3537" s="9"/>
      <c r="N3537" s="21">
        <v>0</v>
      </c>
      <c r="O3537" s="10"/>
      <c r="P3537" s="39">
        <v>0</v>
      </c>
      <c r="Q3537" s="7"/>
      <c r="R3537" s="158">
        <v>207.43690000000001</v>
      </c>
      <c r="S3537" s="1"/>
      <c r="T3537" s="23">
        <v>3.2612000000000001</v>
      </c>
      <c r="V3537" s="20">
        <v>63.607900000000001</v>
      </c>
      <c r="X3537" s="20">
        <v>0</v>
      </c>
      <c r="AA3537" s="25">
        <v>0</v>
      </c>
      <c r="AB3537" s="9"/>
      <c r="AC3537" s="25">
        <v>519422</v>
      </c>
      <c r="AD3537" s="9"/>
      <c r="AE3537" s="27">
        <v>8166</v>
      </c>
      <c r="AF3537" s="9"/>
      <c r="AG3537" s="26">
        <v>2504</v>
      </c>
      <c r="AI3537" s="26">
        <v>0</v>
      </c>
      <c r="AK3537" s="26">
        <v>21737</v>
      </c>
      <c r="AM3537" s="2" t="str">
        <f t="shared" si="55"/>
        <v>No</v>
      </c>
    </row>
    <row r="3538" spans="1:39">
      <c r="A3538" s="6" t="s">
        <v>3146</v>
      </c>
      <c r="B3538" s="6" t="s">
        <v>3147</v>
      </c>
      <c r="C3538" s="4" t="s">
        <v>113</v>
      </c>
      <c r="D3538" s="213" t="s">
        <v>3148</v>
      </c>
      <c r="E3538" s="210" t="s">
        <v>3149</v>
      </c>
      <c r="F3538" s="17" t="s">
        <v>272</v>
      </c>
      <c r="G3538" s="36" t="s">
        <v>400</v>
      </c>
      <c r="H3538" s="157">
        <v>0</v>
      </c>
      <c r="I3538" s="19">
        <v>2</v>
      </c>
      <c r="J3538" s="150" t="s">
        <v>18</v>
      </c>
      <c r="K3538" s="150" t="s">
        <v>15</v>
      </c>
      <c r="L3538" s="9">
        <v>2</v>
      </c>
      <c r="M3538" s="9"/>
      <c r="N3538" s="21">
        <v>4.1684999999999999</v>
      </c>
      <c r="O3538" s="10"/>
      <c r="P3538" s="39">
        <v>0.4138</v>
      </c>
      <c r="Q3538" s="7"/>
      <c r="R3538" s="158">
        <v>23.927099999999999</v>
      </c>
      <c r="S3538" s="1"/>
      <c r="T3538" s="23">
        <v>2.375</v>
      </c>
      <c r="V3538" s="20">
        <v>10.074400000000001</v>
      </c>
      <c r="X3538" s="20">
        <v>0</v>
      </c>
      <c r="AA3538" s="25">
        <v>52531</v>
      </c>
      <c r="AB3538" s="9"/>
      <c r="AC3538" s="25">
        <v>126957</v>
      </c>
      <c r="AD3538" s="9"/>
      <c r="AE3538" s="27">
        <v>12602</v>
      </c>
      <c r="AF3538" s="9"/>
      <c r="AG3538" s="26">
        <v>5306</v>
      </c>
      <c r="AI3538" s="26">
        <v>0</v>
      </c>
      <c r="AK3538" s="26">
        <v>50478</v>
      </c>
      <c r="AM3538" s="2" t="str">
        <f t="shared" si="55"/>
        <v>No</v>
      </c>
    </row>
    <row r="3539" spans="1:39">
      <c r="A3539" s="6" t="s">
        <v>435</v>
      </c>
      <c r="B3539" s="6" t="s">
        <v>436</v>
      </c>
      <c r="C3539" s="4" t="s">
        <v>86</v>
      </c>
      <c r="D3539" s="213" t="s">
        <v>437</v>
      </c>
      <c r="E3539" s="210" t="s">
        <v>438</v>
      </c>
      <c r="F3539" s="17" t="s">
        <v>272</v>
      </c>
      <c r="G3539" s="36" t="s">
        <v>400</v>
      </c>
      <c r="H3539" s="157">
        <v>0</v>
      </c>
      <c r="I3539" s="19">
        <v>2</v>
      </c>
      <c r="J3539" s="150" t="s">
        <v>13</v>
      </c>
      <c r="K3539" s="150" t="s">
        <v>12</v>
      </c>
      <c r="L3539" s="9">
        <v>2</v>
      </c>
      <c r="M3539" s="9"/>
      <c r="N3539" s="21">
        <v>0.24</v>
      </c>
      <c r="O3539" s="10"/>
      <c r="P3539" s="39">
        <v>1.35E-2</v>
      </c>
      <c r="Q3539" s="7"/>
      <c r="R3539" s="158">
        <v>48.328099999999999</v>
      </c>
      <c r="S3539" s="1"/>
      <c r="T3539" s="23">
        <v>2.7263999999999999</v>
      </c>
      <c r="V3539" s="20">
        <v>17.7258</v>
      </c>
      <c r="X3539" s="20">
        <v>0</v>
      </c>
      <c r="AA3539" s="25">
        <v>1825</v>
      </c>
      <c r="AB3539" s="9"/>
      <c r="AC3539" s="25">
        <v>134787</v>
      </c>
      <c r="AD3539" s="9"/>
      <c r="AE3539" s="27">
        <v>7604</v>
      </c>
      <c r="AF3539" s="9"/>
      <c r="AG3539" s="26">
        <v>2789</v>
      </c>
      <c r="AI3539" s="26">
        <v>0</v>
      </c>
      <c r="AK3539" s="26">
        <v>16915</v>
      </c>
      <c r="AM3539" s="2" t="str">
        <f t="shared" si="55"/>
        <v>No</v>
      </c>
    </row>
    <row r="3540" spans="1:39">
      <c r="A3540" s="6" t="s">
        <v>5721</v>
      </c>
      <c r="B3540" s="6" t="s">
        <v>1293</v>
      </c>
      <c r="C3540" s="4" t="s">
        <v>39</v>
      </c>
      <c r="D3540" s="213"/>
      <c r="E3540" s="210">
        <v>40258</v>
      </c>
      <c r="F3540" s="17" t="s">
        <v>405</v>
      </c>
      <c r="G3540" s="36" t="s">
        <v>218</v>
      </c>
      <c r="H3540" s="157">
        <v>2441770</v>
      </c>
      <c r="I3540" s="19">
        <v>2</v>
      </c>
      <c r="J3540" s="150" t="s">
        <v>14</v>
      </c>
      <c r="K3540" s="150" t="s">
        <v>12</v>
      </c>
      <c r="L3540" s="9">
        <v>2</v>
      </c>
      <c r="M3540" s="9"/>
      <c r="N3540" s="21">
        <v>0.22370000000000001</v>
      </c>
      <c r="O3540" s="10"/>
      <c r="P3540" s="39">
        <v>2.87E-2</v>
      </c>
      <c r="Q3540" s="7"/>
      <c r="R3540" s="158">
        <v>64.146900000000002</v>
      </c>
      <c r="S3540" s="1"/>
      <c r="T3540" s="23">
        <v>8.2327999999999992</v>
      </c>
      <c r="V3540" s="20">
        <v>7.7915999999999999</v>
      </c>
      <c r="X3540" s="20">
        <v>6.3869999999999996</v>
      </c>
      <c r="AA3540" s="25">
        <v>10162</v>
      </c>
      <c r="AB3540" s="9"/>
      <c r="AC3540" s="25">
        <v>354027</v>
      </c>
      <c r="AD3540" s="9"/>
      <c r="AE3540" s="27">
        <v>45437</v>
      </c>
      <c r="AF3540" s="9"/>
      <c r="AG3540" s="26">
        <v>5519</v>
      </c>
      <c r="AI3540" s="26">
        <v>55429</v>
      </c>
      <c r="AK3540" s="26">
        <v>42234</v>
      </c>
      <c r="AM3540" s="2" t="str">
        <f t="shared" si="55"/>
        <v>No</v>
      </c>
    </row>
    <row r="3541" spans="1:39">
      <c r="A3541" s="6" t="s">
        <v>2437</v>
      </c>
      <c r="B3541" s="6" t="s">
        <v>2438</v>
      </c>
      <c r="C3541" s="4" t="s">
        <v>58</v>
      </c>
      <c r="D3541" s="213" t="s">
        <v>2439</v>
      </c>
      <c r="E3541" s="210">
        <v>55258</v>
      </c>
      <c r="F3541" s="17" t="s">
        <v>132</v>
      </c>
      <c r="G3541" s="36" t="s">
        <v>220</v>
      </c>
      <c r="H3541" s="157">
        <v>0</v>
      </c>
      <c r="I3541" s="19">
        <v>2</v>
      </c>
      <c r="J3541" s="150" t="s">
        <v>13</v>
      </c>
      <c r="K3541" s="150" t="s">
        <v>12</v>
      </c>
      <c r="L3541" s="9">
        <v>2</v>
      </c>
      <c r="M3541" s="9"/>
      <c r="N3541" s="21">
        <v>0.44219999999999998</v>
      </c>
      <c r="O3541" s="10"/>
      <c r="P3541" s="39">
        <v>1.52E-2</v>
      </c>
      <c r="Q3541" s="7"/>
      <c r="R3541" s="158">
        <v>231.4667</v>
      </c>
      <c r="S3541" s="1"/>
      <c r="T3541" s="23">
        <v>7.9778000000000002</v>
      </c>
      <c r="V3541" s="20">
        <v>29.0139</v>
      </c>
      <c r="X3541" s="20">
        <v>0</v>
      </c>
      <c r="AA3541" s="25">
        <v>4604</v>
      </c>
      <c r="AB3541" s="9"/>
      <c r="AC3541" s="25">
        <v>302064</v>
      </c>
      <c r="AD3541" s="9"/>
      <c r="AE3541" s="27">
        <v>10411</v>
      </c>
      <c r="AF3541" s="9"/>
      <c r="AG3541" s="26">
        <v>1305</v>
      </c>
      <c r="AI3541" s="26">
        <v>0</v>
      </c>
      <c r="AK3541" s="26">
        <v>51011</v>
      </c>
      <c r="AM3541" s="2" t="str">
        <f t="shared" si="55"/>
        <v>No</v>
      </c>
    </row>
    <row r="3542" spans="1:39">
      <c r="A3542" s="6" t="s">
        <v>6529</v>
      </c>
      <c r="B3542" s="6" t="s">
        <v>4196</v>
      </c>
      <c r="C3542" s="4" t="s">
        <v>66</v>
      </c>
      <c r="D3542" s="213" t="s">
        <v>4197</v>
      </c>
      <c r="E3542" s="210" t="s">
        <v>4198</v>
      </c>
      <c r="F3542" s="17" t="s">
        <v>272</v>
      </c>
      <c r="G3542" s="36" t="s">
        <v>400</v>
      </c>
      <c r="H3542" s="157">
        <v>0</v>
      </c>
      <c r="I3542" s="19">
        <v>2</v>
      </c>
      <c r="J3542" s="150" t="s">
        <v>13</v>
      </c>
      <c r="K3542" s="150" t="s">
        <v>12</v>
      </c>
      <c r="L3542" s="9">
        <v>2</v>
      </c>
      <c r="M3542" s="9"/>
      <c r="N3542" s="21">
        <v>1.0691999999999999</v>
      </c>
      <c r="O3542" s="10"/>
      <c r="P3542" s="39">
        <v>0.20150000000000001</v>
      </c>
      <c r="Q3542" s="7"/>
      <c r="R3542" s="158">
        <v>32.585900000000002</v>
      </c>
      <c r="S3542" s="1"/>
      <c r="T3542" s="23">
        <v>6.1401000000000003</v>
      </c>
      <c r="V3542" s="20">
        <v>5.3070000000000004</v>
      </c>
      <c r="X3542" s="20">
        <v>0</v>
      </c>
      <c r="AA3542" s="25">
        <v>9559</v>
      </c>
      <c r="AB3542" s="9"/>
      <c r="AC3542" s="25">
        <v>47445</v>
      </c>
      <c r="AD3542" s="9"/>
      <c r="AE3542" s="27">
        <v>8940</v>
      </c>
      <c r="AF3542" s="9"/>
      <c r="AG3542" s="26">
        <v>1456</v>
      </c>
      <c r="AI3542" s="26">
        <v>0</v>
      </c>
      <c r="AK3542" s="26">
        <v>8723</v>
      </c>
      <c r="AM3542" s="2" t="str">
        <f t="shared" si="55"/>
        <v>No</v>
      </c>
    </row>
    <row r="3543" spans="1:39">
      <c r="A3543" s="6" t="s">
        <v>4120</v>
      </c>
      <c r="B3543" s="6" t="s">
        <v>4121</v>
      </c>
      <c r="C3543" s="4" t="s">
        <v>61</v>
      </c>
      <c r="D3543" s="213" t="s">
        <v>4122</v>
      </c>
      <c r="E3543" s="210" t="s">
        <v>4123</v>
      </c>
      <c r="F3543" s="17" t="s">
        <v>272</v>
      </c>
      <c r="G3543" s="36" t="s">
        <v>400</v>
      </c>
      <c r="H3543" s="157">
        <v>0</v>
      </c>
      <c r="I3543" s="19">
        <v>2</v>
      </c>
      <c r="J3543" s="150" t="s">
        <v>13</v>
      </c>
      <c r="K3543" s="150" t="s">
        <v>12</v>
      </c>
      <c r="L3543" s="9">
        <v>2</v>
      </c>
      <c r="M3543" s="9"/>
      <c r="N3543" s="21">
        <v>1</v>
      </c>
      <c r="O3543" s="10"/>
      <c r="P3543" s="39">
        <v>9.4799999999999995E-2</v>
      </c>
      <c r="Q3543" s="7"/>
      <c r="R3543" s="158">
        <v>47.593000000000004</v>
      </c>
      <c r="S3543" s="1"/>
      <c r="T3543" s="23">
        <v>4.5111999999999997</v>
      </c>
      <c r="V3543" s="20">
        <v>10.55</v>
      </c>
      <c r="X3543" s="20">
        <v>0</v>
      </c>
      <c r="AA3543" s="25">
        <v>12293</v>
      </c>
      <c r="AB3543" s="9"/>
      <c r="AC3543" s="25">
        <v>129691</v>
      </c>
      <c r="AD3543" s="9"/>
      <c r="AE3543" s="27">
        <v>12293</v>
      </c>
      <c r="AF3543" s="9"/>
      <c r="AG3543" s="26">
        <v>2725</v>
      </c>
      <c r="AI3543" s="26">
        <v>0</v>
      </c>
      <c r="AK3543" s="26">
        <v>26021</v>
      </c>
      <c r="AM3543" s="2" t="str">
        <f t="shared" si="55"/>
        <v>No</v>
      </c>
    </row>
    <row r="3544" spans="1:39">
      <c r="A3544" s="6" t="s">
        <v>1633</v>
      </c>
      <c r="B3544" s="6" t="s">
        <v>1634</v>
      </c>
      <c r="C3544" s="4" t="s">
        <v>42</v>
      </c>
      <c r="D3544" s="213" t="s">
        <v>1635</v>
      </c>
      <c r="E3544" s="210" t="s">
        <v>1636</v>
      </c>
      <c r="F3544" s="17" t="s">
        <v>272</v>
      </c>
      <c r="G3544" s="36" t="s">
        <v>400</v>
      </c>
      <c r="H3544" s="157">
        <v>0</v>
      </c>
      <c r="I3544" s="19">
        <v>2</v>
      </c>
      <c r="J3544" s="150" t="s">
        <v>13</v>
      </c>
      <c r="K3544" s="150" t="s">
        <v>12</v>
      </c>
      <c r="L3544" s="9">
        <v>2</v>
      </c>
      <c r="M3544" s="9"/>
      <c r="N3544" s="21">
        <v>0.56440000000000001</v>
      </c>
      <c r="O3544" s="10"/>
      <c r="P3544" s="39">
        <v>3.1199999999999999E-2</v>
      </c>
      <c r="Q3544" s="7"/>
      <c r="R3544" s="158">
        <v>32.034100000000002</v>
      </c>
      <c r="S3544" s="1"/>
      <c r="T3544" s="23">
        <v>1.7732000000000001</v>
      </c>
      <c r="V3544" s="20">
        <v>18.0655</v>
      </c>
      <c r="X3544" s="20">
        <v>0</v>
      </c>
      <c r="AA3544" s="25">
        <v>3438</v>
      </c>
      <c r="AB3544" s="9"/>
      <c r="AC3544" s="25">
        <v>110037</v>
      </c>
      <c r="AD3544" s="9"/>
      <c r="AE3544" s="27">
        <v>6091</v>
      </c>
      <c r="AF3544" s="9"/>
      <c r="AG3544" s="26">
        <v>3435</v>
      </c>
      <c r="AI3544" s="26">
        <v>0</v>
      </c>
      <c r="AK3544" s="26">
        <v>46908</v>
      </c>
      <c r="AM3544" s="2" t="str">
        <f t="shared" si="55"/>
        <v>No</v>
      </c>
    </row>
    <row r="3545" spans="1:39">
      <c r="A3545" s="6" t="s">
        <v>3204</v>
      </c>
      <c r="B3545" s="6" t="s">
        <v>3205</v>
      </c>
      <c r="C3545" s="4" t="s">
        <v>113</v>
      </c>
      <c r="D3545" s="213" t="s">
        <v>3206</v>
      </c>
      <c r="E3545" s="210" t="s">
        <v>3207</v>
      </c>
      <c r="F3545" s="17" t="s">
        <v>275</v>
      </c>
      <c r="G3545" s="36" t="s">
        <v>400</v>
      </c>
      <c r="H3545" s="157">
        <v>0</v>
      </c>
      <c r="I3545" s="19">
        <v>2</v>
      </c>
      <c r="J3545" s="150" t="s">
        <v>13</v>
      </c>
      <c r="K3545" s="150" t="s">
        <v>15</v>
      </c>
      <c r="L3545" s="9">
        <v>2</v>
      </c>
      <c r="M3545" s="9"/>
      <c r="N3545" s="21">
        <v>3.2456</v>
      </c>
      <c r="O3545" s="10"/>
      <c r="P3545" s="39">
        <v>0.22189999999999999</v>
      </c>
      <c r="Q3545" s="7"/>
      <c r="R3545" s="158">
        <v>31.069500000000001</v>
      </c>
      <c r="S3545" s="1"/>
      <c r="T3545" s="23">
        <v>2.1242000000000001</v>
      </c>
      <c r="V3545" s="20">
        <v>14.6264</v>
      </c>
      <c r="X3545" s="20">
        <v>0</v>
      </c>
      <c r="AA3545" s="25">
        <v>26088</v>
      </c>
      <c r="AB3545" s="9"/>
      <c r="AC3545" s="25">
        <v>117567</v>
      </c>
      <c r="AD3545" s="9"/>
      <c r="AE3545" s="27">
        <v>8038</v>
      </c>
      <c r="AF3545" s="9"/>
      <c r="AG3545" s="26">
        <v>3784</v>
      </c>
      <c r="AI3545" s="26">
        <v>0</v>
      </c>
      <c r="AK3545" s="26">
        <v>25910</v>
      </c>
      <c r="AM3545" s="2" t="str">
        <f t="shared" si="55"/>
        <v>No</v>
      </c>
    </row>
    <row r="3546" spans="1:39">
      <c r="A3546" s="6" t="s">
        <v>6530</v>
      </c>
      <c r="B3546" s="6" t="s">
        <v>277</v>
      </c>
      <c r="C3546" s="4" t="s">
        <v>109</v>
      </c>
      <c r="D3546" s="213">
        <v>28</v>
      </c>
      <c r="E3546" s="210">
        <v>28</v>
      </c>
      <c r="F3546" s="17" t="s">
        <v>272</v>
      </c>
      <c r="G3546" s="36" t="s">
        <v>218</v>
      </c>
      <c r="H3546" s="157">
        <v>3059393</v>
      </c>
      <c r="I3546" s="19">
        <v>2</v>
      </c>
      <c r="J3546" s="150" t="s">
        <v>25</v>
      </c>
      <c r="K3546" s="150" t="s">
        <v>15</v>
      </c>
      <c r="L3546" s="9">
        <v>2</v>
      </c>
      <c r="M3546" s="9"/>
      <c r="N3546" s="21">
        <v>6.0641999999999996</v>
      </c>
      <c r="O3546" s="10"/>
      <c r="P3546" s="39">
        <v>0.41670000000000001</v>
      </c>
      <c r="Q3546" s="7"/>
      <c r="R3546" s="158">
        <v>1271.3548000000001</v>
      </c>
      <c r="S3546" s="1"/>
      <c r="T3546" s="23">
        <v>87.362700000000004</v>
      </c>
      <c r="V3546" s="20">
        <v>14.5526</v>
      </c>
      <c r="X3546" s="20">
        <v>3.6749000000000001</v>
      </c>
      <c r="AA3546" s="25">
        <v>2686520</v>
      </c>
      <c r="AB3546" s="9"/>
      <c r="AC3546" s="25">
        <v>6447040</v>
      </c>
      <c r="AD3546" s="9"/>
      <c r="AE3546" s="27">
        <v>443016</v>
      </c>
      <c r="AF3546" s="9"/>
      <c r="AG3546" s="26">
        <v>5071</v>
      </c>
      <c r="AI3546" s="26">
        <v>1754343</v>
      </c>
      <c r="AK3546" s="26">
        <v>40162</v>
      </c>
      <c r="AM3546" s="2" t="str">
        <f t="shared" si="55"/>
        <v>No</v>
      </c>
    </row>
    <row r="3547" spans="1:39">
      <c r="A3547" s="6" t="s">
        <v>6531</v>
      </c>
      <c r="B3547" s="6" t="s">
        <v>6532</v>
      </c>
      <c r="C3547" s="4" t="s">
        <v>65</v>
      </c>
      <c r="D3547" s="213" t="s">
        <v>6533</v>
      </c>
      <c r="E3547" s="210" t="s">
        <v>6534</v>
      </c>
      <c r="F3547" s="17" t="s">
        <v>405</v>
      </c>
      <c r="G3547" s="36" t="s">
        <v>400</v>
      </c>
      <c r="H3547" s="157">
        <v>0</v>
      </c>
      <c r="I3547" s="19">
        <v>2</v>
      </c>
      <c r="J3547" s="150" t="s">
        <v>13</v>
      </c>
      <c r="K3547" s="150" t="s">
        <v>12</v>
      </c>
      <c r="L3547" s="9">
        <v>2</v>
      </c>
      <c r="M3547" s="9"/>
      <c r="N3547" s="21">
        <v>0.51200000000000001</v>
      </c>
      <c r="O3547" s="10"/>
      <c r="P3547" s="39">
        <v>4.2599999999999999E-2</v>
      </c>
      <c r="Q3547" s="7"/>
      <c r="R3547" s="158">
        <v>32.643599999999999</v>
      </c>
      <c r="S3547" s="1"/>
      <c r="T3547" s="23">
        <v>2.7191000000000001</v>
      </c>
      <c r="V3547" s="20">
        <v>12.005100000000001</v>
      </c>
      <c r="X3547" s="20">
        <v>0</v>
      </c>
      <c r="AA3547" s="25">
        <v>2414</v>
      </c>
      <c r="AB3547" s="9"/>
      <c r="AC3547" s="25">
        <v>56604</v>
      </c>
      <c r="AD3547" s="9"/>
      <c r="AE3547" s="27">
        <v>4715</v>
      </c>
      <c r="AF3547" s="9"/>
      <c r="AG3547" s="26">
        <v>1734</v>
      </c>
      <c r="AI3547" s="26">
        <v>0</v>
      </c>
      <c r="AK3547" s="26">
        <v>9607</v>
      </c>
      <c r="AM3547" s="2" t="str">
        <f t="shared" si="55"/>
        <v>No</v>
      </c>
    </row>
    <row r="3548" spans="1:39">
      <c r="A3548" s="6" t="s">
        <v>389</v>
      </c>
      <c r="B3548" s="6" t="s">
        <v>390</v>
      </c>
      <c r="C3548" s="4" t="s">
        <v>10</v>
      </c>
      <c r="D3548" s="213" t="s">
        <v>391</v>
      </c>
      <c r="E3548" s="210">
        <v>279</v>
      </c>
      <c r="F3548" s="17" t="s">
        <v>132</v>
      </c>
      <c r="G3548" s="36" t="s">
        <v>220</v>
      </c>
      <c r="H3548" s="157">
        <v>0</v>
      </c>
      <c r="I3548" s="19">
        <v>2</v>
      </c>
      <c r="J3548" s="150" t="s">
        <v>13</v>
      </c>
      <c r="K3548" s="150" t="s">
        <v>12</v>
      </c>
      <c r="L3548" s="9">
        <v>2</v>
      </c>
      <c r="M3548" s="9"/>
      <c r="N3548" s="21">
        <v>1.9029</v>
      </c>
      <c r="O3548" s="10"/>
      <c r="P3548" s="39">
        <v>6.1499999999999999E-2</v>
      </c>
      <c r="Q3548" s="7"/>
      <c r="R3548" s="158">
        <v>52.323999999999998</v>
      </c>
      <c r="S3548" s="1"/>
      <c r="T3548" s="23">
        <v>1.6906000000000001</v>
      </c>
      <c r="V3548" s="20">
        <v>30.9497</v>
      </c>
      <c r="X3548" s="20">
        <v>0</v>
      </c>
      <c r="AA3548" s="25">
        <v>2194</v>
      </c>
      <c r="AB3548" s="9"/>
      <c r="AC3548" s="25">
        <v>35685</v>
      </c>
      <c r="AD3548" s="9"/>
      <c r="AE3548" s="27">
        <v>1153</v>
      </c>
      <c r="AF3548" s="9"/>
      <c r="AG3548" s="26">
        <v>682</v>
      </c>
      <c r="AI3548" s="26">
        <v>0</v>
      </c>
      <c r="AK3548" s="26">
        <v>9768</v>
      </c>
      <c r="AM3548" s="2" t="str">
        <f t="shared" si="55"/>
        <v>No</v>
      </c>
    </row>
    <row r="3549" spans="1:39">
      <c r="A3549" s="6" t="s">
        <v>6535</v>
      </c>
      <c r="B3549" s="6" t="s">
        <v>4138</v>
      </c>
      <c r="C3549" s="4" t="s">
        <v>66</v>
      </c>
      <c r="D3549" s="213" t="s">
        <v>4318</v>
      </c>
      <c r="E3549" s="210" t="s">
        <v>4319</v>
      </c>
      <c r="F3549" s="17" t="s">
        <v>272</v>
      </c>
      <c r="G3549" s="36" t="s">
        <v>400</v>
      </c>
      <c r="H3549" s="157">
        <v>0</v>
      </c>
      <c r="I3549" s="19">
        <v>2</v>
      </c>
      <c r="J3549" s="150" t="s">
        <v>13</v>
      </c>
      <c r="K3549" s="150" t="s">
        <v>12</v>
      </c>
      <c r="L3549" s="9">
        <v>2</v>
      </c>
      <c r="M3549" s="9"/>
      <c r="N3549" s="21">
        <v>0.1376</v>
      </c>
      <c r="O3549" s="10"/>
      <c r="P3549" s="39">
        <v>2.06E-2</v>
      </c>
      <c r="Q3549" s="7"/>
      <c r="R3549" s="158">
        <v>48.195599999999999</v>
      </c>
      <c r="S3549" s="1"/>
      <c r="T3549" s="23">
        <v>7.2293000000000003</v>
      </c>
      <c r="V3549" s="20">
        <v>6.6666999999999996</v>
      </c>
      <c r="X3549" s="20">
        <v>0</v>
      </c>
      <c r="AA3549" s="25">
        <v>1211</v>
      </c>
      <c r="AB3549" s="9"/>
      <c r="AC3549" s="25">
        <v>58654</v>
      </c>
      <c r="AD3549" s="9"/>
      <c r="AE3549" s="27">
        <v>8798</v>
      </c>
      <c r="AF3549" s="9"/>
      <c r="AG3549" s="26">
        <v>1217</v>
      </c>
      <c r="AI3549" s="26">
        <v>0</v>
      </c>
      <c r="AK3549" s="26">
        <v>16248</v>
      </c>
      <c r="AM3549" s="2" t="str">
        <f t="shared" si="55"/>
        <v>No</v>
      </c>
    </row>
    <row r="3550" spans="1:39">
      <c r="A3550" s="6" t="s">
        <v>1606</v>
      </c>
      <c r="B3550" s="6" t="s">
        <v>1607</v>
      </c>
      <c r="C3550" s="4" t="s">
        <v>42</v>
      </c>
      <c r="D3550" s="213" t="s">
        <v>1608</v>
      </c>
      <c r="E3550" s="210" t="s">
        <v>1609</v>
      </c>
      <c r="F3550" s="17" t="s">
        <v>272</v>
      </c>
      <c r="G3550" s="36" t="s">
        <v>400</v>
      </c>
      <c r="H3550" s="157">
        <v>0</v>
      </c>
      <c r="I3550" s="19">
        <v>2</v>
      </c>
      <c r="J3550" s="150" t="s">
        <v>13</v>
      </c>
      <c r="K3550" s="150" t="s">
        <v>12</v>
      </c>
      <c r="L3550" s="9">
        <v>2</v>
      </c>
      <c r="M3550" s="9"/>
      <c r="N3550" s="21">
        <v>0.97570000000000001</v>
      </c>
      <c r="O3550" s="10"/>
      <c r="P3550" s="39">
        <v>3.4700000000000002E-2</v>
      </c>
      <c r="Q3550" s="7"/>
      <c r="R3550" s="158">
        <v>33.832500000000003</v>
      </c>
      <c r="S3550" s="1"/>
      <c r="T3550" s="23">
        <v>1.2038</v>
      </c>
      <c r="V3550" s="20">
        <v>28.104299999999999</v>
      </c>
      <c r="X3550" s="20">
        <v>0</v>
      </c>
      <c r="AA3550" s="25">
        <v>6149</v>
      </c>
      <c r="AB3550" s="9"/>
      <c r="AC3550" s="25">
        <v>177113</v>
      </c>
      <c r="AD3550" s="9"/>
      <c r="AE3550" s="27">
        <v>6302</v>
      </c>
      <c r="AF3550" s="9"/>
      <c r="AG3550" s="26">
        <v>5235</v>
      </c>
      <c r="AI3550" s="26">
        <v>0</v>
      </c>
      <c r="AK3550" s="26">
        <v>119531</v>
      </c>
      <c r="AM3550" s="2" t="str">
        <f t="shared" si="55"/>
        <v>No</v>
      </c>
    </row>
    <row r="3551" spans="1:39">
      <c r="A3551" s="6" t="s">
        <v>2270</v>
      </c>
      <c r="B3551" s="6" t="s">
        <v>2270</v>
      </c>
      <c r="C3551" s="4" t="s">
        <v>90</v>
      </c>
      <c r="D3551" s="213" t="s">
        <v>2271</v>
      </c>
      <c r="E3551" s="210" t="s">
        <v>2272</v>
      </c>
      <c r="F3551" s="17" t="s">
        <v>272</v>
      </c>
      <c r="G3551" s="36" t="s">
        <v>400</v>
      </c>
      <c r="H3551" s="157">
        <v>0</v>
      </c>
      <c r="I3551" s="19">
        <v>2</v>
      </c>
      <c r="J3551" s="150" t="s">
        <v>14</v>
      </c>
      <c r="K3551" s="150" t="s">
        <v>12</v>
      </c>
      <c r="L3551" s="9">
        <v>2</v>
      </c>
      <c r="M3551" s="9"/>
      <c r="N3551" s="21">
        <v>0</v>
      </c>
      <c r="O3551" s="10"/>
      <c r="P3551" s="39">
        <v>0</v>
      </c>
      <c r="Q3551" s="7"/>
      <c r="R3551" s="158">
        <v>15.447100000000001</v>
      </c>
      <c r="S3551" s="1"/>
      <c r="T3551" s="23">
        <v>6.2815000000000003</v>
      </c>
      <c r="V3551" s="20">
        <v>2.4590999999999998</v>
      </c>
      <c r="X3551" s="20">
        <v>0</v>
      </c>
      <c r="AA3551" s="25">
        <v>0</v>
      </c>
      <c r="AB3551" s="9"/>
      <c r="AC3551" s="25">
        <v>39452</v>
      </c>
      <c r="AD3551" s="9"/>
      <c r="AE3551" s="27">
        <v>16043</v>
      </c>
      <c r="AF3551" s="9"/>
      <c r="AG3551" s="26">
        <v>2554</v>
      </c>
      <c r="AI3551" s="26">
        <v>0</v>
      </c>
      <c r="AK3551" s="26">
        <v>18782</v>
      </c>
      <c r="AM3551" s="2" t="str">
        <f t="shared" si="55"/>
        <v>No</v>
      </c>
    </row>
    <row r="3552" spans="1:39">
      <c r="A3552" s="6" t="s">
        <v>4495</v>
      </c>
      <c r="B3552" s="6" t="s">
        <v>4496</v>
      </c>
      <c r="C3552" s="4" t="s">
        <v>63</v>
      </c>
      <c r="D3552" s="213" t="s">
        <v>4497</v>
      </c>
      <c r="E3552" s="210" t="s">
        <v>4498</v>
      </c>
      <c r="F3552" s="17" t="s">
        <v>405</v>
      </c>
      <c r="G3552" s="36" t="s">
        <v>400</v>
      </c>
      <c r="H3552" s="157">
        <v>0</v>
      </c>
      <c r="I3552" s="19">
        <v>2</v>
      </c>
      <c r="J3552" s="150" t="s">
        <v>13</v>
      </c>
      <c r="K3552" s="150" t="s">
        <v>12</v>
      </c>
      <c r="L3552" s="9">
        <v>2</v>
      </c>
      <c r="M3552" s="9"/>
      <c r="N3552" s="21">
        <v>0.95499999999999996</v>
      </c>
      <c r="O3552" s="10"/>
      <c r="P3552" s="39">
        <v>2.0799999999999999E-2</v>
      </c>
      <c r="Q3552" s="7"/>
      <c r="R3552" s="158">
        <v>44.674199999999999</v>
      </c>
      <c r="S3552" s="1"/>
      <c r="T3552" s="23">
        <v>0.97419999999999995</v>
      </c>
      <c r="V3552" s="20">
        <v>45.8553</v>
      </c>
      <c r="X3552" s="20">
        <v>0</v>
      </c>
      <c r="AA3552" s="25">
        <v>2059</v>
      </c>
      <c r="AB3552" s="9"/>
      <c r="AC3552" s="25">
        <v>98864</v>
      </c>
      <c r="AD3552" s="9"/>
      <c r="AE3552" s="27">
        <v>2156</v>
      </c>
      <c r="AF3552" s="9"/>
      <c r="AG3552" s="26">
        <v>2213</v>
      </c>
      <c r="AI3552" s="26">
        <v>0</v>
      </c>
      <c r="AK3552" s="26">
        <v>52308</v>
      </c>
      <c r="AM3552" s="2" t="str">
        <f t="shared" si="55"/>
        <v>No</v>
      </c>
    </row>
    <row r="3553" spans="1:39">
      <c r="A3553" s="6" t="s">
        <v>4488</v>
      </c>
      <c r="B3553" s="6" t="s">
        <v>6536</v>
      </c>
      <c r="C3553" s="4" t="s">
        <v>63</v>
      </c>
      <c r="D3553" s="213" t="s">
        <v>4489</v>
      </c>
      <c r="E3553" s="210" t="s">
        <v>4490</v>
      </c>
      <c r="F3553" s="17" t="s">
        <v>272</v>
      </c>
      <c r="G3553" s="36" t="s">
        <v>400</v>
      </c>
      <c r="H3553" s="157">
        <v>0</v>
      </c>
      <c r="I3553" s="19">
        <v>2</v>
      </c>
      <c r="J3553" s="150" t="s">
        <v>13</v>
      </c>
      <c r="K3553" s="150" t="s">
        <v>12</v>
      </c>
      <c r="L3553" s="9">
        <v>2</v>
      </c>
      <c r="M3553" s="9"/>
      <c r="N3553" s="21">
        <v>2.5943999999999998</v>
      </c>
      <c r="O3553" s="10"/>
      <c r="P3553" s="39">
        <v>6.9599999999999995E-2</v>
      </c>
      <c r="Q3553" s="7"/>
      <c r="R3553" s="158">
        <v>28.771000000000001</v>
      </c>
      <c r="S3553" s="1"/>
      <c r="T3553" s="23">
        <v>0.77190000000000003</v>
      </c>
      <c r="V3553" s="20">
        <v>37.272300000000001</v>
      </c>
      <c r="X3553" s="20">
        <v>0</v>
      </c>
      <c r="AA3553" s="25">
        <v>2239</v>
      </c>
      <c r="AB3553" s="9"/>
      <c r="AC3553" s="25">
        <v>32166</v>
      </c>
      <c r="AD3553" s="9"/>
      <c r="AE3553" s="27">
        <v>863</v>
      </c>
      <c r="AF3553" s="9"/>
      <c r="AG3553" s="26">
        <v>1118</v>
      </c>
      <c r="AI3553" s="26">
        <v>0</v>
      </c>
      <c r="AK3553" s="26">
        <v>27677</v>
      </c>
      <c r="AM3553" s="2" t="str">
        <f t="shared" si="55"/>
        <v>No</v>
      </c>
    </row>
    <row r="3554" spans="1:39">
      <c r="A3554" s="6" t="s">
        <v>6537</v>
      </c>
      <c r="B3554" s="6" t="s">
        <v>4058</v>
      </c>
      <c r="C3554" s="4" t="s">
        <v>48</v>
      </c>
      <c r="D3554" s="213"/>
      <c r="E3554" s="210" t="s">
        <v>4059</v>
      </c>
      <c r="F3554" s="17" t="s">
        <v>272</v>
      </c>
      <c r="G3554" s="36" t="s">
        <v>400</v>
      </c>
      <c r="H3554" s="157">
        <v>0</v>
      </c>
      <c r="I3554" s="19">
        <v>2</v>
      </c>
      <c r="J3554" s="150" t="s">
        <v>13</v>
      </c>
      <c r="K3554" s="150" t="s">
        <v>12</v>
      </c>
      <c r="L3554" s="9">
        <v>2</v>
      </c>
      <c r="M3554" s="9"/>
      <c r="N3554" s="21">
        <v>0.10970000000000001</v>
      </c>
      <c r="O3554" s="10"/>
      <c r="P3554" s="39">
        <v>1.38E-2</v>
      </c>
      <c r="Q3554" s="7"/>
      <c r="R3554" s="158">
        <v>37.828200000000002</v>
      </c>
      <c r="S3554" s="1"/>
      <c r="T3554" s="23">
        <v>4.7530999999999999</v>
      </c>
      <c r="V3554" s="20">
        <v>7.9587000000000003</v>
      </c>
      <c r="X3554" s="20">
        <v>0</v>
      </c>
      <c r="AA3554" s="25">
        <v>507</v>
      </c>
      <c r="AB3554" s="9"/>
      <c r="AC3554" s="25">
        <v>36769</v>
      </c>
      <c r="AD3554" s="9"/>
      <c r="AE3554" s="27">
        <v>4620</v>
      </c>
      <c r="AF3554" s="9"/>
      <c r="AG3554" s="26">
        <v>972</v>
      </c>
      <c r="AI3554" s="26">
        <v>0</v>
      </c>
      <c r="AK3554" s="26">
        <v>12638</v>
      </c>
      <c r="AM3554" s="2" t="str">
        <f t="shared" si="55"/>
        <v>No</v>
      </c>
    </row>
    <row r="3555" spans="1:39">
      <c r="A3555" s="6" t="s">
        <v>5336</v>
      </c>
      <c r="B3555" s="6" t="s">
        <v>5337</v>
      </c>
      <c r="C3555" s="4" t="s">
        <v>53</v>
      </c>
      <c r="D3555" s="213">
        <v>1157</v>
      </c>
      <c r="E3555" s="210">
        <v>10179</v>
      </c>
      <c r="F3555" s="17" t="s">
        <v>272</v>
      </c>
      <c r="G3555" s="36" t="s">
        <v>220</v>
      </c>
      <c r="H3555" s="157">
        <v>4181019</v>
      </c>
      <c r="I3555" s="19">
        <v>2</v>
      </c>
      <c r="J3555" s="150" t="s">
        <v>14</v>
      </c>
      <c r="K3555" s="150" t="s">
        <v>15</v>
      </c>
      <c r="L3555" s="9">
        <v>2</v>
      </c>
      <c r="M3555" s="9"/>
      <c r="N3555" s="21">
        <v>0.23499999999999999</v>
      </c>
      <c r="O3555" s="10"/>
      <c r="P3555" s="39">
        <v>2.24E-2</v>
      </c>
      <c r="Q3555" s="7"/>
      <c r="R3555" s="158">
        <v>48.289299999999997</v>
      </c>
      <c r="S3555" s="1"/>
      <c r="T3555" s="23">
        <v>4.6093999999999999</v>
      </c>
      <c r="V3555" s="20">
        <v>10.4763</v>
      </c>
      <c r="X3555" s="20">
        <v>0</v>
      </c>
      <c r="AA3555" s="25">
        <v>3377</v>
      </c>
      <c r="AB3555" s="9"/>
      <c r="AC3555" s="25">
        <v>150566</v>
      </c>
      <c r="AD3555" s="9"/>
      <c r="AE3555" s="27">
        <v>14372</v>
      </c>
      <c r="AF3555" s="9"/>
      <c r="AG3555" s="26">
        <v>3118</v>
      </c>
      <c r="AI3555" s="26">
        <v>0</v>
      </c>
      <c r="AK3555" s="26">
        <v>43233</v>
      </c>
      <c r="AM3555" s="2" t="str">
        <f t="shared" si="55"/>
        <v>No</v>
      </c>
    </row>
    <row r="3556" spans="1:39">
      <c r="A3556" s="6" t="s">
        <v>5726</v>
      </c>
      <c r="B3556" s="6" t="s">
        <v>5727</v>
      </c>
      <c r="C3556" s="4" t="s">
        <v>22</v>
      </c>
      <c r="D3556" s="213">
        <v>9227</v>
      </c>
      <c r="E3556" s="210">
        <v>90227</v>
      </c>
      <c r="F3556" s="17" t="s">
        <v>272</v>
      </c>
      <c r="G3556" s="36" t="s">
        <v>220</v>
      </c>
      <c r="H3556" s="157">
        <v>214811</v>
      </c>
      <c r="I3556" s="19">
        <v>2</v>
      </c>
      <c r="J3556" s="150" t="s">
        <v>14</v>
      </c>
      <c r="K3556" s="150" t="s">
        <v>15</v>
      </c>
      <c r="L3556" s="9">
        <v>2</v>
      </c>
      <c r="M3556" s="9"/>
      <c r="N3556" s="21">
        <v>0.72670000000000001</v>
      </c>
      <c r="O3556" s="10"/>
      <c r="P3556" s="39">
        <v>4.2099999999999999E-2</v>
      </c>
      <c r="Q3556" s="7"/>
      <c r="R3556" s="158">
        <v>151.36609999999999</v>
      </c>
      <c r="S3556" s="1"/>
      <c r="T3556" s="23">
        <v>8.7739999999999991</v>
      </c>
      <c r="V3556" s="20">
        <v>17.2516</v>
      </c>
      <c r="X3556" s="20">
        <v>0</v>
      </c>
      <c r="AA3556" s="25">
        <v>36852</v>
      </c>
      <c r="AB3556" s="9"/>
      <c r="AC3556" s="25">
        <v>874896</v>
      </c>
      <c r="AD3556" s="9"/>
      <c r="AE3556" s="27">
        <v>50714</v>
      </c>
      <c r="AF3556" s="9"/>
      <c r="AG3556" s="26">
        <v>5780</v>
      </c>
      <c r="AI3556" s="26">
        <v>0</v>
      </c>
      <c r="AK3556" s="26">
        <v>84231</v>
      </c>
      <c r="AM3556" s="2" t="str">
        <f t="shared" si="55"/>
        <v>No</v>
      </c>
    </row>
    <row r="3557" spans="1:39">
      <c r="A3557" s="6" t="s">
        <v>6538</v>
      </c>
      <c r="B3557" s="6" t="s">
        <v>1492</v>
      </c>
      <c r="C3557" s="4" t="s">
        <v>51</v>
      </c>
      <c r="D3557" s="213"/>
      <c r="E3557" s="210" t="s">
        <v>6539</v>
      </c>
      <c r="F3557" s="17" t="s">
        <v>405</v>
      </c>
      <c r="G3557" s="36" t="s">
        <v>400</v>
      </c>
      <c r="H3557" s="157">
        <v>0</v>
      </c>
      <c r="I3557" s="19">
        <v>2</v>
      </c>
      <c r="J3557" s="150" t="s">
        <v>13</v>
      </c>
      <c r="K3557" s="150" t="s">
        <v>12</v>
      </c>
      <c r="L3557" s="9">
        <v>2</v>
      </c>
      <c r="M3557" s="9"/>
      <c r="N3557" s="21">
        <v>0</v>
      </c>
      <c r="O3557" s="10"/>
      <c r="P3557" s="39">
        <v>0</v>
      </c>
      <c r="Q3557" s="7"/>
      <c r="R3557" s="158">
        <v>38.974699999999999</v>
      </c>
      <c r="S3557" s="1"/>
      <c r="T3557" s="23">
        <v>0.62509999999999999</v>
      </c>
      <c r="V3557" s="20">
        <v>62.354300000000002</v>
      </c>
      <c r="X3557" s="20">
        <v>0</v>
      </c>
      <c r="AA3557" s="25">
        <v>0</v>
      </c>
      <c r="AB3557" s="9"/>
      <c r="AC3557" s="25">
        <v>93968</v>
      </c>
      <c r="AD3557" s="9"/>
      <c r="AE3557" s="27">
        <v>1507</v>
      </c>
      <c r="AF3557" s="9"/>
      <c r="AG3557" s="26">
        <v>2411</v>
      </c>
      <c r="AI3557" s="26">
        <v>0</v>
      </c>
      <c r="AK3557" s="26">
        <v>32238</v>
      </c>
      <c r="AM3557" s="2" t="str">
        <f t="shared" si="55"/>
        <v>No</v>
      </c>
    </row>
    <row r="3558" spans="1:39">
      <c r="A3558" s="6" t="s">
        <v>4354</v>
      </c>
      <c r="B3558" s="6" t="s">
        <v>4355</v>
      </c>
      <c r="C3558" s="4" t="s">
        <v>63</v>
      </c>
      <c r="D3558" s="213" t="s">
        <v>4356</v>
      </c>
      <c r="E3558" s="210">
        <v>88116</v>
      </c>
      <c r="F3558" s="17" t="s">
        <v>132</v>
      </c>
      <c r="G3558" s="36" t="s">
        <v>220</v>
      </c>
      <c r="H3558" s="157">
        <v>0</v>
      </c>
      <c r="I3558" s="19">
        <v>2</v>
      </c>
      <c r="J3558" s="150" t="s">
        <v>14</v>
      </c>
      <c r="K3558" s="150" t="s">
        <v>12</v>
      </c>
      <c r="L3558" s="9">
        <v>2</v>
      </c>
      <c r="M3558" s="9"/>
      <c r="N3558" s="21">
        <v>0</v>
      </c>
      <c r="O3558" s="10"/>
      <c r="P3558" s="39">
        <v>0</v>
      </c>
      <c r="Q3558" s="7"/>
      <c r="R3558" s="158">
        <v>129.40870000000001</v>
      </c>
      <c r="S3558" s="1"/>
      <c r="T3558" s="23">
        <v>2.8887999999999998</v>
      </c>
      <c r="V3558" s="20">
        <v>44.796900000000001</v>
      </c>
      <c r="X3558" s="20">
        <v>0</v>
      </c>
      <c r="AA3558" s="25">
        <v>0</v>
      </c>
      <c r="AB3558" s="9"/>
      <c r="AC3558" s="25">
        <v>143126</v>
      </c>
      <c r="AD3558" s="9"/>
      <c r="AE3558" s="27">
        <v>3195</v>
      </c>
      <c r="AF3558" s="9"/>
      <c r="AG3558" s="26">
        <v>1106</v>
      </c>
      <c r="AI3558" s="26">
        <v>0</v>
      </c>
      <c r="AK3558" s="26">
        <v>30637</v>
      </c>
      <c r="AM3558" s="2" t="str">
        <f t="shared" si="55"/>
        <v>No</v>
      </c>
    </row>
    <row r="3559" spans="1:39">
      <c r="A3559" s="6" t="s">
        <v>901</v>
      </c>
      <c r="B3559" s="6" t="s">
        <v>5568</v>
      </c>
      <c r="C3559" s="4" t="s">
        <v>75</v>
      </c>
      <c r="D3559" s="213" t="s">
        <v>902</v>
      </c>
      <c r="E3559" s="210">
        <v>22929</v>
      </c>
      <c r="F3559" s="17" t="s">
        <v>132</v>
      </c>
      <c r="G3559" s="36" t="s">
        <v>220</v>
      </c>
      <c r="H3559" s="157">
        <v>0</v>
      </c>
      <c r="I3559" s="19">
        <v>2</v>
      </c>
      <c r="J3559" s="150" t="s">
        <v>14</v>
      </c>
      <c r="K3559" s="150" t="s">
        <v>15</v>
      </c>
      <c r="L3559" s="9">
        <v>2</v>
      </c>
      <c r="M3559" s="9"/>
      <c r="N3559" s="21">
        <v>1.2923</v>
      </c>
      <c r="O3559" s="10"/>
      <c r="P3559" s="39">
        <v>3.4799999999999998E-2</v>
      </c>
      <c r="Q3559" s="7"/>
      <c r="R3559" s="158">
        <v>80.679199999999994</v>
      </c>
      <c r="S3559" s="1"/>
      <c r="T3559" s="23">
        <v>2.1714000000000002</v>
      </c>
      <c r="V3559" s="20">
        <v>37.1556</v>
      </c>
      <c r="X3559" s="20">
        <v>0</v>
      </c>
      <c r="AA3559" s="25">
        <v>20417</v>
      </c>
      <c r="AB3559" s="9"/>
      <c r="AC3559" s="25">
        <v>587022</v>
      </c>
      <c r="AD3559" s="9"/>
      <c r="AE3559" s="27">
        <v>15799</v>
      </c>
      <c r="AF3559" s="9"/>
      <c r="AG3559" s="26">
        <v>7276</v>
      </c>
      <c r="AI3559" s="26">
        <v>0</v>
      </c>
      <c r="AK3559" s="26">
        <v>226479</v>
      </c>
      <c r="AM3559" s="2" t="str">
        <f t="shared" si="55"/>
        <v>No</v>
      </c>
    </row>
    <row r="3560" spans="1:39">
      <c r="A3560" s="6" t="s">
        <v>5470</v>
      </c>
      <c r="B3560" s="6" t="s">
        <v>5471</v>
      </c>
      <c r="C3560" s="4" t="s">
        <v>117</v>
      </c>
      <c r="D3560" s="213" t="s">
        <v>5472</v>
      </c>
      <c r="E3560" s="210">
        <v>80015</v>
      </c>
      <c r="F3560" s="17" t="s">
        <v>132</v>
      </c>
      <c r="G3560" s="36" t="s">
        <v>220</v>
      </c>
      <c r="H3560" s="157">
        <v>0</v>
      </c>
      <c r="I3560" s="19">
        <v>2</v>
      </c>
      <c r="J3560" s="150" t="s">
        <v>13</v>
      </c>
      <c r="K3560" s="150" t="s">
        <v>12</v>
      </c>
      <c r="L3560" s="9">
        <v>2</v>
      </c>
      <c r="M3560" s="9"/>
      <c r="N3560" s="21">
        <v>0</v>
      </c>
      <c r="O3560" s="10"/>
      <c r="P3560" s="39">
        <v>0</v>
      </c>
      <c r="Q3560" s="7"/>
      <c r="R3560" s="158">
        <v>29.887899999999998</v>
      </c>
      <c r="S3560" s="1"/>
      <c r="T3560" s="23">
        <v>1.2754000000000001</v>
      </c>
      <c r="V3560" s="20">
        <v>23.434699999999999</v>
      </c>
      <c r="X3560" s="20">
        <v>0</v>
      </c>
      <c r="AA3560" s="25">
        <v>0</v>
      </c>
      <c r="AB3560" s="9"/>
      <c r="AC3560" s="25">
        <v>81295</v>
      </c>
      <c r="AD3560" s="9"/>
      <c r="AE3560" s="27">
        <v>3469</v>
      </c>
      <c r="AF3560" s="9"/>
      <c r="AG3560" s="26">
        <v>2720</v>
      </c>
      <c r="AI3560" s="26">
        <v>0</v>
      </c>
      <c r="AK3560" s="26">
        <v>23179</v>
      </c>
      <c r="AM3560" s="2" t="str">
        <f t="shared" si="55"/>
        <v>No</v>
      </c>
    </row>
    <row r="3561" spans="1:39">
      <c r="A3561" s="6" t="s">
        <v>6540</v>
      </c>
      <c r="B3561" s="6" t="s">
        <v>6541</v>
      </c>
      <c r="C3561" s="4" t="s">
        <v>66</v>
      </c>
      <c r="D3561" s="213" t="s">
        <v>6542</v>
      </c>
      <c r="E3561" s="210">
        <v>77069</v>
      </c>
      <c r="F3561" s="17" t="s">
        <v>132</v>
      </c>
      <c r="G3561" s="36" t="s">
        <v>220</v>
      </c>
      <c r="H3561" s="157">
        <v>0</v>
      </c>
      <c r="I3561" s="19">
        <v>2</v>
      </c>
      <c r="J3561" s="150" t="s">
        <v>14</v>
      </c>
      <c r="K3561" s="150" t="s">
        <v>12</v>
      </c>
      <c r="L3561" s="9">
        <v>2</v>
      </c>
      <c r="M3561" s="9"/>
      <c r="N3561" s="21">
        <v>0</v>
      </c>
      <c r="O3561" s="10"/>
      <c r="P3561" s="39">
        <v>0</v>
      </c>
      <c r="Q3561" s="7"/>
      <c r="R3561" s="158">
        <v>75.9696</v>
      </c>
      <c r="S3561" s="1"/>
      <c r="T3561" s="23">
        <v>1.8147</v>
      </c>
      <c r="V3561" s="20">
        <v>41.863900000000001</v>
      </c>
      <c r="X3561" s="20">
        <v>0</v>
      </c>
      <c r="AA3561" s="25">
        <v>0</v>
      </c>
      <c r="AB3561" s="9"/>
      <c r="AC3561" s="25">
        <v>187341</v>
      </c>
      <c r="AD3561" s="9"/>
      <c r="AE3561" s="27">
        <v>4475</v>
      </c>
      <c r="AF3561" s="9"/>
      <c r="AG3561" s="26">
        <v>2466</v>
      </c>
      <c r="AI3561" s="26">
        <v>0</v>
      </c>
      <c r="AK3561" s="26">
        <v>40640</v>
      </c>
      <c r="AM3561" s="2" t="str">
        <f t="shared" si="55"/>
        <v>No</v>
      </c>
    </row>
    <row r="3562" spans="1:39">
      <c r="A3562" s="6" t="s">
        <v>1646</v>
      </c>
      <c r="B3562" s="6" t="s">
        <v>1647</v>
      </c>
      <c r="C3562" s="4" t="s">
        <v>42</v>
      </c>
      <c r="D3562" s="213" t="s">
        <v>1648</v>
      </c>
      <c r="E3562" s="210" t="s">
        <v>1649</v>
      </c>
      <c r="F3562" s="17" t="s">
        <v>272</v>
      </c>
      <c r="G3562" s="36" t="s">
        <v>400</v>
      </c>
      <c r="H3562" s="157">
        <v>0</v>
      </c>
      <c r="I3562" s="19">
        <v>2</v>
      </c>
      <c r="J3562" s="150" t="s">
        <v>13</v>
      </c>
      <c r="K3562" s="150" t="s">
        <v>12</v>
      </c>
      <c r="L3562" s="9">
        <v>2</v>
      </c>
      <c r="M3562" s="9"/>
      <c r="N3562" s="21">
        <v>2.1027999999999998</v>
      </c>
      <c r="O3562" s="10"/>
      <c r="P3562" s="39">
        <v>0.13150000000000001</v>
      </c>
      <c r="Q3562" s="7"/>
      <c r="R3562" s="158">
        <v>61.979500000000002</v>
      </c>
      <c r="S3562" s="1"/>
      <c r="T3562" s="23">
        <v>3.8757999999999999</v>
      </c>
      <c r="V3562" s="20">
        <v>15.9915</v>
      </c>
      <c r="X3562" s="20">
        <v>0</v>
      </c>
      <c r="AA3562" s="25">
        <v>31752</v>
      </c>
      <c r="AB3562" s="9"/>
      <c r="AC3562" s="25">
        <v>241472</v>
      </c>
      <c r="AD3562" s="9"/>
      <c r="AE3562" s="27">
        <v>15100</v>
      </c>
      <c r="AF3562" s="9"/>
      <c r="AG3562" s="26">
        <v>3896</v>
      </c>
      <c r="AI3562" s="26">
        <v>0</v>
      </c>
      <c r="AK3562" s="26">
        <v>66636</v>
      </c>
      <c r="AM3562" s="2" t="str">
        <f t="shared" si="55"/>
        <v>No</v>
      </c>
    </row>
    <row r="3563" spans="1:39">
      <c r="A3563" s="6" t="s">
        <v>3818</v>
      </c>
      <c r="B3563" s="6" t="s">
        <v>3819</v>
      </c>
      <c r="C3563" s="4" t="s">
        <v>48</v>
      </c>
      <c r="D3563" s="213" t="s">
        <v>3820</v>
      </c>
      <c r="E3563" s="210" t="s">
        <v>3821</v>
      </c>
      <c r="F3563" s="17" t="s">
        <v>405</v>
      </c>
      <c r="G3563" s="36" t="s">
        <v>400</v>
      </c>
      <c r="H3563" s="157">
        <v>0</v>
      </c>
      <c r="I3563" s="19">
        <v>2</v>
      </c>
      <c r="J3563" s="150" t="s">
        <v>13</v>
      </c>
      <c r="K3563" s="150" t="s">
        <v>12</v>
      </c>
      <c r="L3563" s="9">
        <v>2</v>
      </c>
      <c r="M3563" s="9"/>
      <c r="N3563" s="21">
        <v>1.0072000000000001</v>
      </c>
      <c r="O3563" s="10"/>
      <c r="P3563" s="39">
        <v>0.13239999999999999</v>
      </c>
      <c r="Q3563" s="7"/>
      <c r="R3563" s="158">
        <v>37.762500000000003</v>
      </c>
      <c r="S3563" s="1"/>
      <c r="T3563" s="23">
        <v>4.9644000000000004</v>
      </c>
      <c r="V3563" s="20">
        <v>7.6066000000000003</v>
      </c>
      <c r="X3563" s="20">
        <v>0</v>
      </c>
      <c r="AA3563" s="25">
        <v>20801</v>
      </c>
      <c r="AB3563" s="9"/>
      <c r="AC3563" s="25">
        <v>157092</v>
      </c>
      <c r="AD3563" s="9"/>
      <c r="AE3563" s="27">
        <v>20652</v>
      </c>
      <c r="AF3563" s="9"/>
      <c r="AG3563" s="26">
        <v>4160</v>
      </c>
      <c r="AI3563" s="26">
        <v>0</v>
      </c>
      <c r="AK3563" s="26">
        <v>44340</v>
      </c>
      <c r="AM3563" s="2" t="str">
        <f t="shared" si="55"/>
        <v>No</v>
      </c>
    </row>
    <row r="3564" spans="1:39">
      <c r="A3564" s="6" t="s">
        <v>4109</v>
      </c>
      <c r="B3564" s="6" t="s">
        <v>4110</v>
      </c>
      <c r="C3564" s="4" t="s">
        <v>61</v>
      </c>
      <c r="D3564" s="213" t="s">
        <v>4111</v>
      </c>
      <c r="E3564" s="210" t="s">
        <v>4112</v>
      </c>
      <c r="F3564" s="17" t="s">
        <v>272</v>
      </c>
      <c r="G3564" s="36" t="s">
        <v>400</v>
      </c>
      <c r="H3564" s="157">
        <v>0</v>
      </c>
      <c r="I3564" s="19">
        <v>2</v>
      </c>
      <c r="J3564" s="150" t="s">
        <v>14</v>
      </c>
      <c r="K3564" s="150" t="s">
        <v>12</v>
      </c>
      <c r="L3564" s="9">
        <v>2</v>
      </c>
      <c r="M3564" s="9"/>
      <c r="N3564" s="21">
        <v>1.8915</v>
      </c>
      <c r="O3564" s="10"/>
      <c r="P3564" s="39">
        <v>8.7400000000000005E-2</v>
      </c>
      <c r="Q3564" s="7"/>
      <c r="R3564" s="158">
        <v>80.5642</v>
      </c>
      <c r="S3564" s="1"/>
      <c r="T3564" s="23">
        <v>3.7216</v>
      </c>
      <c r="V3564" s="20">
        <v>21.6477</v>
      </c>
      <c r="X3564" s="20">
        <v>0</v>
      </c>
      <c r="AA3564" s="25">
        <v>14135</v>
      </c>
      <c r="AB3564" s="9"/>
      <c r="AC3564" s="25">
        <v>161773</v>
      </c>
      <c r="AD3564" s="9"/>
      <c r="AE3564" s="27">
        <v>7473</v>
      </c>
      <c r="AF3564" s="9"/>
      <c r="AG3564" s="26">
        <v>2008</v>
      </c>
      <c r="AI3564" s="26">
        <v>0</v>
      </c>
      <c r="AK3564" s="26">
        <v>22674</v>
      </c>
      <c r="AM3564" s="2" t="str">
        <f t="shared" si="55"/>
        <v>No</v>
      </c>
    </row>
    <row r="3565" spans="1:39">
      <c r="A3565" s="6" t="s">
        <v>593</v>
      </c>
      <c r="B3565" s="6" t="s">
        <v>594</v>
      </c>
      <c r="C3565" s="4" t="s">
        <v>109</v>
      </c>
      <c r="D3565" s="213" t="s">
        <v>595</v>
      </c>
      <c r="E3565" s="210" t="s">
        <v>596</v>
      </c>
      <c r="F3565" s="17" t="s">
        <v>405</v>
      </c>
      <c r="G3565" s="36" t="s">
        <v>400</v>
      </c>
      <c r="H3565" s="157">
        <v>0</v>
      </c>
      <c r="I3565" s="19">
        <v>2</v>
      </c>
      <c r="J3565" s="150" t="s">
        <v>14</v>
      </c>
      <c r="K3565" s="150" t="s">
        <v>12</v>
      </c>
      <c r="L3565" s="9">
        <v>2</v>
      </c>
      <c r="M3565" s="9"/>
      <c r="N3565" s="21">
        <v>2.806</v>
      </c>
      <c r="O3565" s="10"/>
      <c r="P3565" s="39">
        <v>5.3999999999999999E-2</v>
      </c>
      <c r="Q3565" s="7"/>
      <c r="R3565" s="158">
        <v>107.69450000000001</v>
      </c>
      <c r="S3565" s="1"/>
      <c r="T3565" s="23">
        <v>2.0724</v>
      </c>
      <c r="V3565" s="20">
        <v>51.965400000000002</v>
      </c>
      <c r="X3565" s="20">
        <v>0</v>
      </c>
      <c r="AA3565" s="25">
        <v>21278</v>
      </c>
      <c r="AB3565" s="9"/>
      <c r="AC3565" s="25">
        <v>394054</v>
      </c>
      <c r="AD3565" s="9"/>
      <c r="AE3565" s="27">
        <v>7583</v>
      </c>
      <c r="AF3565" s="9"/>
      <c r="AG3565" s="26">
        <v>3659</v>
      </c>
      <c r="AI3565" s="26">
        <v>0</v>
      </c>
      <c r="AK3565" s="26">
        <v>121547</v>
      </c>
      <c r="AM3565" s="2" t="str">
        <f t="shared" si="55"/>
        <v>No</v>
      </c>
    </row>
    <row r="3566" spans="1:39">
      <c r="A3566" s="6" t="s">
        <v>1622</v>
      </c>
      <c r="B3566" s="6" t="s">
        <v>1162</v>
      </c>
      <c r="C3566" s="4" t="s">
        <v>42</v>
      </c>
      <c r="D3566" s="213" t="s">
        <v>1623</v>
      </c>
      <c r="E3566" s="210" t="s">
        <v>1624</v>
      </c>
      <c r="F3566" s="17" t="s">
        <v>272</v>
      </c>
      <c r="G3566" s="36" t="s">
        <v>400</v>
      </c>
      <c r="H3566" s="157">
        <v>0</v>
      </c>
      <c r="I3566" s="19">
        <v>2</v>
      </c>
      <c r="J3566" s="150" t="s">
        <v>13</v>
      </c>
      <c r="K3566" s="150" t="s">
        <v>12</v>
      </c>
      <c r="L3566" s="9">
        <v>2</v>
      </c>
      <c r="M3566" s="9"/>
      <c r="N3566" s="21">
        <v>0.81379999999999997</v>
      </c>
      <c r="O3566" s="10"/>
      <c r="P3566" s="39">
        <v>1.9400000000000001E-2</v>
      </c>
      <c r="Q3566" s="7"/>
      <c r="R3566" s="158">
        <v>28.663599999999999</v>
      </c>
      <c r="S3566" s="1"/>
      <c r="T3566" s="23">
        <v>0.6825</v>
      </c>
      <c r="V3566" s="20">
        <v>42</v>
      </c>
      <c r="X3566" s="20">
        <v>0</v>
      </c>
      <c r="AA3566" s="25">
        <v>2566</v>
      </c>
      <c r="AB3566" s="9"/>
      <c r="AC3566" s="25">
        <v>132426</v>
      </c>
      <c r="AD3566" s="9"/>
      <c r="AE3566" s="27">
        <v>3153</v>
      </c>
      <c r="AF3566" s="9"/>
      <c r="AG3566" s="26">
        <v>4620</v>
      </c>
      <c r="AI3566" s="26">
        <v>0</v>
      </c>
      <c r="AK3566" s="26">
        <v>46848</v>
      </c>
      <c r="AM3566" s="2" t="str">
        <f t="shared" si="55"/>
        <v>No</v>
      </c>
    </row>
    <row r="3567" spans="1:39">
      <c r="A3567" s="6" t="s">
        <v>5757</v>
      </c>
      <c r="B3567" s="6" t="s">
        <v>5552</v>
      </c>
      <c r="C3567" s="4" t="s">
        <v>22</v>
      </c>
      <c r="D3567" s="213"/>
      <c r="E3567" s="210">
        <v>90274</v>
      </c>
      <c r="F3567" s="17" t="s">
        <v>272</v>
      </c>
      <c r="G3567" s="36" t="s">
        <v>220</v>
      </c>
      <c r="H3567" s="157">
        <v>12150996</v>
      </c>
      <c r="I3567" s="19">
        <v>2</v>
      </c>
      <c r="J3567" s="150" t="s">
        <v>14</v>
      </c>
      <c r="K3567" s="150" t="s">
        <v>15</v>
      </c>
      <c r="L3567" s="9">
        <v>2</v>
      </c>
      <c r="M3567" s="9"/>
      <c r="N3567" s="21">
        <v>0</v>
      </c>
      <c r="O3567" s="10"/>
      <c r="P3567" s="39">
        <v>0</v>
      </c>
      <c r="Q3567" s="7"/>
      <c r="R3567" s="158">
        <v>55.713799999999999</v>
      </c>
      <c r="S3567" s="1"/>
      <c r="T3567" s="23">
        <v>10.640599999999999</v>
      </c>
      <c r="V3567" s="20">
        <v>5.2359</v>
      </c>
      <c r="X3567" s="20">
        <v>0</v>
      </c>
      <c r="AA3567" s="25">
        <v>0</v>
      </c>
      <c r="AB3567" s="9"/>
      <c r="AC3567" s="25">
        <v>376124</v>
      </c>
      <c r="AD3567" s="9"/>
      <c r="AE3567" s="27">
        <v>71835</v>
      </c>
      <c r="AF3567" s="9"/>
      <c r="AG3567" s="26">
        <v>6751</v>
      </c>
      <c r="AI3567" s="26">
        <v>0</v>
      </c>
      <c r="AK3567" s="26">
        <v>34782</v>
      </c>
      <c r="AM3567" s="2" t="str">
        <f t="shared" si="55"/>
        <v>No</v>
      </c>
    </row>
    <row r="3568" spans="1:39">
      <c r="A3568" s="6" t="s">
        <v>3559</v>
      </c>
      <c r="B3568" s="6" t="s">
        <v>5845</v>
      </c>
      <c r="C3568" s="4" t="s">
        <v>73</v>
      </c>
      <c r="D3568" s="213" t="s">
        <v>3560</v>
      </c>
      <c r="E3568" s="210" t="s">
        <v>3561</v>
      </c>
      <c r="F3568" s="17" t="s">
        <v>272</v>
      </c>
      <c r="G3568" s="36" t="s">
        <v>400</v>
      </c>
      <c r="H3568" s="157">
        <v>0</v>
      </c>
      <c r="I3568" s="19">
        <v>2</v>
      </c>
      <c r="J3568" s="150" t="s">
        <v>13</v>
      </c>
      <c r="K3568" s="150" t="s">
        <v>12</v>
      </c>
      <c r="L3568" s="9">
        <v>2</v>
      </c>
      <c r="M3568" s="9"/>
      <c r="N3568" s="21">
        <v>2.2403</v>
      </c>
      <c r="O3568" s="10"/>
      <c r="P3568" s="39">
        <v>0.1507</v>
      </c>
      <c r="Q3568" s="7"/>
      <c r="R3568" s="158">
        <v>33.375100000000003</v>
      </c>
      <c r="S3568" s="1"/>
      <c r="T3568" s="23">
        <v>2.2454999999999998</v>
      </c>
      <c r="V3568" s="20">
        <v>14.863200000000001</v>
      </c>
      <c r="X3568" s="20">
        <v>0</v>
      </c>
      <c r="AA3568" s="25">
        <v>8074</v>
      </c>
      <c r="AB3568" s="9"/>
      <c r="AC3568" s="25">
        <v>53567</v>
      </c>
      <c r="AD3568" s="9"/>
      <c r="AE3568" s="27">
        <v>3604</v>
      </c>
      <c r="AF3568" s="9"/>
      <c r="AG3568" s="26">
        <v>1605</v>
      </c>
      <c r="AI3568" s="26">
        <v>0</v>
      </c>
      <c r="AK3568" s="26">
        <v>24431</v>
      </c>
      <c r="AM3568" s="2" t="str">
        <f t="shared" si="55"/>
        <v>No</v>
      </c>
    </row>
    <row r="3569" spans="1:39">
      <c r="A3569" s="6" t="s">
        <v>6543</v>
      </c>
      <c r="B3569" s="6" t="s">
        <v>2727</v>
      </c>
      <c r="C3569" s="4" t="s">
        <v>57</v>
      </c>
      <c r="D3569" s="213" t="s">
        <v>2728</v>
      </c>
      <c r="E3569" s="210">
        <v>50243</v>
      </c>
      <c r="F3569" s="17" t="s">
        <v>272</v>
      </c>
      <c r="G3569" s="36" t="s">
        <v>220</v>
      </c>
      <c r="H3569" s="157">
        <v>278165</v>
      </c>
      <c r="I3569" s="19">
        <v>2</v>
      </c>
      <c r="J3569" s="150" t="s">
        <v>13</v>
      </c>
      <c r="K3569" s="150" t="s">
        <v>15</v>
      </c>
      <c r="L3569" s="9">
        <v>2</v>
      </c>
      <c r="M3569" s="9"/>
      <c r="N3569" s="21">
        <v>1.6809000000000001</v>
      </c>
      <c r="O3569" s="10"/>
      <c r="P3569" s="39">
        <v>6.0900000000000003E-2</v>
      </c>
      <c r="Q3569" s="7"/>
      <c r="R3569" s="158">
        <v>55.531799999999997</v>
      </c>
      <c r="S3569" s="1"/>
      <c r="T3569" s="23">
        <v>2.0104000000000002</v>
      </c>
      <c r="V3569" s="20">
        <v>27.6221</v>
      </c>
      <c r="X3569" s="20">
        <v>0</v>
      </c>
      <c r="AA3569" s="25">
        <v>12659</v>
      </c>
      <c r="AB3569" s="9"/>
      <c r="AC3569" s="25">
        <v>208022</v>
      </c>
      <c r="AD3569" s="9"/>
      <c r="AE3569" s="27">
        <v>7531</v>
      </c>
      <c r="AF3569" s="9"/>
      <c r="AG3569" s="26">
        <v>3746</v>
      </c>
      <c r="AI3569" s="26">
        <v>0</v>
      </c>
      <c r="AK3569" s="26">
        <v>42792</v>
      </c>
      <c r="AM3569" s="2" t="str">
        <f t="shared" si="55"/>
        <v>No</v>
      </c>
    </row>
    <row r="3570" spans="1:39">
      <c r="A3570" s="6" t="s">
        <v>5392</v>
      </c>
      <c r="B3570" s="6" t="s">
        <v>5393</v>
      </c>
      <c r="C3570" s="4" t="s">
        <v>39</v>
      </c>
      <c r="D3570" s="213"/>
      <c r="E3570" s="210">
        <v>44932</v>
      </c>
      <c r="F3570" s="17" t="s">
        <v>272</v>
      </c>
      <c r="G3570" s="36" t="s">
        <v>220</v>
      </c>
      <c r="H3570" s="157">
        <v>5502379</v>
      </c>
      <c r="I3570" s="19">
        <v>2</v>
      </c>
      <c r="J3570" s="150" t="s">
        <v>14</v>
      </c>
      <c r="K3570" s="150" t="s">
        <v>12</v>
      </c>
      <c r="L3570" s="9">
        <v>2</v>
      </c>
      <c r="M3570" s="9"/>
      <c r="N3570" s="21">
        <v>0.43930000000000002</v>
      </c>
      <c r="O3570" s="10"/>
      <c r="P3570" s="39">
        <v>8.0500000000000002E-2</v>
      </c>
      <c r="Q3570" s="7"/>
      <c r="R3570" s="158">
        <v>74.238699999999994</v>
      </c>
      <c r="S3570" s="1"/>
      <c r="T3570" s="23">
        <v>13.6068</v>
      </c>
      <c r="V3570" s="20">
        <v>5.4560000000000004</v>
      </c>
      <c r="X3570" s="20">
        <v>0</v>
      </c>
      <c r="AA3570" s="25">
        <v>23012</v>
      </c>
      <c r="AB3570" s="9"/>
      <c r="AC3570" s="25">
        <v>285819</v>
      </c>
      <c r="AD3570" s="9"/>
      <c r="AE3570" s="27">
        <v>52386</v>
      </c>
      <c r="AF3570" s="9"/>
      <c r="AG3570" s="26">
        <v>3850</v>
      </c>
      <c r="AI3570" s="26">
        <v>0</v>
      </c>
      <c r="AK3570" s="26">
        <v>53903</v>
      </c>
      <c r="AM3570" s="2" t="str">
        <f t="shared" si="55"/>
        <v>No</v>
      </c>
    </row>
    <row r="3571" spans="1:39">
      <c r="A3571" s="6" t="s">
        <v>4678</v>
      </c>
      <c r="B3571" s="6" t="s">
        <v>1756</v>
      </c>
      <c r="C3571" s="4" t="s">
        <v>101</v>
      </c>
      <c r="D3571" s="213" t="s">
        <v>4679</v>
      </c>
      <c r="E3571" s="210" t="s">
        <v>4680</v>
      </c>
      <c r="F3571" s="17" t="s">
        <v>405</v>
      </c>
      <c r="G3571" s="36" t="s">
        <v>400</v>
      </c>
      <c r="H3571" s="157">
        <v>0</v>
      </c>
      <c r="I3571" s="19">
        <v>2</v>
      </c>
      <c r="J3571" s="150" t="s">
        <v>13</v>
      </c>
      <c r="K3571" s="150" t="s">
        <v>12</v>
      </c>
      <c r="L3571" s="9">
        <v>2</v>
      </c>
      <c r="M3571" s="9"/>
      <c r="N3571" s="21">
        <v>1.3474999999999999</v>
      </c>
      <c r="O3571" s="10"/>
      <c r="P3571" s="39">
        <v>0.14169999999999999</v>
      </c>
      <c r="Q3571" s="7"/>
      <c r="R3571" s="158">
        <v>51.724200000000003</v>
      </c>
      <c r="S3571" s="1"/>
      <c r="T3571" s="23">
        <v>5.4401000000000002</v>
      </c>
      <c r="V3571" s="20">
        <v>9.5078999999999994</v>
      </c>
      <c r="X3571" s="20">
        <v>0</v>
      </c>
      <c r="AA3571" s="25">
        <v>25701</v>
      </c>
      <c r="AB3571" s="9"/>
      <c r="AC3571" s="25">
        <v>181345</v>
      </c>
      <c r="AD3571" s="9"/>
      <c r="AE3571" s="27">
        <v>19073</v>
      </c>
      <c r="AF3571" s="9"/>
      <c r="AG3571" s="26">
        <v>3506</v>
      </c>
      <c r="AI3571" s="26">
        <v>0</v>
      </c>
      <c r="AK3571" s="26">
        <v>28936</v>
      </c>
      <c r="AM3571" s="2" t="str">
        <f t="shared" si="55"/>
        <v>No</v>
      </c>
    </row>
    <row r="3572" spans="1:39">
      <c r="A3572" s="6" t="s">
        <v>1816</v>
      </c>
      <c r="B3572" s="6" t="s">
        <v>5866</v>
      </c>
      <c r="C3572" s="4" t="s">
        <v>42</v>
      </c>
      <c r="D3572" s="213" t="s">
        <v>1817</v>
      </c>
      <c r="E3572" s="210" t="s">
        <v>1818</v>
      </c>
      <c r="F3572" s="17" t="s">
        <v>272</v>
      </c>
      <c r="G3572" s="36" t="s">
        <v>400</v>
      </c>
      <c r="H3572" s="157">
        <v>0</v>
      </c>
      <c r="I3572" s="19">
        <v>2</v>
      </c>
      <c r="J3572" s="150" t="s">
        <v>13</v>
      </c>
      <c r="K3572" s="150" t="s">
        <v>12</v>
      </c>
      <c r="L3572" s="9">
        <v>2</v>
      </c>
      <c r="M3572" s="9"/>
      <c r="N3572" s="21">
        <v>1.9074</v>
      </c>
      <c r="O3572" s="10"/>
      <c r="P3572" s="39">
        <v>0.1414</v>
      </c>
      <c r="Q3572" s="7"/>
      <c r="R3572" s="158">
        <v>19.743099999999998</v>
      </c>
      <c r="S3572" s="1"/>
      <c r="T3572" s="23">
        <v>1.4634</v>
      </c>
      <c r="V3572" s="20">
        <v>13.491199999999999</v>
      </c>
      <c r="X3572" s="20">
        <v>0</v>
      </c>
      <c r="AA3572" s="25">
        <v>11059</v>
      </c>
      <c r="AB3572" s="9"/>
      <c r="AC3572" s="25">
        <v>78222</v>
      </c>
      <c r="AD3572" s="9"/>
      <c r="AE3572" s="27">
        <v>5798</v>
      </c>
      <c r="AF3572" s="9"/>
      <c r="AG3572" s="26">
        <v>3962</v>
      </c>
      <c r="AI3572" s="26">
        <v>0</v>
      </c>
      <c r="AK3572" s="26">
        <v>42816</v>
      </c>
      <c r="AM3572" s="2" t="str">
        <f t="shared" si="55"/>
        <v>No</v>
      </c>
    </row>
    <row r="3573" spans="1:39">
      <c r="A3573" s="6" t="s">
        <v>5724</v>
      </c>
      <c r="B3573" s="6" t="s">
        <v>5725</v>
      </c>
      <c r="C3573" s="4" t="s">
        <v>39</v>
      </c>
      <c r="D3573" s="213"/>
      <c r="E3573" s="210">
        <v>40250</v>
      </c>
      <c r="F3573" s="17" t="s">
        <v>272</v>
      </c>
      <c r="G3573" s="36" t="s">
        <v>220</v>
      </c>
      <c r="H3573" s="157">
        <v>5502379</v>
      </c>
      <c r="I3573" s="19">
        <v>2</v>
      </c>
      <c r="J3573" s="150" t="s">
        <v>14</v>
      </c>
      <c r="K3573" s="150" t="s">
        <v>15</v>
      </c>
      <c r="L3573" s="9">
        <v>2</v>
      </c>
      <c r="M3573" s="9"/>
      <c r="N3573" s="21">
        <v>0</v>
      </c>
      <c r="O3573" s="10"/>
      <c r="P3573" s="39">
        <v>0</v>
      </c>
      <c r="Q3573" s="7"/>
      <c r="R3573" s="158">
        <v>42.663400000000003</v>
      </c>
      <c r="S3573" s="1"/>
      <c r="T3573" s="23">
        <v>20.5061</v>
      </c>
      <c r="V3573" s="20">
        <v>2.0804999999999998</v>
      </c>
      <c r="X3573" s="20">
        <v>0</v>
      </c>
      <c r="AA3573" s="25">
        <v>0</v>
      </c>
      <c r="AB3573" s="9"/>
      <c r="AC3573" s="25">
        <v>190364</v>
      </c>
      <c r="AD3573" s="9"/>
      <c r="AE3573" s="27">
        <v>91498</v>
      </c>
      <c r="AF3573" s="9"/>
      <c r="AG3573" s="26">
        <v>4462</v>
      </c>
      <c r="AI3573" s="26">
        <v>0</v>
      </c>
      <c r="AK3573" s="26">
        <v>47640</v>
      </c>
      <c r="AM3573" s="2" t="str">
        <f t="shared" si="55"/>
        <v>No</v>
      </c>
    </row>
    <row r="3574" spans="1:39">
      <c r="A3574" s="6" t="s">
        <v>3957</v>
      </c>
      <c r="B3574" s="6" t="s">
        <v>3958</v>
      </c>
      <c r="C3574" s="4" t="s">
        <v>48</v>
      </c>
      <c r="D3574" s="213" t="s">
        <v>3959</v>
      </c>
      <c r="E3574" s="210" t="s">
        <v>3960</v>
      </c>
      <c r="F3574" s="17" t="s">
        <v>272</v>
      </c>
      <c r="G3574" s="36" t="s">
        <v>400</v>
      </c>
      <c r="H3574" s="157">
        <v>0</v>
      </c>
      <c r="I3574" s="19">
        <v>2</v>
      </c>
      <c r="J3574" s="150" t="s">
        <v>13</v>
      </c>
      <c r="K3574" s="150" t="s">
        <v>12</v>
      </c>
      <c r="L3574" s="9">
        <v>2</v>
      </c>
      <c r="M3574" s="9"/>
      <c r="N3574" s="21">
        <v>0.94720000000000004</v>
      </c>
      <c r="O3574" s="10"/>
      <c r="P3574" s="39">
        <v>8.3900000000000002E-2</v>
      </c>
      <c r="Q3574" s="7"/>
      <c r="R3574" s="158">
        <v>113.13039999999999</v>
      </c>
      <c r="S3574" s="1"/>
      <c r="T3574" s="23">
        <v>10.0205</v>
      </c>
      <c r="V3574" s="20">
        <v>11.289899999999999</v>
      </c>
      <c r="X3574" s="20">
        <v>0</v>
      </c>
      <c r="AA3574" s="25">
        <v>5097</v>
      </c>
      <c r="AB3574" s="9"/>
      <c r="AC3574" s="25">
        <v>60751</v>
      </c>
      <c r="AD3574" s="9"/>
      <c r="AE3574" s="27">
        <v>5381</v>
      </c>
      <c r="AF3574" s="9"/>
      <c r="AG3574" s="26">
        <v>537</v>
      </c>
      <c r="AI3574" s="26">
        <v>0</v>
      </c>
      <c r="AK3574" s="26">
        <v>17145</v>
      </c>
      <c r="AM3574" s="2" t="str">
        <f t="shared" si="55"/>
        <v>No</v>
      </c>
    </row>
    <row r="3575" spans="1:39">
      <c r="A3575" s="6" t="s">
        <v>5097</v>
      </c>
      <c r="B3575" s="6" t="s">
        <v>5098</v>
      </c>
      <c r="C3575" s="4" t="s">
        <v>22</v>
      </c>
      <c r="D3575" s="213" t="s">
        <v>5099</v>
      </c>
      <c r="E3575" s="210" t="s">
        <v>5100</v>
      </c>
      <c r="F3575" s="17" t="s">
        <v>272</v>
      </c>
      <c r="G3575" s="36" t="s">
        <v>400</v>
      </c>
      <c r="H3575" s="157">
        <v>0</v>
      </c>
      <c r="I3575" s="19">
        <v>2</v>
      </c>
      <c r="J3575" s="150" t="s">
        <v>13</v>
      </c>
      <c r="K3575" s="150" t="s">
        <v>15</v>
      </c>
      <c r="L3575" s="9">
        <v>2</v>
      </c>
      <c r="M3575" s="9"/>
      <c r="N3575" s="21">
        <v>1.1093</v>
      </c>
      <c r="O3575" s="10"/>
      <c r="P3575" s="39">
        <v>2.69E-2</v>
      </c>
      <c r="Q3575" s="7"/>
      <c r="R3575" s="158">
        <v>118.9683</v>
      </c>
      <c r="S3575" s="1"/>
      <c r="T3575" s="23">
        <v>2.8854000000000002</v>
      </c>
      <c r="V3575" s="20">
        <v>41.2316</v>
      </c>
      <c r="X3575" s="20">
        <v>0</v>
      </c>
      <c r="AA3575" s="25">
        <v>7064</v>
      </c>
      <c r="AB3575" s="9"/>
      <c r="AC3575" s="25">
        <v>262563</v>
      </c>
      <c r="AD3575" s="9"/>
      <c r="AE3575" s="27">
        <v>6368</v>
      </c>
      <c r="AF3575" s="9"/>
      <c r="AG3575" s="26">
        <v>2207</v>
      </c>
      <c r="AI3575" s="26">
        <v>0</v>
      </c>
      <c r="AK3575" s="26">
        <v>18331</v>
      </c>
      <c r="AM3575" s="2" t="str">
        <f t="shared" si="55"/>
        <v>No</v>
      </c>
    </row>
    <row r="3576" spans="1:39">
      <c r="A3576" s="6" t="s">
        <v>4379</v>
      </c>
      <c r="B3576" s="6" t="s">
        <v>4380</v>
      </c>
      <c r="C3576" s="4" t="s">
        <v>63</v>
      </c>
      <c r="D3576" s="213" t="s">
        <v>4381</v>
      </c>
      <c r="E3576" s="210">
        <v>88170</v>
      </c>
      <c r="F3576" s="17" t="s">
        <v>132</v>
      </c>
      <c r="G3576" s="36" t="s">
        <v>220</v>
      </c>
      <c r="H3576" s="157">
        <v>0</v>
      </c>
      <c r="I3576" s="19">
        <v>2</v>
      </c>
      <c r="J3576" s="150" t="s">
        <v>14</v>
      </c>
      <c r="K3576" s="150" t="s">
        <v>12</v>
      </c>
      <c r="L3576" s="9">
        <v>2</v>
      </c>
      <c r="M3576" s="9"/>
      <c r="N3576" s="21">
        <v>0</v>
      </c>
      <c r="O3576" s="10"/>
      <c r="P3576" s="39">
        <v>0</v>
      </c>
      <c r="Q3576" s="7"/>
      <c r="R3576" s="158">
        <v>49.998899999999999</v>
      </c>
      <c r="S3576" s="1"/>
      <c r="T3576" s="23">
        <v>3.5956999999999999</v>
      </c>
      <c r="V3576" s="20">
        <v>13.9054</v>
      </c>
      <c r="X3576" s="20">
        <v>0</v>
      </c>
      <c r="AA3576" s="25">
        <v>0</v>
      </c>
      <c r="AB3576" s="9"/>
      <c r="AC3576" s="25">
        <v>183996</v>
      </c>
      <c r="AD3576" s="9"/>
      <c r="AE3576" s="27">
        <v>13232</v>
      </c>
      <c r="AF3576" s="9"/>
      <c r="AG3576" s="26">
        <v>3680</v>
      </c>
      <c r="AI3576" s="26">
        <v>0</v>
      </c>
      <c r="AK3576" s="26">
        <v>92880</v>
      </c>
      <c r="AM3576" s="2" t="str">
        <f t="shared" si="55"/>
        <v>No</v>
      </c>
    </row>
    <row r="3577" spans="1:39">
      <c r="A3577" s="6" t="s">
        <v>4258</v>
      </c>
      <c r="B3577" s="6" t="s">
        <v>1820</v>
      </c>
      <c r="C3577" s="4" t="s">
        <v>66</v>
      </c>
      <c r="D3577" s="213" t="s">
        <v>4259</v>
      </c>
      <c r="E3577" s="210" t="s">
        <v>4260</v>
      </c>
      <c r="F3577" s="17" t="s">
        <v>272</v>
      </c>
      <c r="G3577" s="36" t="s">
        <v>400</v>
      </c>
      <c r="H3577" s="157">
        <v>0</v>
      </c>
      <c r="I3577" s="19">
        <v>2</v>
      </c>
      <c r="J3577" s="150" t="s">
        <v>13</v>
      </c>
      <c r="K3577" s="150" t="s">
        <v>12</v>
      </c>
      <c r="L3577" s="9">
        <v>2</v>
      </c>
      <c r="M3577" s="9"/>
      <c r="N3577" s="21">
        <v>3.859</v>
      </c>
      <c r="O3577" s="10"/>
      <c r="P3577" s="39">
        <v>0.14369999999999999</v>
      </c>
      <c r="Q3577" s="7"/>
      <c r="R3577" s="158">
        <v>79.633200000000002</v>
      </c>
      <c r="S3577" s="1"/>
      <c r="T3577" s="23">
        <v>2.9661</v>
      </c>
      <c r="V3577" s="20">
        <v>26.847899999999999</v>
      </c>
      <c r="X3577" s="20">
        <v>0</v>
      </c>
      <c r="AA3577" s="25">
        <v>9111</v>
      </c>
      <c r="AB3577" s="9"/>
      <c r="AC3577" s="25">
        <v>63388</v>
      </c>
      <c r="AD3577" s="9"/>
      <c r="AE3577" s="27">
        <v>2361</v>
      </c>
      <c r="AF3577" s="9"/>
      <c r="AG3577" s="26">
        <v>796</v>
      </c>
      <c r="AI3577" s="26">
        <v>0</v>
      </c>
      <c r="AK3577" s="26">
        <v>19973</v>
      </c>
      <c r="AM3577" s="2" t="str">
        <f t="shared" si="55"/>
        <v>No</v>
      </c>
    </row>
    <row r="3578" spans="1:39">
      <c r="A3578" s="6" t="s">
        <v>3105</v>
      </c>
      <c r="B3578" s="6" t="s">
        <v>3106</v>
      </c>
      <c r="C3578" s="4" t="s">
        <v>113</v>
      </c>
      <c r="D3578" s="213" t="s">
        <v>3107</v>
      </c>
      <c r="E3578" s="210" t="s">
        <v>3108</v>
      </c>
      <c r="F3578" s="17" t="s">
        <v>272</v>
      </c>
      <c r="G3578" s="36" t="s">
        <v>400</v>
      </c>
      <c r="H3578" s="157">
        <v>0</v>
      </c>
      <c r="I3578" s="19">
        <v>2</v>
      </c>
      <c r="J3578" s="150" t="s">
        <v>13</v>
      </c>
      <c r="K3578" s="150" t="s">
        <v>15</v>
      </c>
      <c r="L3578" s="9">
        <v>2</v>
      </c>
      <c r="M3578" s="9"/>
      <c r="N3578" s="21">
        <v>2.9691999999999998</v>
      </c>
      <c r="O3578" s="10"/>
      <c r="P3578" s="39">
        <v>0.2288</v>
      </c>
      <c r="Q3578" s="7"/>
      <c r="R3578" s="158">
        <v>36.940300000000001</v>
      </c>
      <c r="S3578" s="1"/>
      <c r="T3578" s="23">
        <v>2.8464</v>
      </c>
      <c r="V3578" s="20">
        <v>12.9781</v>
      </c>
      <c r="X3578" s="20">
        <v>0</v>
      </c>
      <c r="AA3578" s="25">
        <v>49229</v>
      </c>
      <c r="AB3578" s="9"/>
      <c r="AC3578" s="25">
        <v>215177</v>
      </c>
      <c r="AD3578" s="9"/>
      <c r="AE3578" s="27">
        <v>16580</v>
      </c>
      <c r="AF3578" s="9"/>
      <c r="AG3578" s="26">
        <v>5825</v>
      </c>
      <c r="AI3578" s="26">
        <v>0</v>
      </c>
      <c r="AK3578" s="26">
        <v>68184</v>
      </c>
      <c r="AM3578" s="2" t="str">
        <f t="shared" si="55"/>
        <v>No</v>
      </c>
    </row>
    <row r="3579" spans="1:39">
      <c r="A3579" s="6" t="s">
        <v>4924</v>
      </c>
      <c r="B3579" s="6" t="s">
        <v>4925</v>
      </c>
      <c r="C3579" s="4" t="s">
        <v>20</v>
      </c>
      <c r="D3579" s="213" t="s">
        <v>4926</v>
      </c>
      <c r="E3579" s="210">
        <v>99298</v>
      </c>
      <c r="F3579" s="17" t="s">
        <v>132</v>
      </c>
      <c r="G3579" s="36" t="s">
        <v>220</v>
      </c>
      <c r="H3579" s="157">
        <v>0</v>
      </c>
      <c r="I3579" s="19">
        <v>2</v>
      </c>
      <c r="J3579" s="150" t="s">
        <v>13</v>
      </c>
      <c r="K3579" s="150" t="s">
        <v>12</v>
      </c>
      <c r="L3579" s="9">
        <v>2</v>
      </c>
      <c r="M3579" s="9"/>
      <c r="N3579" s="21">
        <v>0</v>
      </c>
      <c r="O3579" s="10"/>
      <c r="P3579" s="39">
        <v>0</v>
      </c>
      <c r="Q3579" s="7"/>
      <c r="R3579" s="158">
        <v>36.852400000000003</v>
      </c>
      <c r="S3579" s="1"/>
      <c r="T3579" s="23">
        <v>1.0045999999999999</v>
      </c>
      <c r="V3579" s="20">
        <v>36.6845</v>
      </c>
      <c r="X3579" s="20">
        <v>0</v>
      </c>
      <c r="AA3579" s="25">
        <v>0</v>
      </c>
      <c r="AB3579" s="9"/>
      <c r="AC3579" s="25">
        <v>32209</v>
      </c>
      <c r="AD3579" s="9"/>
      <c r="AE3579" s="27">
        <v>878</v>
      </c>
      <c r="AF3579" s="9"/>
      <c r="AG3579" s="26">
        <v>874</v>
      </c>
      <c r="AI3579" s="26">
        <v>0</v>
      </c>
      <c r="AK3579" s="26">
        <v>41074</v>
      </c>
      <c r="AM3579" s="2" t="str">
        <f t="shared" si="55"/>
        <v>No</v>
      </c>
    </row>
    <row r="3580" spans="1:39">
      <c r="A3580" s="6" t="s">
        <v>3594</v>
      </c>
      <c r="B3580" s="6" t="s">
        <v>3595</v>
      </c>
      <c r="C3580" s="4" t="s">
        <v>85</v>
      </c>
      <c r="D3580" s="213" t="s">
        <v>3596</v>
      </c>
      <c r="E3580" s="210" t="s">
        <v>3597</v>
      </c>
      <c r="F3580" s="17" t="s">
        <v>272</v>
      </c>
      <c r="G3580" s="36" t="s">
        <v>400</v>
      </c>
      <c r="H3580" s="157">
        <v>0</v>
      </c>
      <c r="I3580" s="19">
        <v>2</v>
      </c>
      <c r="J3580" s="150" t="s">
        <v>13</v>
      </c>
      <c r="K3580" s="150" t="s">
        <v>12</v>
      </c>
      <c r="L3580" s="9">
        <v>2</v>
      </c>
      <c r="M3580" s="9"/>
      <c r="N3580" s="21">
        <v>0.48370000000000002</v>
      </c>
      <c r="O3580" s="10"/>
      <c r="P3580" s="39">
        <v>0.13320000000000001</v>
      </c>
      <c r="Q3580" s="7"/>
      <c r="R3580" s="158">
        <v>13.4284</v>
      </c>
      <c r="S3580" s="1"/>
      <c r="T3580" s="23">
        <v>3.6978</v>
      </c>
      <c r="V3580" s="20">
        <v>3.6314000000000002</v>
      </c>
      <c r="X3580" s="20">
        <v>0</v>
      </c>
      <c r="AA3580" s="25">
        <v>4806</v>
      </c>
      <c r="AB3580" s="9"/>
      <c r="AC3580" s="25">
        <v>36082</v>
      </c>
      <c r="AD3580" s="9"/>
      <c r="AE3580" s="27">
        <v>9936</v>
      </c>
      <c r="AF3580" s="9"/>
      <c r="AG3580" s="26">
        <v>2687</v>
      </c>
      <c r="AI3580" s="26">
        <v>0</v>
      </c>
      <c r="AK3580" s="26">
        <v>6723</v>
      </c>
      <c r="AM3580" s="2" t="str">
        <f t="shared" si="55"/>
        <v>No</v>
      </c>
    </row>
    <row r="3581" spans="1:39">
      <c r="A3581" s="6" t="s">
        <v>81</v>
      </c>
      <c r="B3581" s="6" t="s">
        <v>853</v>
      </c>
      <c r="C3581" s="4" t="s">
        <v>75</v>
      </c>
      <c r="D3581" s="213">
        <v>2143</v>
      </c>
      <c r="E3581" s="210">
        <v>20143</v>
      </c>
      <c r="F3581" s="17" t="s">
        <v>272</v>
      </c>
      <c r="G3581" s="36" t="s">
        <v>220</v>
      </c>
      <c r="H3581" s="157">
        <v>423566</v>
      </c>
      <c r="I3581" s="19">
        <v>2</v>
      </c>
      <c r="J3581" s="150" t="s">
        <v>13</v>
      </c>
      <c r="K3581" s="150" t="s">
        <v>12</v>
      </c>
      <c r="L3581" s="9">
        <v>2</v>
      </c>
      <c r="M3581" s="9"/>
      <c r="N3581" s="21">
        <v>0.69099999999999995</v>
      </c>
      <c r="O3581" s="10"/>
      <c r="P3581" s="39">
        <v>3.5900000000000001E-2</v>
      </c>
      <c r="Q3581" s="7"/>
      <c r="R3581" s="158">
        <v>38.350499999999997</v>
      </c>
      <c r="S3581" s="1"/>
      <c r="T3581" s="23">
        <v>1.9907999999999999</v>
      </c>
      <c r="V3581" s="20">
        <v>19.264199999999999</v>
      </c>
      <c r="X3581" s="20">
        <v>0</v>
      </c>
      <c r="AA3581" s="25">
        <v>3128</v>
      </c>
      <c r="AB3581" s="9"/>
      <c r="AC3581" s="25">
        <v>87209</v>
      </c>
      <c r="AD3581" s="9"/>
      <c r="AE3581" s="27">
        <v>4527</v>
      </c>
      <c r="AF3581" s="9"/>
      <c r="AG3581" s="26">
        <v>2274</v>
      </c>
      <c r="AI3581" s="26">
        <v>0</v>
      </c>
      <c r="AK3581" s="26">
        <v>33833</v>
      </c>
      <c r="AM3581" s="2" t="str">
        <f t="shared" si="55"/>
        <v>No</v>
      </c>
    </row>
    <row r="3582" spans="1:39">
      <c r="A3582" s="6" t="s">
        <v>3980</v>
      </c>
      <c r="B3582" s="6" t="s">
        <v>5863</v>
      </c>
      <c r="C3582" s="4" t="s">
        <v>48</v>
      </c>
      <c r="D3582" s="213" t="s">
        <v>3981</v>
      </c>
      <c r="E3582" s="210" t="s">
        <v>3982</v>
      </c>
      <c r="F3582" s="17" t="s">
        <v>272</v>
      </c>
      <c r="G3582" s="36" t="s">
        <v>400</v>
      </c>
      <c r="H3582" s="157">
        <v>0</v>
      </c>
      <c r="I3582" s="19">
        <v>2</v>
      </c>
      <c r="J3582" s="150" t="s">
        <v>13</v>
      </c>
      <c r="K3582" s="150" t="s">
        <v>12</v>
      </c>
      <c r="L3582" s="9">
        <v>2</v>
      </c>
      <c r="M3582" s="9"/>
      <c r="N3582" s="21">
        <v>4.1380999999999997</v>
      </c>
      <c r="O3582" s="10"/>
      <c r="P3582" s="39">
        <v>7.4700000000000003E-2</v>
      </c>
      <c r="Q3582" s="7"/>
      <c r="R3582" s="158">
        <v>74.225099999999998</v>
      </c>
      <c r="S3582" s="1"/>
      <c r="T3582" s="23">
        <v>1.3407</v>
      </c>
      <c r="V3582" s="20">
        <v>55.363100000000003</v>
      </c>
      <c r="X3582" s="20">
        <v>0</v>
      </c>
      <c r="AA3582" s="25">
        <v>6530</v>
      </c>
      <c r="AB3582" s="9"/>
      <c r="AC3582" s="25">
        <v>87363</v>
      </c>
      <c r="AD3582" s="9"/>
      <c r="AE3582" s="27">
        <v>1578</v>
      </c>
      <c r="AF3582" s="9"/>
      <c r="AG3582" s="26">
        <v>1177</v>
      </c>
      <c r="AI3582" s="26">
        <v>0</v>
      </c>
      <c r="AK3582" s="26">
        <v>25953</v>
      </c>
      <c r="AM3582" s="2" t="str">
        <f t="shared" si="55"/>
        <v>No</v>
      </c>
    </row>
    <row r="3583" spans="1:39">
      <c r="A3583" s="6" t="s">
        <v>6544</v>
      </c>
      <c r="B3583" s="6" t="s">
        <v>5872</v>
      </c>
      <c r="C3583" s="4" t="s">
        <v>65</v>
      </c>
      <c r="D3583" s="213" t="s">
        <v>4621</v>
      </c>
      <c r="E3583" s="210" t="s">
        <v>4622</v>
      </c>
      <c r="F3583" s="17" t="s">
        <v>405</v>
      </c>
      <c r="G3583" s="36" t="s">
        <v>400</v>
      </c>
      <c r="H3583" s="157">
        <v>0</v>
      </c>
      <c r="I3583" s="19">
        <v>2</v>
      </c>
      <c r="J3583" s="150" t="s">
        <v>13</v>
      </c>
      <c r="K3583" s="150" t="s">
        <v>12</v>
      </c>
      <c r="L3583" s="9">
        <v>2</v>
      </c>
      <c r="M3583" s="9"/>
      <c r="N3583" s="21">
        <v>1.373</v>
      </c>
      <c r="O3583" s="10"/>
      <c r="P3583" s="39">
        <v>5.8799999999999998E-2</v>
      </c>
      <c r="Q3583" s="7"/>
      <c r="R3583" s="158">
        <v>59.018099999999997</v>
      </c>
      <c r="S3583" s="1"/>
      <c r="T3583" s="23">
        <v>2.5266000000000002</v>
      </c>
      <c r="V3583" s="20">
        <v>23.3583</v>
      </c>
      <c r="X3583" s="20">
        <v>0</v>
      </c>
      <c r="AA3583" s="25">
        <v>7878</v>
      </c>
      <c r="AB3583" s="9"/>
      <c r="AC3583" s="25">
        <v>134030</v>
      </c>
      <c r="AD3583" s="9"/>
      <c r="AE3583" s="27">
        <v>5738</v>
      </c>
      <c r="AF3583" s="9"/>
      <c r="AG3583" s="26">
        <v>2271</v>
      </c>
      <c r="AI3583" s="26">
        <v>0</v>
      </c>
      <c r="AK3583" s="26">
        <v>48260</v>
      </c>
      <c r="AM3583" s="2" t="str">
        <f t="shared" si="55"/>
        <v>No</v>
      </c>
    </row>
    <row r="3584" spans="1:39">
      <c r="A3584" s="6" t="s">
        <v>5732</v>
      </c>
      <c r="B3584" s="6" t="s">
        <v>5733</v>
      </c>
      <c r="C3584" s="4" t="s">
        <v>39</v>
      </c>
      <c r="D3584" s="213"/>
      <c r="E3584" s="210">
        <v>40253</v>
      </c>
      <c r="F3584" s="17" t="s">
        <v>272</v>
      </c>
      <c r="G3584" s="36" t="s">
        <v>220</v>
      </c>
      <c r="H3584" s="157">
        <v>5502379</v>
      </c>
      <c r="I3584" s="19">
        <v>2</v>
      </c>
      <c r="J3584" s="150" t="s">
        <v>14</v>
      </c>
      <c r="K3584" s="150" t="s">
        <v>15</v>
      </c>
      <c r="L3584" s="9">
        <v>2</v>
      </c>
      <c r="M3584" s="9"/>
      <c r="N3584" s="21">
        <v>0.40970000000000001</v>
      </c>
      <c r="O3584" s="10"/>
      <c r="P3584" s="39">
        <v>8.6300000000000002E-2</v>
      </c>
      <c r="Q3584" s="7"/>
      <c r="R3584" s="158">
        <v>40.749299999999998</v>
      </c>
      <c r="S3584" s="1"/>
      <c r="T3584" s="23">
        <v>8.5830000000000002</v>
      </c>
      <c r="V3584" s="20">
        <v>4.7477</v>
      </c>
      <c r="X3584" s="20">
        <v>0</v>
      </c>
      <c r="AA3584" s="25">
        <v>23231</v>
      </c>
      <c r="AB3584" s="9"/>
      <c r="AC3584" s="25">
        <v>269190</v>
      </c>
      <c r="AD3584" s="9"/>
      <c r="AE3584" s="27">
        <v>56699</v>
      </c>
      <c r="AF3584" s="9"/>
      <c r="AG3584" s="26">
        <v>6606</v>
      </c>
      <c r="AI3584" s="26">
        <v>0</v>
      </c>
      <c r="AK3584" s="26">
        <v>89595</v>
      </c>
      <c r="AM3584" s="2" t="str">
        <f t="shared" si="55"/>
        <v>No</v>
      </c>
    </row>
    <row r="3585" spans="1:39">
      <c r="A3585" s="6" t="s">
        <v>4544</v>
      </c>
      <c r="B3585" s="6" t="s">
        <v>4545</v>
      </c>
      <c r="C3585" s="4" t="s">
        <v>63</v>
      </c>
      <c r="D3585" s="213" t="s">
        <v>4546</v>
      </c>
      <c r="E3585" s="210" t="s">
        <v>4547</v>
      </c>
      <c r="F3585" s="17" t="s">
        <v>405</v>
      </c>
      <c r="G3585" s="36" t="s">
        <v>400</v>
      </c>
      <c r="H3585" s="157">
        <v>0</v>
      </c>
      <c r="I3585" s="19">
        <v>2</v>
      </c>
      <c r="J3585" s="150" t="s">
        <v>13</v>
      </c>
      <c r="K3585" s="150" t="s">
        <v>12</v>
      </c>
      <c r="L3585" s="9">
        <v>2</v>
      </c>
      <c r="M3585" s="9"/>
      <c r="N3585" s="21">
        <v>3.589</v>
      </c>
      <c r="O3585" s="10"/>
      <c r="P3585" s="39">
        <v>0.11459999999999999</v>
      </c>
      <c r="Q3585" s="7"/>
      <c r="R3585" s="158">
        <v>47.178800000000003</v>
      </c>
      <c r="S3585" s="1"/>
      <c r="T3585" s="23">
        <v>1.5059</v>
      </c>
      <c r="V3585" s="20">
        <v>31.3294</v>
      </c>
      <c r="X3585" s="20">
        <v>0</v>
      </c>
      <c r="AA3585" s="25">
        <v>5502</v>
      </c>
      <c r="AB3585" s="9"/>
      <c r="AC3585" s="25">
        <v>48028</v>
      </c>
      <c r="AD3585" s="9"/>
      <c r="AE3585" s="27">
        <v>1533</v>
      </c>
      <c r="AF3585" s="9"/>
      <c r="AG3585" s="26">
        <v>1018</v>
      </c>
      <c r="AI3585" s="26">
        <v>0</v>
      </c>
      <c r="AK3585" s="26">
        <v>14193</v>
      </c>
      <c r="AM3585" s="2" t="str">
        <f t="shared" si="55"/>
        <v>No</v>
      </c>
    </row>
    <row r="3586" spans="1:39">
      <c r="A3586" s="6" t="s">
        <v>6545</v>
      </c>
      <c r="B3586" s="6" t="s">
        <v>6546</v>
      </c>
      <c r="C3586" s="4" t="s">
        <v>48</v>
      </c>
      <c r="D3586" s="213"/>
      <c r="E3586" s="210">
        <v>70273</v>
      </c>
      <c r="F3586" s="17" t="s">
        <v>132</v>
      </c>
      <c r="G3586" s="36" t="s">
        <v>220</v>
      </c>
      <c r="H3586" s="157">
        <v>0</v>
      </c>
      <c r="I3586" s="19">
        <v>2</v>
      </c>
      <c r="J3586" s="150" t="s">
        <v>13</v>
      </c>
      <c r="K3586" s="150" t="s">
        <v>12</v>
      </c>
      <c r="L3586" s="9">
        <v>2</v>
      </c>
      <c r="M3586" s="9"/>
      <c r="N3586" s="21">
        <v>9.8911999999999995</v>
      </c>
      <c r="O3586" s="10"/>
      <c r="P3586" s="39">
        <v>0.1002</v>
      </c>
      <c r="Q3586" s="7"/>
      <c r="R3586" s="158">
        <v>147.17949999999999</v>
      </c>
      <c r="S3586" s="1"/>
      <c r="T3586" s="23">
        <v>1.4903</v>
      </c>
      <c r="V3586" s="20">
        <v>98.755200000000002</v>
      </c>
      <c r="X3586" s="20">
        <v>0</v>
      </c>
      <c r="AA3586" s="25">
        <v>7636</v>
      </c>
      <c r="AB3586" s="9"/>
      <c r="AC3586" s="25">
        <v>76239</v>
      </c>
      <c r="AD3586" s="9"/>
      <c r="AE3586" s="27">
        <v>772</v>
      </c>
      <c r="AF3586" s="9"/>
      <c r="AG3586" s="26">
        <v>518</v>
      </c>
      <c r="AI3586" s="26">
        <v>0</v>
      </c>
      <c r="AK3586" s="26">
        <v>25906</v>
      </c>
      <c r="AM3586" s="2" t="str">
        <f t="shared" ref="AM3586:AM3649" si="56">IF(AL3586&amp;AJ3586&amp;AH3586&amp;AF3586&amp;AD3586&amp;AB3586&amp;Y3586&amp;W3586&amp;U3586&amp;S3586&amp;S3586&amp;Q3586&amp;O3586&lt;&gt;"","Yes","No")</f>
        <v>No</v>
      </c>
    </row>
    <row r="3587" spans="1:39">
      <c r="A3587" s="6" t="s">
        <v>2631</v>
      </c>
      <c r="B3587" s="6" t="s">
        <v>2632</v>
      </c>
      <c r="C3587" s="4" t="s">
        <v>46</v>
      </c>
      <c r="D3587" s="213" t="s">
        <v>2633</v>
      </c>
      <c r="E3587" s="210" t="s">
        <v>2634</v>
      </c>
      <c r="F3587" s="17" t="s">
        <v>272</v>
      </c>
      <c r="G3587" s="36" t="s">
        <v>400</v>
      </c>
      <c r="H3587" s="157">
        <v>0</v>
      </c>
      <c r="I3587" s="19">
        <v>2</v>
      </c>
      <c r="J3587" s="150" t="s">
        <v>13</v>
      </c>
      <c r="K3587" s="150" t="s">
        <v>12</v>
      </c>
      <c r="L3587" s="9">
        <v>2</v>
      </c>
      <c r="M3587" s="9"/>
      <c r="N3587" s="21">
        <v>0.92710000000000004</v>
      </c>
      <c r="O3587" s="10"/>
      <c r="P3587" s="39">
        <v>5.2299999999999999E-2</v>
      </c>
      <c r="Q3587" s="7"/>
      <c r="R3587" s="158">
        <v>56.4467</v>
      </c>
      <c r="S3587" s="1"/>
      <c r="T3587" s="23">
        <v>3.1859999999999999</v>
      </c>
      <c r="V3587" s="20">
        <v>17.717300000000002</v>
      </c>
      <c r="X3587" s="20">
        <v>0</v>
      </c>
      <c r="AA3587" s="25">
        <v>9641</v>
      </c>
      <c r="AB3587" s="9"/>
      <c r="AC3587" s="25">
        <v>184242</v>
      </c>
      <c r="AD3587" s="9"/>
      <c r="AE3587" s="27">
        <v>10399</v>
      </c>
      <c r="AF3587" s="9"/>
      <c r="AG3587" s="26">
        <v>3264</v>
      </c>
      <c r="AI3587" s="26">
        <v>0</v>
      </c>
      <c r="AK3587" s="26">
        <v>23191</v>
      </c>
      <c r="AM3587" s="2" t="str">
        <f t="shared" si="56"/>
        <v>No</v>
      </c>
    </row>
    <row r="3588" spans="1:39">
      <c r="A3588" s="6" t="s">
        <v>5728</v>
      </c>
      <c r="B3588" s="6" t="s">
        <v>5552</v>
      </c>
      <c r="C3588" s="4" t="s">
        <v>22</v>
      </c>
      <c r="D3588" s="213"/>
      <c r="E3588" s="210">
        <v>90278</v>
      </c>
      <c r="F3588" s="17" t="s">
        <v>272</v>
      </c>
      <c r="G3588" s="36" t="s">
        <v>220</v>
      </c>
      <c r="H3588" s="157">
        <v>12150996</v>
      </c>
      <c r="I3588" s="19">
        <v>2</v>
      </c>
      <c r="J3588" s="150" t="s">
        <v>14</v>
      </c>
      <c r="K3588" s="150" t="s">
        <v>15</v>
      </c>
      <c r="L3588" s="9">
        <v>2</v>
      </c>
      <c r="M3588" s="9"/>
      <c r="N3588" s="21">
        <v>0.1694</v>
      </c>
      <c r="O3588" s="10"/>
      <c r="P3588" s="39">
        <v>2.9700000000000001E-2</v>
      </c>
      <c r="Q3588" s="7"/>
      <c r="R3588" s="158">
        <v>55.396700000000003</v>
      </c>
      <c r="S3588" s="1"/>
      <c r="T3588" s="23">
        <v>9.7174999999999994</v>
      </c>
      <c r="V3588" s="20">
        <v>5.7007000000000003</v>
      </c>
      <c r="X3588" s="20">
        <v>0</v>
      </c>
      <c r="AA3588" s="25">
        <v>10766</v>
      </c>
      <c r="AB3588" s="9"/>
      <c r="AC3588" s="25">
        <v>362405</v>
      </c>
      <c r="AD3588" s="9"/>
      <c r="AE3588" s="27">
        <v>63572</v>
      </c>
      <c r="AF3588" s="9"/>
      <c r="AG3588" s="26">
        <v>6542</v>
      </c>
      <c r="AI3588" s="26">
        <v>0</v>
      </c>
      <c r="AK3588" s="26">
        <v>78299</v>
      </c>
      <c r="AM3588" s="2" t="str">
        <f t="shared" si="56"/>
        <v>No</v>
      </c>
    </row>
    <row r="3589" spans="1:39">
      <c r="A3589" s="6" t="s">
        <v>4099</v>
      </c>
      <c r="B3589" s="6" t="s">
        <v>4100</v>
      </c>
      <c r="C3589" s="4" t="s">
        <v>61</v>
      </c>
      <c r="D3589" s="213" t="s">
        <v>4101</v>
      </c>
      <c r="E3589" s="210" t="s">
        <v>4102</v>
      </c>
      <c r="F3589" s="17" t="s">
        <v>272</v>
      </c>
      <c r="G3589" s="36" t="s">
        <v>400</v>
      </c>
      <c r="H3589" s="157">
        <v>0</v>
      </c>
      <c r="I3589" s="19">
        <v>2</v>
      </c>
      <c r="J3589" s="150" t="s">
        <v>13</v>
      </c>
      <c r="K3589" s="150" t="s">
        <v>12</v>
      </c>
      <c r="L3589" s="9">
        <v>2</v>
      </c>
      <c r="M3589" s="9"/>
      <c r="N3589" s="21">
        <v>1.4777</v>
      </c>
      <c r="O3589" s="10"/>
      <c r="P3589" s="39">
        <v>9.4799999999999995E-2</v>
      </c>
      <c r="Q3589" s="7"/>
      <c r="R3589" s="158">
        <v>58.846899999999998</v>
      </c>
      <c r="S3589" s="1"/>
      <c r="T3589" s="23">
        <v>3.7755000000000001</v>
      </c>
      <c r="V3589" s="20">
        <v>15.586399999999999</v>
      </c>
      <c r="X3589" s="20">
        <v>0</v>
      </c>
      <c r="AA3589" s="25">
        <v>10712</v>
      </c>
      <c r="AB3589" s="9"/>
      <c r="AC3589" s="25">
        <v>112986</v>
      </c>
      <c r="AD3589" s="9"/>
      <c r="AE3589" s="27">
        <v>7249</v>
      </c>
      <c r="AF3589" s="9"/>
      <c r="AG3589" s="26">
        <v>1920</v>
      </c>
      <c r="AI3589" s="26">
        <v>0</v>
      </c>
      <c r="AK3589" s="26">
        <v>14025</v>
      </c>
      <c r="AM3589" s="2" t="str">
        <f t="shared" si="56"/>
        <v>No</v>
      </c>
    </row>
    <row r="3590" spans="1:39">
      <c r="A3590" s="6" t="s">
        <v>1831</v>
      </c>
      <c r="B3590" s="6" t="s">
        <v>1832</v>
      </c>
      <c r="C3590" s="4" t="s">
        <v>42</v>
      </c>
      <c r="D3590" s="213" t="s">
        <v>1833</v>
      </c>
      <c r="E3590" s="210" t="s">
        <v>1834</v>
      </c>
      <c r="F3590" s="17" t="s">
        <v>272</v>
      </c>
      <c r="G3590" s="36" t="s">
        <v>400</v>
      </c>
      <c r="H3590" s="157">
        <v>0</v>
      </c>
      <c r="I3590" s="19">
        <v>2</v>
      </c>
      <c r="J3590" s="150" t="s">
        <v>13</v>
      </c>
      <c r="K3590" s="150" t="s">
        <v>12</v>
      </c>
      <c r="L3590" s="9">
        <v>2</v>
      </c>
      <c r="M3590" s="9"/>
      <c r="N3590" s="21">
        <v>0.78690000000000004</v>
      </c>
      <c r="O3590" s="10"/>
      <c r="P3590" s="39">
        <v>4.6699999999999998E-2</v>
      </c>
      <c r="Q3590" s="7"/>
      <c r="R3590" s="158">
        <v>43.316899999999997</v>
      </c>
      <c r="S3590" s="1"/>
      <c r="T3590" s="23">
        <v>2.5720000000000001</v>
      </c>
      <c r="V3590" s="20">
        <v>16.8415</v>
      </c>
      <c r="X3590" s="20">
        <v>0</v>
      </c>
      <c r="AA3590" s="25">
        <v>5760</v>
      </c>
      <c r="AB3590" s="9"/>
      <c r="AC3590" s="25">
        <v>123280</v>
      </c>
      <c r="AD3590" s="9"/>
      <c r="AE3590" s="27">
        <v>7320</v>
      </c>
      <c r="AF3590" s="9"/>
      <c r="AG3590" s="26">
        <v>2846</v>
      </c>
      <c r="AI3590" s="26">
        <v>0</v>
      </c>
      <c r="AK3590" s="26">
        <v>28497</v>
      </c>
      <c r="AM3590" s="2" t="str">
        <f t="shared" si="56"/>
        <v>No</v>
      </c>
    </row>
    <row r="3591" spans="1:39">
      <c r="A3591" s="6" t="s">
        <v>1731</v>
      </c>
      <c r="B3591" s="6" t="s">
        <v>1587</v>
      </c>
      <c r="C3591" s="4" t="s">
        <v>42</v>
      </c>
      <c r="D3591" s="213" t="s">
        <v>1732</v>
      </c>
      <c r="E3591" s="210" t="s">
        <v>1733</v>
      </c>
      <c r="F3591" s="17" t="s">
        <v>272</v>
      </c>
      <c r="G3591" s="36" t="s">
        <v>400</v>
      </c>
      <c r="H3591" s="157">
        <v>0</v>
      </c>
      <c r="I3591" s="19">
        <v>2</v>
      </c>
      <c r="J3591" s="150" t="s">
        <v>13</v>
      </c>
      <c r="K3591" s="150" t="s">
        <v>12</v>
      </c>
      <c r="L3591" s="9">
        <v>2</v>
      </c>
      <c r="M3591" s="9"/>
      <c r="N3591" s="21">
        <v>0.33260000000000001</v>
      </c>
      <c r="O3591" s="10"/>
      <c r="P3591" s="39">
        <v>2.75E-2</v>
      </c>
      <c r="Q3591" s="7"/>
      <c r="R3591" s="158">
        <v>21.6968</v>
      </c>
      <c r="S3591" s="1"/>
      <c r="T3591" s="23">
        <v>1.7971999999999999</v>
      </c>
      <c r="V3591" s="20">
        <v>12.0726</v>
      </c>
      <c r="X3591" s="20">
        <v>0</v>
      </c>
      <c r="AA3591" s="25">
        <v>1447</v>
      </c>
      <c r="AB3591" s="9"/>
      <c r="AC3591" s="25">
        <v>52528</v>
      </c>
      <c r="AD3591" s="9"/>
      <c r="AE3591" s="27">
        <v>4351</v>
      </c>
      <c r="AF3591" s="9"/>
      <c r="AG3591" s="26">
        <v>2421</v>
      </c>
      <c r="AI3591" s="26">
        <v>0</v>
      </c>
      <c r="AK3591" s="26">
        <v>31014</v>
      </c>
      <c r="AM3591" s="2" t="str">
        <f t="shared" si="56"/>
        <v>No</v>
      </c>
    </row>
    <row r="3592" spans="1:39">
      <c r="A3592" s="6" t="s">
        <v>3262</v>
      </c>
      <c r="B3592" s="6" t="s">
        <v>3263</v>
      </c>
      <c r="C3592" s="4" t="s">
        <v>113</v>
      </c>
      <c r="D3592" s="213" t="s">
        <v>3264</v>
      </c>
      <c r="E3592" s="210" t="s">
        <v>3265</v>
      </c>
      <c r="F3592" s="17" t="s">
        <v>272</v>
      </c>
      <c r="G3592" s="36" t="s">
        <v>400</v>
      </c>
      <c r="H3592" s="157">
        <v>0</v>
      </c>
      <c r="I3592" s="19">
        <v>2</v>
      </c>
      <c r="J3592" s="150" t="s">
        <v>13</v>
      </c>
      <c r="K3592" s="150" t="s">
        <v>15</v>
      </c>
      <c r="L3592" s="9">
        <v>2</v>
      </c>
      <c r="M3592" s="9"/>
      <c r="N3592" s="21">
        <v>3.3218000000000001</v>
      </c>
      <c r="O3592" s="10"/>
      <c r="P3592" s="39">
        <v>0.34910000000000002</v>
      </c>
      <c r="Q3592" s="7"/>
      <c r="R3592" s="158">
        <v>24.525300000000001</v>
      </c>
      <c r="S3592" s="1"/>
      <c r="T3592" s="23">
        <v>2.5777000000000001</v>
      </c>
      <c r="V3592" s="20">
        <v>9.5143000000000004</v>
      </c>
      <c r="X3592" s="20">
        <v>0</v>
      </c>
      <c r="AA3592" s="25">
        <v>71559</v>
      </c>
      <c r="AB3592" s="9"/>
      <c r="AC3592" s="25">
        <v>204958</v>
      </c>
      <c r="AD3592" s="9"/>
      <c r="AE3592" s="27">
        <v>21542</v>
      </c>
      <c r="AF3592" s="9"/>
      <c r="AG3592" s="26">
        <v>8357</v>
      </c>
      <c r="AI3592" s="26">
        <v>0</v>
      </c>
      <c r="AK3592" s="26">
        <v>69029</v>
      </c>
      <c r="AM3592" s="2" t="str">
        <f t="shared" si="56"/>
        <v>No</v>
      </c>
    </row>
    <row r="3593" spans="1:39">
      <c r="A3593" s="6" t="s">
        <v>4937</v>
      </c>
      <c r="B3593" s="6" t="s">
        <v>4938</v>
      </c>
      <c r="C3593" s="4" t="s">
        <v>22</v>
      </c>
      <c r="D3593" s="213" t="s">
        <v>4939</v>
      </c>
      <c r="E3593" s="210">
        <v>99358</v>
      </c>
      <c r="F3593" s="17" t="s">
        <v>132</v>
      </c>
      <c r="G3593" s="36" t="s">
        <v>220</v>
      </c>
      <c r="H3593" s="157">
        <v>0</v>
      </c>
      <c r="I3593" s="19">
        <v>2</v>
      </c>
      <c r="J3593" s="150" t="s">
        <v>13</v>
      </c>
      <c r="K3593" s="150" t="s">
        <v>12</v>
      </c>
      <c r="L3593" s="9">
        <v>2</v>
      </c>
      <c r="M3593" s="9"/>
      <c r="N3593" s="21">
        <v>1.5348999999999999</v>
      </c>
      <c r="O3593" s="10"/>
      <c r="P3593" s="39">
        <v>7.8399999999999997E-2</v>
      </c>
      <c r="Q3593" s="7"/>
      <c r="R3593" s="158">
        <v>50.822800000000001</v>
      </c>
      <c r="S3593" s="1"/>
      <c r="T3593" s="23">
        <v>2.5964999999999998</v>
      </c>
      <c r="V3593" s="20">
        <v>19.573899999999998</v>
      </c>
      <c r="X3593" s="20">
        <v>0</v>
      </c>
      <c r="AA3593" s="25">
        <v>4049</v>
      </c>
      <c r="AB3593" s="9"/>
      <c r="AC3593" s="25">
        <v>51636</v>
      </c>
      <c r="AD3593" s="9"/>
      <c r="AE3593" s="27">
        <v>2638</v>
      </c>
      <c r="AF3593" s="9"/>
      <c r="AG3593" s="26">
        <v>1016</v>
      </c>
      <c r="AI3593" s="26">
        <v>0</v>
      </c>
      <c r="AK3593" s="26">
        <v>17125</v>
      </c>
      <c r="AM3593" s="2" t="str">
        <f t="shared" si="56"/>
        <v>No</v>
      </c>
    </row>
    <row r="3594" spans="1:39">
      <c r="A3594" s="6" t="s">
        <v>2882</v>
      </c>
      <c r="B3594" s="6" t="s">
        <v>5869</v>
      </c>
      <c r="C3594" s="4" t="s">
        <v>57</v>
      </c>
      <c r="D3594" s="213" t="s">
        <v>2883</v>
      </c>
      <c r="E3594" s="210" t="s">
        <v>2884</v>
      </c>
      <c r="F3594" s="17" t="s">
        <v>272</v>
      </c>
      <c r="G3594" s="36" t="s">
        <v>400</v>
      </c>
      <c r="H3594" s="157">
        <v>0</v>
      </c>
      <c r="I3594" s="19">
        <v>2</v>
      </c>
      <c r="J3594" s="150" t="s">
        <v>13</v>
      </c>
      <c r="K3594" s="150" t="s">
        <v>15</v>
      </c>
      <c r="L3594" s="9">
        <v>2</v>
      </c>
      <c r="M3594" s="9"/>
      <c r="N3594" s="21">
        <v>1.2076</v>
      </c>
      <c r="O3594" s="10"/>
      <c r="P3594" s="39">
        <v>0.13739999999999999</v>
      </c>
      <c r="Q3594" s="7"/>
      <c r="R3594" s="158">
        <v>51.134500000000003</v>
      </c>
      <c r="S3594" s="1"/>
      <c r="T3594" s="23">
        <v>5.8171999999999997</v>
      </c>
      <c r="V3594" s="20">
        <v>8.7902000000000005</v>
      </c>
      <c r="X3594" s="20">
        <v>0</v>
      </c>
      <c r="AA3594" s="25">
        <v>27362</v>
      </c>
      <c r="AB3594" s="9"/>
      <c r="AC3594" s="25">
        <v>199169</v>
      </c>
      <c r="AD3594" s="9"/>
      <c r="AE3594" s="27">
        <v>22658</v>
      </c>
      <c r="AF3594" s="9"/>
      <c r="AG3594" s="26">
        <v>3895</v>
      </c>
      <c r="AI3594" s="26">
        <v>0</v>
      </c>
      <c r="AK3594" s="26">
        <v>49425</v>
      </c>
      <c r="AM3594" s="2" t="str">
        <f t="shared" si="56"/>
        <v>No</v>
      </c>
    </row>
    <row r="3595" spans="1:39">
      <c r="A3595" s="6" t="s">
        <v>1792</v>
      </c>
      <c r="B3595" s="6" t="s">
        <v>1267</v>
      </c>
      <c r="C3595" s="4" t="s">
        <v>42</v>
      </c>
      <c r="D3595" s="213" t="s">
        <v>1793</v>
      </c>
      <c r="E3595" s="210" t="s">
        <v>1794</v>
      </c>
      <c r="F3595" s="17" t="s">
        <v>272</v>
      </c>
      <c r="G3595" s="36" t="s">
        <v>400</v>
      </c>
      <c r="H3595" s="157">
        <v>0</v>
      </c>
      <c r="I3595" s="19">
        <v>2</v>
      </c>
      <c r="J3595" s="150" t="s">
        <v>13</v>
      </c>
      <c r="K3595" s="150" t="s">
        <v>12</v>
      </c>
      <c r="L3595" s="9">
        <v>2</v>
      </c>
      <c r="M3595" s="9"/>
      <c r="N3595" s="21">
        <v>6.0199999999999997E-2</v>
      </c>
      <c r="O3595" s="10"/>
      <c r="P3595" s="39">
        <v>3.3999999999999998E-3</v>
      </c>
      <c r="Q3595" s="7"/>
      <c r="R3595" s="158">
        <v>25.353200000000001</v>
      </c>
      <c r="S3595" s="1"/>
      <c r="T3595" s="23">
        <v>1.4200999999999999</v>
      </c>
      <c r="V3595" s="20">
        <v>17.852599999999999</v>
      </c>
      <c r="X3595" s="20">
        <v>0</v>
      </c>
      <c r="AA3595" s="25">
        <v>433</v>
      </c>
      <c r="AB3595" s="9"/>
      <c r="AC3595" s="25">
        <v>128414</v>
      </c>
      <c r="AD3595" s="9"/>
      <c r="AE3595" s="27">
        <v>7193</v>
      </c>
      <c r="AF3595" s="9"/>
      <c r="AG3595" s="26">
        <v>5065</v>
      </c>
      <c r="AI3595" s="26">
        <v>0</v>
      </c>
      <c r="AK3595" s="26">
        <v>109864</v>
      </c>
      <c r="AM3595" s="2" t="str">
        <f t="shared" si="56"/>
        <v>No</v>
      </c>
    </row>
    <row r="3596" spans="1:39">
      <c r="A3596" s="6" t="s">
        <v>617</v>
      </c>
      <c r="B3596" s="6" t="s">
        <v>618</v>
      </c>
      <c r="C3596" s="4" t="s">
        <v>10</v>
      </c>
      <c r="D3596" s="213" t="s">
        <v>619</v>
      </c>
      <c r="E3596" s="210" t="s">
        <v>620</v>
      </c>
      <c r="F3596" s="17" t="s">
        <v>405</v>
      </c>
      <c r="G3596" s="36" t="s">
        <v>400</v>
      </c>
      <c r="H3596" s="157">
        <v>0</v>
      </c>
      <c r="I3596" s="19">
        <v>2</v>
      </c>
      <c r="J3596" s="150" t="s">
        <v>14</v>
      </c>
      <c r="K3596" s="150" t="s">
        <v>15</v>
      </c>
      <c r="L3596" s="9">
        <v>2</v>
      </c>
      <c r="M3596" s="9"/>
      <c r="N3596" s="21">
        <v>1.0295000000000001</v>
      </c>
      <c r="O3596" s="10"/>
      <c r="P3596" s="39">
        <v>5.57E-2</v>
      </c>
      <c r="Q3596" s="7"/>
      <c r="R3596" s="158">
        <v>106.9448</v>
      </c>
      <c r="S3596" s="1"/>
      <c r="T3596" s="23">
        <v>5.7888999999999999</v>
      </c>
      <c r="V3596" s="20">
        <v>18.474299999999999</v>
      </c>
      <c r="X3596" s="20">
        <v>0</v>
      </c>
      <c r="AA3596" s="25">
        <v>21704</v>
      </c>
      <c r="AB3596" s="9"/>
      <c r="AC3596" s="25">
        <v>389493</v>
      </c>
      <c r="AD3596" s="9"/>
      <c r="AE3596" s="27">
        <v>21083</v>
      </c>
      <c r="AF3596" s="9"/>
      <c r="AG3596" s="26">
        <v>3642</v>
      </c>
      <c r="AI3596" s="26">
        <v>0</v>
      </c>
      <c r="AK3596" s="26">
        <v>38860</v>
      </c>
      <c r="AM3596" s="2" t="str">
        <f t="shared" si="56"/>
        <v>No</v>
      </c>
    </row>
    <row r="3597" spans="1:39">
      <c r="A3597" s="6" t="s">
        <v>3219</v>
      </c>
      <c r="B3597" s="6" t="s">
        <v>3220</v>
      </c>
      <c r="C3597" s="4" t="s">
        <v>113</v>
      </c>
      <c r="D3597" s="213" t="s">
        <v>3221</v>
      </c>
      <c r="E3597" s="210" t="s">
        <v>3222</v>
      </c>
      <c r="F3597" s="17" t="s">
        <v>272</v>
      </c>
      <c r="G3597" s="36" t="s">
        <v>400</v>
      </c>
      <c r="H3597" s="157">
        <v>0</v>
      </c>
      <c r="I3597" s="19">
        <v>2</v>
      </c>
      <c r="J3597" s="150" t="s">
        <v>13</v>
      </c>
      <c r="K3597" s="150" t="s">
        <v>15</v>
      </c>
      <c r="L3597" s="9">
        <v>2</v>
      </c>
      <c r="M3597" s="9"/>
      <c r="N3597" s="21">
        <v>4.0784000000000002</v>
      </c>
      <c r="O3597" s="10"/>
      <c r="P3597" s="39">
        <v>0.38550000000000001</v>
      </c>
      <c r="Q3597" s="7"/>
      <c r="R3597" s="158">
        <v>24.1966</v>
      </c>
      <c r="S3597" s="1"/>
      <c r="T3597" s="23">
        <v>2.2869000000000002</v>
      </c>
      <c r="V3597" s="20">
        <v>10.5806</v>
      </c>
      <c r="X3597" s="20">
        <v>0</v>
      </c>
      <c r="AA3597" s="25">
        <v>34071</v>
      </c>
      <c r="AB3597" s="9"/>
      <c r="AC3597" s="25">
        <v>88390</v>
      </c>
      <c r="AD3597" s="9"/>
      <c r="AE3597" s="27">
        <v>8354</v>
      </c>
      <c r="AF3597" s="9"/>
      <c r="AG3597" s="26">
        <v>3653</v>
      </c>
      <c r="AI3597" s="26">
        <v>0</v>
      </c>
      <c r="AK3597" s="26">
        <v>22969</v>
      </c>
      <c r="AM3597" s="2" t="str">
        <f t="shared" si="56"/>
        <v>No</v>
      </c>
    </row>
    <row r="3598" spans="1:39">
      <c r="A3598" s="6" t="s">
        <v>3116</v>
      </c>
      <c r="B3598" s="6" t="s">
        <v>3117</v>
      </c>
      <c r="C3598" s="4" t="s">
        <v>113</v>
      </c>
      <c r="D3598" s="213" t="s">
        <v>3118</v>
      </c>
      <c r="E3598" s="210" t="s">
        <v>3119</v>
      </c>
      <c r="F3598" s="17" t="s">
        <v>272</v>
      </c>
      <c r="G3598" s="36" t="s">
        <v>400</v>
      </c>
      <c r="H3598" s="157">
        <v>0</v>
      </c>
      <c r="I3598" s="19">
        <v>2</v>
      </c>
      <c r="J3598" s="150" t="s">
        <v>18</v>
      </c>
      <c r="K3598" s="150" t="s">
        <v>15</v>
      </c>
      <c r="L3598" s="9">
        <v>2</v>
      </c>
      <c r="M3598" s="9"/>
      <c r="N3598" s="21">
        <v>4.2557</v>
      </c>
      <c r="O3598" s="10"/>
      <c r="P3598" s="39">
        <v>0.45090000000000002</v>
      </c>
      <c r="Q3598" s="7"/>
      <c r="R3598" s="158">
        <v>27.805</v>
      </c>
      <c r="S3598" s="1"/>
      <c r="T3598" s="23">
        <v>2.9460000000000002</v>
      </c>
      <c r="V3598" s="20">
        <v>9.4382999999999999</v>
      </c>
      <c r="X3598" s="20">
        <v>0</v>
      </c>
      <c r="AA3598" s="25">
        <v>102591</v>
      </c>
      <c r="AB3598" s="9"/>
      <c r="AC3598" s="25">
        <v>227528</v>
      </c>
      <c r="AD3598" s="9"/>
      <c r="AE3598" s="27">
        <v>24107</v>
      </c>
      <c r="AF3598" s="9"/>
      <c r="AG3598" s="26">
        <v>8183</v>
      </c>
      <c r="AI3598" s="26">
        <v>0</v>
      </c>
      <c r="AK3598" s="26">
        <v>86636</v>
      </c>
      <c r="AM3598" s="2" t="str">
        <f t="shared" si="56"/>
        <v>No</v>
      </c>
    </row>
    <row r="3599" spans="1:39">
      <c r="A3599" s="6" t="s">
        <v>3926</v>
      </c>
      <c r="B3599" s="6" t="s">
        <v>3927</v>
      </c>
      <c r="C3599" s="4" t="s">
        <v>48</v>
      </c>
      <c r="D3599" s="213" t="s">
        <v>3928</v>
      </c>
      <c r="E3599" s="210" t="s">
        <v>3929</v>
      </c>
      <c r="F3599" s="17" t="s">
        <v>405</v>
      </c>
      <c r="G3599" s="36" t="s">
        <v>400</v>
      </c>
      <c r="H3599" s="157">
        <v>0</v>
      </c>
      <c r="I3599" s="19">
        <v>2</v>
      </c>
      <c r="J3599" s="150" t="s">
        <v>13</v>
      </c>
      <c r="K3599" s="150" t="s">
        <v>12</v>
      </c>
      <c r="L3599" s="9">
        <v>2</v>
      </c>
      <c r="M3599" s="9"/>
      <c r="N3599" s="21">
        <v>1.8759999999999999</v>
      </c>
      <c r="O3599" s="10"/>
      <c r="P3599" s="39">
        <v>0.24740000000000001</v>
      </c>
      <c r="Q3599" s="7"/>
      <c r="R3599" s="158">
        <v>38.9968</v>
      </c>
      <c r="S3599" s="1"/>
      <c r="T3599" s="23">
        <v>5.1424000000000003</v>
      </c>
      <c r="V3599" s="20">
        <v>7.5834000000000001</v>
      </c>
      <c r="X3599" s="20">
        <v>0</v>
      </c>
      <c r="AA3599" s="25">
        <v>9078</v>
      </c>
      <c r="AB3599" s="9"/>
      <c r="AC3599" s="25">
        <v>36696</v>
      </c>
      <c r="AD3599" s="9"/>
      <c r="AE3599" s="27">
        <v>4839</v>
      </c>
      <c r="AF3599" s="9"/>
      <c r="AG3599" s="26">
        <v>941</v>
      </c>
      <c r="AI3599" s="26">
        <v>0</v>
      </c>
      <c r="AK3599" s="26">
        <v>24369</v>
      </c>
      <c r="AM3599" s="2" t="str">
        <f t="shared" si="56"/>
        <v>No</v>
      </c>
    </row>
    <row r="3600" spans="1:39">
      <c r="A3600" s="6" t="s">
        <v>6547</v>
      </c>
      <c r="B3600" s="6" t="s">
        <v>6548</v>
      </c>
      <c r="C3600" s="4" t="s">
        <v>20</v>
      </c>
      <c r="D3600" s="213" t="s">
        <v>6549</v>
      </c>
      <c r="E3600" s="210">
        <v>99334</v>
      </c>
      <c r="F3600" s="17" t="s">
        <v>132</v>
      </c>
      <c r="G3600" s="36" t="s">
        <v>220</v>
      </c>
      <c r="H3600" s="157">
        <v>0</v>
      </c>
      <c r="I3600" s="19">
        <v>2</v>
      </c>
      <c r="J3600" s="150" t="s">
        <v>14</v>
      </c>
      <c r="K3600" s="150" t="s">
        <v>12</v>
      </c>
      <c r="L3600" s="9">
        <v>2</v>
      </c>
      <c r="M3600" s="9"/>
      <c r="N3600" s="21">
        <v>0.94359999999999999</v>
      </c>
      <c r="O3600" s="10"/>
      <c r="P3600" s="39">
        <v>3.1800000000000002E-2</v>
      </c>
      <c r="Q3600" s="7"/>
      <c r="R3600" s="158">
        <v>54.498199999999997</v>
      </c>
      <c r="S3600" s="1"/>
      <c r="T3600" s="23">
        <v>1.8386</v>
      </c>
      <c r="V3600" s="20">
        <v>29.640799999999999</v>
      </c>
      <c r="X3600" s="20">
        <v>0</v>
      </c>
      <c r="AA3600" s="25">
        <v>5687</v>
      </c>
      <c r="AB3600" s="9"/>
      <c r="AC3600" s="25">
        <v>178645</v>
      </c>
      <c r="AD3600" s="9"/>
      <c r="AE3600" s="27">
        <v>6027</v>
      </c>
      <c r="AF3600" s="9"/>
      <c r="AG3600" s="26">
        <v>3278</v>
      </c>
      <c r="AI3600" s="26">
        <v>0</v>
      </c>
      <c r="AK3600" s="26">
        <v>113522</v>
      </c>
      <c r="AM3600" s="2" t="str">
        <f t="shared" si="56"/>
        <v>No</v>
      </c>
    </row>
    <row r="3601" spans="1:39">
      <c r="A3601" s="6" t="s">
        <v>3840</v>
      </c>
      <c r="B3601" s="6" t="s">
        <v>5865</v>
      </c>
      <c r="C3601" s="4" t="s">
        <v>48</v>
      </c>
      <c r="D3601" s="213" t="s">
        <v>3841</v>
      </c>
      <c r="E3601" s="210" t="s">
        <v>3842</v>
      </c>
      <c r="F3601" s="17" t="s">
        <v>272</v>
      </c>
      <c r="G3601" s="36" t="s">
        <v>400</v>
      </c>
      <c r="H3601" s="157">
        <v>0</v>
      </c>
      <c r="I3601" s="19">
        <v>2</v>
      </c>
      <c r="J3601" s="150" t="s">
        <v>13</v>
      </c>
      <c r="K3601" s="150" t="s">
        <v>12</v>
      </c>
      <c r="L3601" s="9">
        <v>2</v>
      </c>
      <c r="M3601" s="9"/>
      <c r="N3601" s="21">
        <v>1.0165999999999999</v>
      </c>
      <c r="O3601" s="10"/>
      <c r="P3601" s="39">
        <v>7.0999999999999994E-2</v>
      </c>
      <c r="Q3601" s="7"/>
      <c r="R3601" s="158">
        <v>33.720500000000001</v>
      </c>
      <c r="S3601" s="1"/>
      <c r="T3601" s="23">
        <v>2.3538999999999999</v>
      </c>
      <c r="V3601" s="20">
        <v>14.3254</v>
      </c>
      <c r="X3601" s="20">
        <v>0</v>
      </c>
      <c r="AA3601" s="25">
        <v>2637</v>
      </c>
      <c r="AB3601" s="9"/>
      <c r="AC3601" s="25">
        <v>37160</v>
      </c>
      <c r="AD3601" s="9"/>
      <c r="AE3601" s="27">
        <v>2594</v>
      </c>
      <c r="AF3601" s="9"/>
      <c r="AG3601" s="26">
        <v>1102</v>
      </c>
      <c r="AI3601" s="26">
        <v>0</v>
      </c>
      <c r="AK3601" s="26">
        <v>19502</v>
      </c>
      <c r="AM3601" s="2" t="str">
        <f t="shared" si="56"/>
        <v>No</v>
      </c>
    </row>
    <row r="3602" spans="1:39">
      <c r="A3602" s="6" t="s">
        <v>3139</v>
      </c>
      <c r="B3602" s="6" t="s">
        <v>1048</v>
      </c>
      <c r="C3602" s="4" t="s">
        <v>113</v>
      </c>
      <c r="D3602" s="213" t="s">
        <v>3140</v>
      </c>
      <c r="E3602" s="210" t="s">
        <v>3141</v>
      </c>
      <c r="F3602" s="17" t="s">
        <v>272</v>
      </c>
      <c r="G3602" s="36" t="s">
        <v>400</v>
      </c>
      <c r="H3602" s="157">
        <v>0</v>
      </c>
      <c r="I3602" s="19">
        <v>2</v>
      </c>
      <c r="J3602" s="150" t="s">
        <v>13</v>
      </c>
      <c r="K3602" s="150" t="s">
        <v>12</v>
      </c>
      <c r="L3602" s="9">
        <v>2</v>
      </c>
      <c r="M3602" s="9"/>
      <c r="N3602" s="21">
        <v>1.5116000000000001</v>
      </c>
      <c r="O3602" s="10"/>
      <c r="P3602" s="39">
        <v>0.15620000000000001</v>
      </c>
      <c r="Q3602" s="7"/>
      <c r="R3602" s="158">
        <v>32.057099999999998</v>
      </c>
      <c r="S3602" s="1"/>
      <c r="T3602" s="23">
        <v>3.3128000000000002</v>
      </c>
      <c r="V3602" s="20">
        <v>9.6767000000000003</v>
      </c>
      <c r="X3602" s="20">
        <v>0</v>
      </c>
      <c r="AA3602" s="25">
        <v>12199</v>
      </c>
      <c r="AB3602" s="9"/>
      <c r="AC3602" s="25">
        <v>78091</v>
      </c>
      <c r="AD3602" s="9"/>
      <c r="AE3602" s="27">
        <v>8070</v>
      </c>
      <c r="AF3602" s="9"/>
      <c r="AG3602" s="26">
        <v>2436</v>
      </c>
      <c r="AI3602" s="26">
        <v>0</v>
      </c>
      <c r="AK3602" s="26">
        <v>21169</v>
      </c>
      <c r="AM3602" s="2" t="str">
        <f t="shared" si="56"/>
        <v>No</v>
      </c>
    </row>
    <row r="3603" spans="1:39">
      <c r="A3603" s="6" t="s">
        <v>5075</v>
      </c>
      <c r="B3603" s="6" t="s">
        <v>5076</v>
      </c>
      <c r="C3603" s="4" t="s">
        <v>22</v>
      </c>
      <c r="D3603" s="213" t="s">
        <v>5077</v>
      </c>
      <c r="E3603" s="210" t="s">
        <v>5078</v>
      </c>
      <c r="F3603" s="17" t="s">
        <v>272</v>
      </c>
      <c r="G3603" s="36" t="s">
        <v>400</v>
      </c>
      <c r="H3603" s="157">
        <v>0</v>
      </c>
      <c r="I3603" s="19">
        <v>2</v>
      </c>
      <c r="J3603" s="150" t="s">
        <v>14</v>
      </c>
      <c r="K3603" s="150" t="s">
        <v>12</v>
      </c>
      <c r="L3603" s="9">
        <v>2</v>
      </c>
      <c r="M3603" s="9"/>
      <c r="N3603" s="21">
        <v>1.5837000000000001</v>
      </c>
      <c r="O3603" s="10"/>
      <c r="P3603" s="39">
        <v>0.16139999999999999</v>
      </c>
      <c r="Q3603" s="7"/>
      <c r="R3603" s="158">
        <v>109.99</v>
      </c>
      <c r="S3603" s="1"/>
      <c r="T3603" s="23">
        <v>11.206</v>
      </c>
      <c r="V3603" s="20">
        <v>9.8153000000000006</v>
      </c>
      <c r="X3603" s="20">
        <v>0</v>
      </c>
      <c r="AA3603" s="25">
        <v>139740</v>
      </c>
      <c r="AB3603" s="9"/>
      <c r="AC3603" s="25">
        <v>866061</v>
      </c>
      <c r="AD3603" s="9"/>
      <c r="AE3603" s="27">
        <v>88236</v>
      </c>
      <c r="AF3603" s="9"/>
      <c r="AG3603" s="26">
        <v>7874</v>
      </c>
      <c r="AI3603" s="26">
        <v>0</v>
      </c>
      <c r="AK3603" s="26">
        <v>99620</v>
      </c>
      <c r="AM3603" s="2" t="str">
        <f t="shared" si="56"/>
        <v>No</v>
      </c>
    </row>
    <row r="3604" spans="1:39">
      <c r="A3604" s="6" t="s">
        <v>5349</v>
      </c>
      <c r="B3604" s="6" t="s">
        <v>760</v>
      </c>
      <c r="C3604" s="4" t="s">
        <v>56</v>
      </c>
      <c r="D3604" s="213" t="s">
        <v>761</v>
      </c>
      <c r="E3604" s="210" t="s">
        <v>762</v>
      </c>
      <c r="F3604" s="17" t="s">
        <v>272</v>
      </c>
      <c r="G3604" s="36" t="s">
        <v>400</v>
      </c>
      <c r="H3604" s="157">
        <v>0</v>
      </c>
      <c r="I3604" s="19">
        <v>2</v>
      </c>
      <c r="J3604" s="150" t="s">
        <v>14</v>
      </c>
      <c r="K3604" s="150" t="s">
        <v>12</v>
      </c>
      <c r="L3604" s="9">
        <v>2</v>
      </c>
      <c r="M3604" s="9"/>
      <c r="N3604" s="21">
        <v>0.95109999999999995</v>
      </c>
      <c r="O3604" s="10"/>
      <c r="P3604" s="39">
        <v>8.2400000000000001E-2</v>
      </c>
      <c r="Q3604" s="7"/>
      <c r="R3604" s="158">
        <v>50.4313</v>
      </c>
      <c r="S3604" s="1"/>
      <c r="T3604" s="23">
        <v>4.3670999999999998</v>
      </c>
      <c r="V3604" s="20">
        <v>11.5479</v>
      </c>
      <c r="X3604" s="20">
        <v>0</v>
      </c>
      <c r="AA3604" s="25">
        <v>12614</v>
      </c>
      <c r="AB3604" s="9"/>
      <c r="AC3604" s="25">
        <v>153160</v>
      </c>
      <c r="AD3604" s="9"/>
      <c r="AE3604" s="27">
        <v>13263</v>
      </c>
      <c r="AF3604" s="9"/>
      <c r="AG3604" s="26">
        <v>3037</v>
      </c>
      <c r="AI3604" s="26">
        <v>0</v>
      </c>
      <c r="AK3604" s="26">
        <v>38412</v>
      </c>
      <c r="AM3604" s="2" t="str">
        <f t="shared" si="56"/>
        <v>No</v>
      </c>
    </row>
    <row r="3605" spans="1:39">
      <c r="A3605" s="6" t="s">
        <v>4137</v>
      </c>
      <c r="B3605" s="6" t="s">
        <v>4138</v>
      </c>
      <c r="C3605" s="4" t="s">
        <v>66</v>
      </c>
      <c r="D3605" s="213" t="s">
        <v>4139</v>
      </c>
      <c r="E3605" s="210" t="s">
        <v>4140</v>
      </c>
      <c r="F3605" s="17" t="s">
        <v>405</v>
      </c>
      <c r="G3605" s="36" t="s">
        <v>400</v>
      </c>
      <c r="H3605" s="157">
        <v>0</v>
      </c>
      <c r="I3605" s="19">
        <v>2</v>
      </c>
      <c r="J3605" s="150" t="s">
        <v>13</v>
      </c>
      <c r="K3605" s="150" t="s">
        <v>12</v>
      </c>
      <c r="L3605" s="9">
        <v>2</v>
      </c>
      <c r="M3605" s="9"/>
      <c r="N3605" s="21">
        <v>0.74650000000000005</v>
      </c>
      <c r="O3605" s="10"/>
      <c r="P3605" s="39">
        <v>2.8400000000000002E-2</v>
      </c>
      <c r="Q3605" s="7"/>
      <c r="R3605" s="158">
        <v>89.1995</v>
      </c>
      <c r="S3605" s="1"/>
      <c r="T3605" s="23">
        <v>3.3942000000000001</v>
      </c>
      <c r="V3605" s="20">
        <v>26.279699999999998</v>
      </c>
      <c r="X3605" s="20">
        <v>0</v>
      </c>
      <c r="AA3605" s="25">
        <v>1054</v>
      </c>
      <c r="AB3605" s="9"/>
      <c r="AC3605" s="25">
        <v>37107</v>
      </c>
      <c r="AD3605" s="9"/>
      <c r="AE3605" s="27">
        <v>1412</v>
      </c>
      <c r="AF3605" s="9"/>
      <c r="AG3605" s="26">
        <v>416</v>
      </c>
      <c r="AI3605" s="26">
        <v>0</v>
      </c>
      <c r="AK3605" s="26">
        <v>21983</v>
      </c>
      <c r="AM3605" s="2" t="str">
        <f t="shared" si="56"/>
        <v>No</v>
      </c>
    </row>
    <row r="3606" spans="1:39">
      <c r="A3606" s="6" t="s">
        <v>5453</v>
      </c>
      <c r="B3606" s="6" t="s">
        <v>5454</v>
      </c>
      <c r="C3606" s="4" t="s">
        <v>103</v>
      </c>
      <c r="D3606" s="213"/>
      <c r="E3606" s="210" t="s">
        <v>5455</v>
      </c>
      <c r="F3606" s="17" t="s">
        <v>275</v>
      </c>
      <c r="G3606" s="36" t="s">
        <v>400</v>
      </c>
      <c r="H3606" s="157">
        <v>0</v>
      </c>
      <c r="I3606" s="19">
        <v>2</v>
      </c>
      <c r="J3606" s="150" t="s">
        <v>13</v>
      </c>
      <c r="K3606" s="150" t="s">
        <v>15</v>
      </c>
      <c r="L3606" s="9">
        <v>2</v>
      </c>
      <c r="M3606" s="9"/>
      <c r="N3606" s="21">
        <v>0.40910000000000002</v>
      </c>
      <c r="O3606" s="10"/>
      <c r="P3606" s="39">
        <v>2.3599999999999999E-2</v>
      </c>
      <c r="Q3606" s="7"/>
      <c r="R3606" s="158">
        <v>35.9285</v>
      </c>
      <c r="S3606" s="1"/>
      <c r="T3606" s="23">
        <v>2.0735999999999999</v>
      </c>
      <c r="V3606" s="20">
        <v>17.3264</v>
      </c>
      <c r="X3606" s="20">
        <v>0</v>
      </c>
      <c r="AA3606" s="25">
        <v>3606</v>
      </c>
      <c r="AB3606" s="9"/>
      <c r="AC3606" s="25">
        <v>152732</v>
      </c>
      <c r="AD3606" s="9"/>
      <c r="AE3606" s="27">
        <v>8815</v>
      </c>
      <c r="AF3606" s="9"/>
      <c r="AG3606" s="26">
        <v>4251</v>
      </c>
      <c r="AI3606" s="26">
        <v>0</v>
      </c>
      <c r="AK3606" s="26">
        <v>83931</v>
      </c>
      <c r="AM3606" s="2" t="str">
        <f t="shared" si="56"/>
        <v>No</v>
      </c>
    </row>
    <row r="3607" spans="1:39">
      <c r="A3607" s="6" t="s">
        <v>1770</v>
      </c>
      <c r="B3607" s="6" t="s">
        <v>5411</v>
      </c>
      <c r="C3607" s="4" t="s">
        <v>42</v>
      </c>
      <c r="D3607" s="213" t="s">
        <v>1771</v>
      </c>
      <c r="E3607" s="210" t="s">
        <v>1772</v>
      </c>
      <c r="F3607" s="17" t="s">
        <v>272</v>
      </c>
      <c r="G3607" s="36" t="s">
        <v>400</v>
      </c>
      <c r="H3607" s="157">
        <v>0</v>
      </c>
      <c r="I3607" s="19">
        <v>2</v>
      </c>
      <c r="J3607" s="150" t="s">
        <v>13</v>
      </c>
      <c r="K3607" s="150" t="s">
        <v>12</v>
      </c>
      <c r="L3607" s="9">
        <v>2</v>
      </c>
      <c r="M3607" s="9"/>
      <c r="N3607" s="21">
        <v>0.27400000000000002</v>
      </c>
      <c r="O3607" s="10"/>
      <c r="P3607" s="39">
        <v>2.2100000000000002E-2</v>
      </c>
      <c r="Q3607" s="7"/>
      <c r="R3607" s="158">
        <v>34.529400000000003</v>
      </c>
      <c r="S3607" s="1"/>
      <c r="T3607" s="23">
        <v>2.7852000000000001</v>
      </c>
      <c r="V3607" s="20">
        <v>12.3977</v>
      </c>
      <c r="X3607" s="20">
        <v>0</v>
      </c>
      <c r="AA3607" s="25">
        <v>2930</v>
      </c>
      <c r="AB3607" s="9"/>
      <c r="AC3607" s="25">
        <v>132593</v>
      </c>
      <c r="AD3607" s="9"/>
      <c r="AE3607" s="27">
        <v>10695</v>
      </c>
      <c r="AF3607" s="9"/>
      <c r="AG3607" s="26">
        <v>3840</v>
      </c>
      <c r="AI3607" s="26">
        <v>0</v>
      </c>
      <c r="AK3607" s="26">
        <v>37787</v>
      </c>
      <c r="AM3607" s="2" t="str">
        <f t="shared" si="56"/>
        <v>No</v>
      </c>
    </row>
    <row r="3608" spans="1:39">
      <c r="A3608" s="6" t="s">
        <v>5327</v>
      </c>
      <c r="B3608" s="6" t="s">
        <v>5864</v>
      </c>
      <c r="C3608" s="4" t="s">
        <v>1</v>
      </c>
      <c r="D3608" s="213"/>
      <c r="E3608" s="210" t="s">
        <v>5328</v>
      </c>
      <c r="F3608" s="17" t="s">
        <v>272</v>
      </c>
      <c r="G3608" s="36" t="s">
        <v>400</v>
      </c>
      <c r="H3608" s="157">
        <v>0</v>
      </c>
      <c r="I3608" s="19">
        <v>2</v>
      </c>
      <c r="J3608" s="150" t="s">
        <v>13</v>
      </c>
      <c r="K3608" s="150" t="s">
        <v>15</v>
      </c>
      <c r="L3608" s="9">
        <v>1</v>
      </c>
      <c r="M3608" s="9"/>
      <c r="N3608" s="21">
        <v>0</v>
      </c>
      <c r="O3608" s="10"/>
      <c r="P3608" s="39">
        <v>0</v>
      </c>
      <c r="Q3608" s="7"/>
      <c r="R3608" s="158">
        <v>34.567999999999998</v>
      </c>
      <c r="S3608" s="1"/>
      <c r="T3608" s="23">
        <v>2.0226999999999999</v>
      </c>
      <c r="V3608" s="20">
        <v>17.090199999999999</v>
      </c>
      <c r="X3608" s="20">
        <v>0</v>
      </c>
      <c r="AA3608" s="25">
        <v>0</v>
      </c>
      <c r="AB3608" s="9"/>
      <c r="AC3608" s="25">
        <v>30489</v>
      </c>
      <c r="AD3608" s="9"/>
      <c r="AE3608" s="27">
        <v>1784</v>
      </c>
      <c r="AF3608" s="9"/>
      <c r="AG3608" s="26">
        <v>882</v>
      </c>
      <c r="AI3608" s="26">
        <v>0</v>
      </c>
      <c r="AK3608" s="26">
        <v>21173</v>
      </c>
      <c r="AM3608" s="2" t="str">
        <f t="shared" si="56"/>
        <v>No</v>
      </c>
    </row>
    <row r="3609" spans="1:39">
      <c r="A3609" s="6" t="s">
        <v>5690</v>
      </c>
      <c r="B3609" s="6" t="s">
        <v>5691</v>
      </c>
      <c r="C3609" s="4" t="s">
        <v>90</v>
      </c>
      <c r="D3609" s="213">
        <v>4163</v>
      </c>
      <c r="E3609" s="210">
        <v>40163</v>
      </c>
      <c r="F3609" s="17" t="s">
        <v>272</v>
      </c>
      <c r="G3609" s="36" t="s">
        <v>220</v>
      </c>
      <c r="H3609" s="157">
        <v>2148346</v>
      </c>
      <c r="I3609" s="19">
        <v>2</v>
      </c>
      <c r="J3609" s="150" t="s">
        <v>14</v>
      </c>
      <c r="K3609" s="150" t="s">
        <v>12</v>
      </c>
      <c r="L3609" s="9">
        <v>1</v>
      </c>
      <c r="M3609" s="9"/>
      <c r="N3609" s="21">
        <v>0</v>
      </c>
      <c r="O3609" s="10"/>
      <c r="P3609" s="39">
        <v>0</v>
      </c>
      <c r="Q3609" s="7"/>
      <c r="R3609" s="158">
        <v>235.4479</v>
      </c>
      <c r="S3609" s="1"/>
      <c r="T3609" s="23">
        <v>12.4543</v>
      </c>
      <c r="V3609" s="20">
        <v>18.905000000000001</v>
      </c>
      <c r="X3609" s="20">
        <v>0</v>
      </c>
      <c r="AA3609" s="25">
        <v>0</v>
      </c>
      <c r="AB3609" s="9"/>
      <c r="AC3609" s="25">
        <v>74637</v>
      </c>
      <c r="AD3609" s="9"/>
      <c r="AE3609" s="27">
        <v>3948</v>
      </c>
      <c r="AF3609" s="9"/>
      <c r="AG3609" s="26">
        <v>317</v>
      </c>
      <c r="AI3609" s="26">
        <v>0</v>
      </c>
      <c r="AK3609" s="26">
        <v>1038</v>
      </c>
      <c r="AL3609" s="2" t="s">
        <v>128</v>
      </c>
      <c r="AM3609" s="2" t="str">
        <f t="shared" si="56"/>
        <v>Yes</v>
      </c>
    </row>
    <row r="3610" spans="1:39">
      <c r="A3610" s="6" t="s">
        <v>5101</v>
      </c>
      <c r="B3610" s="6" t="s">
        <v>5102</v>
      </c>
      <c r="C3610" s="4" t="s">
        <v>22</v>
      </c>
      <c r="D3610" s="213" t="s">
        <v>5103</v>
      </c>
      <c r="E3610" s="210" t="s">
        <v>5104</v>
      </c>
      <c r="F3610" s="17" t="s">
        <v>272</v>
      </c>
      <c r="G3610" s="36" t="s">
        <v>400</v>
      </c>
      <c r="H3610" s="157">
        <v>0</v>
      </c>
      <c r="I3610" s="19">
        <v>2</v>
      </c>
      <c r="J3610" s="150" t="s">
        <v>13</v>
      </c>
      <c r="K3610" s="150" t="s">
        <v>15</v>
      </c>
      <c r="L3610" s="9">
        <v>1</v>
      </c>
      <c r="M3610" s="9"/>
      <c r="N3610" s="21">
        <v>0.9677</v>
      </c>
      <c r="O3610" s="10"/>
      <c r="P3610" s="39">
        <v>2.6100000000000002E-2</v>
      </c>
      <c r="Q3610" s="7"/>
      <c r="R3610" s="158">
        <v>89.496700000000004</v>
      </c>
      <c r="S3610" s="1"/>
      <c r="T3610" s="23">
        <v>2.4142999999999999</v>
      </c>
      <c r="V3610" s="20">
        <v>37.069200000000002</v>
      </c>
      <c r="X3610" s="20">
        <v>0</v>
      </c>
      <c r="AA3610" s="25">
        <v>2154</v>
      </c>
      <c r="AB3610" s="9"/>
      <c r="AC3610" s="25">
        <v>82516</v>
      </c>
      <c r="AD3610" s="9"/>
      <c r="AE3610" s="27">
        <v>2226</v>
      </c>
      <c r="AF3610" s="9"/>
      <c r="AG3610" s="26">
        <v>922</v>
      </c>
      <c r="AI3610" s="26">
        <v>0</v>
      </c>
      <c r="AK3610" s="26">
        <v>4361</v>
      </c>
      <c r="AM3610" s="2" t="str">
        <f t="shared" si="56"/>
        <v>No</v>
      </c>
    </row>
    <row r="3611" spans="1:39">
      <c r="A3611" s="6" t="s">
        <v>877</v>
      </c>
      <c r="B3611" s="6" t="s">
        <v>878</v>
      </c>
      <c r="C3611" s="4" t="s">
        <v>68</v>
      </c>
      <c r="D3611" s="213">
        <v>2194</v>
      </c>
      <c r="E3611" s="210">
        <v>20194</v>
      </c>
      <c r="F3611" s="17" t="s">
        <v>272</v>
      </c>
      <c r="G3611" s="36" t="s">
        <v>220</v>
      </c>
      <c r="H3611" s="157">
        <v>64037</v>
      </c>
      <c r="I3611" s="19">
        <v>2</v>
      </c>
      <c r="J3611" s="150" t="s">
        <v>14</v>
      </c>
      <c r="K3611" s="150" t="s">
        <v>15</v>
      </c>
      <c r="L3611" s="9">
        <v>1</v>
      </c>
      <c r="M3611" s="9"/>
      <c r="N3611" s="21">
        <v>0.75900000000000001</v>
      </c>
      <c r="O3611" s="10"/>
      <c r="P3611" s="39">
        <v>5.0099999999999999E-2</v>
      </c>
      <c r="Q3611" s="7"/>
      <c r="R3611" s="158">
        <v>166.92169999999999</v>
      </c>
      <c r="S3611" s="1"/>
      <c r="T3611" s="23">
        <v>11.01</v>
      </c>
      <c r="V3611" s="20">
        <v>15.1609</v>
      </c>
      <c r="X3611" s="20">
        <v>0</v>
      </c>
      <c r="AA3611" s="25">
        <v>5014</v>
      </c>
      <c r="AB3611" s="9"/>
      <c r="AC3611" s="25">
        <v>100153</v>
      </c>
      <c r="AD3611" s="9"/>
      <c r="AE3611" s="27">
        <v>6606</v>
      </c>
      <c r="AF3611" s="9"/>
      <c r="AG3611" s="26">
        <v>600</v>
      </c>
      <c r="AI3611" s="26">
        <v>0</v>
      </c>
      <c r="AK3611" s="26">
        <v>18861</v>
      </c>
      <c r="AM3611" s="2" t="str">
        <f t="shared" si="56"/>
        <v>No</v>
      </c>
    </row>
    <row r="3612" spans="1:39">
      <c r="A3612" s="6" t="s">
        <v>5327</v>
      </c>
      <c r="B3612" s="6" t="s">
        <v>5864</v>
      </c>
      <c r="C3612" s="4" t="s">
        <v>1</v>
      </c>
      <c r="D3612" s="213"/>
      <c r="E3612" s="210" t="s">
        <v>5328</v>
      </c>
      <c r="F3612" s="17" t="s">
        <v>272</v>
      </c>
      <c r="G3612" s="36" t="s">
        <v>400</v>
      </c>
      <c r="H3612" s="157">
        <v>0</v>
      </c>
      <c r="I3612" s="19">
        <v>2</v>
      </c>
      <c r="J3612" s="150" t="s">
        <v>14</v>
      </c>
      <c r="K3612" s="150" t="s">
        <v>15</v>
      </c>
      <c r="L3612" s="9">
        <v>1</v>
      </c>
      <c r="M3612" s="9"/>
      <c r="N3612" s="21">
        <v>0</v>
      </c>
      <c r="O3612" s="10"/>
      <c r="P3612" s="39">
        <v>0</v>
      </c>
      <c r="Q3612" s="7"/>
      <c r="R3612" s="158">
        <v>53.726900000000001</v>
      </c>
      <c r="S3612" s="1"/>
      <c r="T3612" s="23">
        <v>6.5087000000000002</v>
      </c>
      <c r="V3612" s="20">
        <v>8.2546999999999997</v>
      </c>
      <c r="X3612" s="20">
        <v>0</v>
      </c>
      <c r="AA3612" s="25">
        <v>0</v>
      </c>
      <c r="AB3612" s="9"/>
      <c r="AC3612" s="25">
        <v>130234</v>
      </c>
      <c r="AD3612" s="9"/>
      <c r="AE3612" s="27">
        <v>15777</v>
      </c>
      <c r="AF3612" s="9"/>
      <c r="AG3612" s="26">
        <v>2424</v>
      </c>
      <c r="AI3612" s="26">
        <v>0</v>
      </c>
      <c r="AK3612" s="26">
        <v>51459</v>
      </c>
      <c r="AM3612" s="2" t="str">
        <f t="shared" si="56"/>
        <v>No</v>
      </c>
    </row>
    <row r="3613" spans="1:39">
      <c r="A3613" s="6" t="s">
        <v>5101</v>
      </c>
      <c r="B3613" s="6" t="s">
        <v>5102</v>
      </c>
      <c r="C3613" s="4" t="s">
        <v>22</v>
      </c>
      <c r="D3613" s="213" t="s">
        <v>5103</v>
      </c>
      <c r="E3613" s="210" t="s">
        <v>5104</v>
      </c>
      <c r="F3613" s="17" t="s">
        <v>272</v>
      </c>
      <c r="G3613" s="36" t="s">
        <v>400</v>
      </c>
      <c r="H3613" s="157">
        <v>0</v>
      </c>
      <c r="I3613" s="19">
        <v>2</v>
      </c>
      <c r="J3613" s="150" t="s">
        <v>14</v>
      </c>
      <c r="K3613" s="150" t="s">
        <v>15</v>
      </c>
      <c r="L3613" s="9">
        <v>1</v>
      </c>
      <c r="M3613" s="9"/>
      <c r="N3613" s="21">
        <v>1.7413000000000001</v>
      </c>
      <c r="O3613" s="10"/>
      <c r="P3613" s="39">
        <v>2.6100000000000002E-2</v>
      </c>
      <c r="Q3613" s="7"/>
      <c r="R3613" s="158">
        <v>90.901300000000006</v>
      </c>
      <c r="S3613" s="1"/>
      <c r="T3613" s="23">
        <v>1.3632</v>
      </c>
      <c r="V3613" s="20">
        <v>66.684399999999997</v>
      </c>
      <c r="X3613" s="20">
        <v>0</v>
      </c>
      <c r="AA3613" s="25">
        <v>1804</v>
      </c>
      <c r="AB3613" s="9"/>
      <c r="AC3613" s="25">
        <v>69085</v>
      </c>
      <c r="AD3613" s="9"/>
      <c r="AE3613" s="27">
        <v>1036</v>
      </c>
      <c r="AF3613" s="9"/>
      <c r="AG3613" s="26">
        <v>760</v>
      </c>
      <c r="AI3613" s="26">
        <v>0</v>
      </c>
      <c r="AK3613" s="26">
        <v>17916</v>
      </c>
      <c r="AM3613" s="2" t="str">
        <f t="shared" si="56"/>
        <v>No</v>
      </c>
    </row>
    <row r="3614" spans="1:39">
      <c r="A3614" s="6" t="s">
        <v>4755</v>
      </c>
      <c r="B3614" s="6" t="s">
        <v>4756</v>
      </c>
      <c r="C3614" s="4" t="s">
        <v>104</v>
      </c>
      <c r="D3614" s="213" t="s">
        <v>4757</v>
      </c>
      <c r="E3614" s="210" t="s">
        <v>4758</v>
      </c>
      <c r="F3614" s="17" t="s">
        <v>272</v>
      </c>
      <c r="G3614" s="36" t="s">
        <v>400</v>
      </c>
      <c r="H3614" s="157">
        <v>0</v>
      </c>
      <c r="I3614" s="19">
        <v>2</v>
      </c>
      <c r="J3614" s="150" t="s">
        <v>13</v>
      </c>
      <c r="K3614" s="150" t="s">
        <v>12</v>
      </c>
      <c r="L3614" s="9">
        <v>1</v>
      </c>
      <c r="M3614" s="9"/>
      <c r="N3614" s="21">
        <v>1.7777000000000001</v>
      </c>
      <c r="O3614" s="10"/>
      <c r="P3614" s="39">
        <v>0.17219999999999999</v>
      </c>
      <c r="Q3614" s="7"/>
      <c r="R3614" s="158">
        <v>25.5901</v>
      </c>
      <c r="S3614" s="1"/>
      <c r="T3614" s="23">
        <v>2.4782000000000002</v>
      </c>
      <c r="V3614" s="20">
        <v>10.3261</v>
      </c>
      <c r="X3614" s="20">
        <v>0</v>
      </c>
      <c r="AA3614" s="25">
        <v>13027</v>
      </c>
      <c r="AB3614" s="9"/>
      <c r="AC3614" s="25">
        <v>75670</v>
      </c>
      <c r="AD3614" s="9"/>
      <c r="AE3614" s="27">
        <v>7328</v>
      </c>
      <c r="AF3614" s="9"/>
      <c r="AG3614" s="26">
        <v>2957</v>
      </c>
      <c r="AI3614" s="26">
        <v>0</v>
      </c>
      <c r="AK3614" s="26">
        <v>34689</v>
      </c>
      <c r="AM3614" s="2" t="str">
        <f t="shared" si="56"/>
        <v>No</v>
      </c>
    </row>
    <row r="3615" spans="1:39">
      <c r="A3615" s="6" t="s">
        <v>87</v>
      </c>
      <c r="B3615" s="6" t="s">
        <v>351</v>
      </c>
      <c r="C3615" s="4" t="s">
        <v>86</v>
      </c>
      <c r="D3615" s="213">
        <v>63</v>
      </c>
      <c r="E3615" s="210">
        <v>63</v>
      </c>
      <c r="F3615" s="17" t="s">
        <v>272</v>
      </c>
      <c r="G3615" s="36" t="s">
        <v>220</v>
      </c>
      <c r="H3615" s="157">
        <v>55805</v>
      </c>
      <c r="I3615" s="19">
        <v>2</v>
      </c>
      <c r="J3615" s="150" t="s">
        <v>18</v>
      </c>
      <c r="K3615" s="150" t="s">
        <v>15</v>
      </c>
      <c r="L3615" s="9">
        <v>1</v>
      </c>
      <c r="M3615" s="9"/>
      <c r="N3615" s="21">
        <v>1.2513000000000001</v>
      </c>
      <c r="O3615" s="10"/>
      <c r="P3615" s="39">
        <v>5.5800000000000002E-2</v>
      </c>
      <c r="Q3615" s="7"/>
      <c r="R3615" s="158">
        <v>188.6994</v>
      </c>
      <c r="S3615" s="1"/>
      <c r="T3615" s="23">
        <v>8.4082000000000008</v>
      </c>
      <c r="V3615" s="20">
        <v>22.442399999999999</v>
      </c>
      <c r="X3615" s="20">
        <v>0</v>
      </c>
      <c r="AA3615" s="25">
        <v>5671</v>
      </c>
      <c r="AB3615" s="9"/>
      <c r="AC3615" s="25">
        <v>101709</v>
      </c>
      <c r="AD3615" s="9"/>
      <c r="AE3615" s="27">
        <v>4532</v>
      </c>
      <c r="AF3615" s="9"/>
      <c r="AG3615" s="26">
        <v>539</v>
      </c>
      <c r="AI3615" s="26">
        <v>0</v>
      </c>
      <c r="AK3615" s="26">
        <v>7666</v>
      </c>
      <c r="AM3615" s="2" t="str">
        <f t="shared" si="56"/>
        <v>No</v>
      </c>
    </row>
    <row r="3616" spans="1:39">
      <c r="A3616" s="6" t="s">
        <v>5690</v>
      </c>
      <c r="B3616" s="6" t="s">
        <v>5691</v>
      </c>
      <c r="C3616" s="4" t="s">
        <v>90</v>
      </c>
      <c r="D3616" s="213">
        <v>4163</v>
      </c>
      <c r="E3616" s="210">
        <v>40163</v>
      </c>
      <c r="F3616" s="17" t="s">
        <v>272</v>
      </c>
      <c r="G3616" s="36" t="s">
        <v>220</v>
      </c>
      <c r="H3616" s="157">
        <v>2148346</v>
      </c>
      <c r="I3616" s="19">
        <v>2</v>
      </c>
      <c r="J3616" s="150" t="s">
        <v>13</v>
      </c>
      <c r="K3616" s="150" t="s">
        <v>12</v>
      </c>
      <c r="L3616" s="9">
        <v>1</v>
      </c>
      <c r="M3616" s="9"/>
      <c r="N3616" s="21">
        <v>0</v>
      </c>
      <c r="O3616" s="10"/>
      <c r="P3616" s="39">
        <v>0</v>
      </c>
      <c r="Q3616" s="7"/>
      <c r="R3616" s="158">
        <v>127.22029999999999</v>
      </c>
      <c r="S3616" s="1"/>
      <c r="T3616" s="23">
        <v>2.1894</v>
      </c>
      <c r="V3616" s="20">
        <v>58.1066</v>
      </c>
      <c r="X3616" s="20">
        <v>0</v>
      </c>
      <c r="AA3616" s="25">
        <v>0</v>
      </c>
      <c r="AB3616" s="9"/>
      <c r="AC3616" s="25">
        <v>28879</v>
      </c>
      <c r="AD3616" s="9"/>
      <c r="AE3616" s="27">
        <v>497</v>
      </c>
      <c r="AF3616" s="9"/>
      <c r="AG3616" s="26">
        <v>227</v>
      </c>
      <c r="AI3616" s="26">
        <v>0</v>
      </c>
      <c r="AK3616" s="26">
        <v>1781</v>
      </c>
      <c r="AM3616" s="2" t="str">
        <f t="shared" si="56"/>
        <v>No</v>
      </c>
    </row>
    <row r="3617" spans="1:39">
      <c r="A3617" s="6" t="s">
        <v>877</v>
      </c>
      <c r="B3617" s="6" t="s">
        <v>878</v>
      </c>
      <c r="C3617" s="4" t="s">
        <v>68</v>
      </c>
      <c r="D3617" s="213">
        <v>2194</v>
      </c>
      <c r="E3617" s="210">
        <v>20194</v>
      </c>
      <c r="F3617" s="17" t="s">
        <v>272</v>
      </c>
      <c r="G3617" s="36" t="s">
        <v>220</v>
      </c>
      <c r="H3617" s="157">
        <v>64037</v>
      </c>
      <c r="I3617" s="19">
        <v>2</v>
      </c>
      <c r="J3617" s="150" t="s">
        <v>14</v>
      </c>
      <c r="K3617" s="150" t="s">
        <v>12</v>
      </c>
      <c r="L3617" s="9">
        <v>1</v>
      </c>
      <c r="M3617" s="9"/>
      <c r="N3617" s="21">
        <v>0.1545</v>
      </c>
      <c r="O3617" s="10"/>
      <c r="P3617" s="39">
        <v>7.7000000000000002E-3</v>
      </c>
      <c r="Q3617" s="7"/>
      <c r="R3617" s="158">
        <v>83.486099999999993</v>
      </c>
      <c r="S3617" s="1"/>
      <c r="T3617" s="23">
        <v>4.1348000000000003</v>
      </c>
      <c r="V3617" s="20">
        <v>20.191099999999999</v>
      </c>
      <c r="X3617" s="20">
        <v>0</v>
      </c>
      <c r="AA3617" s="25">
        <v>782</v>
      </c>
      <c r="AB3617" s="9"/>
      <c r="AC3617" s="25">
        <v>102187</v>
      </c>
      <c r="AD3617" s="9"/>
      <c r="AE3617" s="27">
        <v>5061</v>
      </c>
      <c r="AF3617" s="9"/>
      <c r="AG3617" s="26">
        <v>1224</v>
      </c>
      <c r="AI3617" s="26">
        <v>0</v>
      </c>
      <c r="AK3617" s="26">
        <v>9650</v>
      </c>
      <c r="AM3617" s="2" t="str">
        <f t="shared" si="56"/>
        <v>No</v>
      </c>
    </row>
    <row r="3618" spans="1:39">
      <c r="A3618" s="6" t="s">
        <v>4755</v>
      </c>
      <c r="B3618" s="6" t="s">
        <v>4756</v>
      </c>
      <c r="C3618" s="4" t="s">
        <v>104</v>
      </c>
      <c r="D3618" s="213" t="s">
        <v>4757</v>
      </c>
      <c r="E3618" s="210" t="s">
        <v>4758</v>
      </c>
      <c r="F3618" s="17" t="s">
        <v>272</v>
      </c>
      <c r="G3618" s="36" t="s">
        <v>400</v>
      </c>
      <c r="H3618" s="157">
        <v>0</v>
      </c>
      <c r="I3618" s="19">
        <v>2</v>
      </c>
      <c r="J3618" s="150" t="s">
        <v>14</v>
      </c>
      <c r="K3618" s="150" t="s">
        <v>12</v>
      </c>
      <c r="L3618" s="9">
        <v>1</v>
      </c>
      <c r="M3618" s="9"/>
      <c r="N3618" s="21">
        <v>1.3</v>
      </c>
      <c r="O3618" s="10"/>
      <c r="P3618" s="39">
        <v>0.22839999999999999</v>
      </c>
      <c r="Q3618" s="7"/>
      <c r="R3618" s="158">
        <v>26.027100000000001</v>
      </c>
      <c r="S3618" s="1"/>
      <c r="T3618" s="23">
        <v>4.5730000000000004</v>
      </c>
      <c r="V3618" s="20">
        <v>5.6913999999999998</v>
      </c>
      <c r="X3618" s="20">
        <v>0</v>
      </c>
      <c r="AA3618" s="25">
        <v>17989</v>
      </c>
      <c r="AB3618" s="9"/>
      <c r="AC3618" s="25">
        <v>78758</v>
      </c>
      <c r="AD3618" s="9"/>
      <c r="AE3618" s="27">
        <v>13838</v>
      </c>
      <c r="AF3618" s="9"/>
      <c r="AG3618" s="26">
        <v>3026</v>
      </c>
      <c r="AI3618" s="26">
        <v>0</v>
      </c>
      <c r="AK3618" s="26">
        <v>46336</v>
      </c>
      <c r="AM3618" s="2" t="str">
        <f t="shared" si="56"/>
        <v>No</v>
      </c>
    </row>
    <row r="3619" spans="1:39">
      <c r="A3619" s="6" t="s">
        <v>87</v>
      </c>
      <c r="B3619" s="6" t="s">
        <v>351</v>
      </c>
      <c r="C3619" s="4" t="s">
        <v>86</v>
      </c>
      <c r="D3619" s="213">
        <v>63</v>
      </c>
      <c r="E3619" s="210">
        <v>63</v>
      </c>
      <c r="F3619" s="17" t="s">
        <v>272</v>
      </c>
      <c r="G3619" s="36" t="s">
        <v>220</v>
      </c>
      <c r="H3619" s="157">
        <v>55805</v>
      </c>
      <c r="I3619" s="19">
        <v>2</v>
      </c>
      <c r="J3619" s="150" t="s">
        <v>14</v>
      </c>
      <c r="K3619" s="150" t="s">
        <v>15</v>
      </c>
      <c r="L3619" s="9">
        <v>1</v>
      </c>
      <c r="M3619" s="9"/>
      <c r="N3619" s="21">
        <v>0</v>
      </c>
      <c r="O3619" s="10"/>
      <c r="P3619" s="39">
        <v>0</v>
      </c>
      <c r="Q3619" s="7"/>
      <c r="R3619" s="158">
        <v>80.334000000000003</v>
      </c>
      <c r="S3619" s="1"/>
      <c r="T3619" s="23">
        <v>3.2069999999999999</v>
      </c>
      <c r="V3619" s="20">
        <v>25.049299999999999</v>
      </c>
      <c r="X3619" s="20">
        <v>0</v>
      </c>
      <c r="AA3619" s="25">
        <v>0</v>
      </c>
      <c r="AB3619" s="9"/>
      <c r="AC3619" s="25">
        <v>123393</v>
      </c>
      <c r="AD3619" s="9"/>
      <c r="AE3619" s="27">
        <v>4926</v>
      </c>
      <c r="AF3619" s="9"/>
      <c r="AG3619" s="26">
        <v>1536</v>
      </c>
      <c r="AI3619" s="26">
        <v>0</v>
      </c>
      <c r="AK3619" s="26">
        <v>21662</v>
      </c>
      <c r="AM3619" s="2" t="str">
        <f t="shared" si="56"/>
        <v>No</v>
      </c>
    </row>
    <row r="3620" spans="1:39">
      <c r="A3620" s="6" t="s">
        <v>3969</v>
      </c>
      <c r="B3620" s="6" t="s">
        <v>3970</v>
      </c>
      <c r="C3620" s="4" t="s">
        <v>48</v>
      </c>
      <c r="D3620" s="213" t="s">
        <v>3971</v>
      </c>
      <c r="E3620" s="210" t="s">
        <v>3972</v>
      </c>
      <c r="F3620" s="17" t="s">
        <v>405</v>
      </c>
      <c r="G3620" s="36" t="s">
        <v>400</v>
      </c>
      <c r="H3620" s="157">
        <v>0</v>
      </c>
      <c r="I3620" s="19">
        <v>1</v>
      </c>
      <c r="J3620" s="150" t="s">
        <v>13</v>
      </c>
      <c r="K3620" s="150" t="s">
        <v>12</v>
      </c>
      <c r="L3620" s="9">
        <v>1</v>
      </c>
      <c r="M3620" s="9"/>
      <c r="N3620" s="21">
        <v>1.7411000000000001</v>
      </c>
      <c r="O3620" s="10"/>
      <c r="P3620" s="39">
        <v>0.23330000000000001</v>
      </c>
      <c r="Q3620" s="7"/>
      <c r="R3620" s="158">
        <v>78.777799999999999</v>
      </c>
      <c r="S3620" s="1"/>
      <c r="T3620" s="23">
        <v>10.553900000000001</v>
      </c>
      <c r="V3620" s="20">
        <v>7.4642999999999997</v>
      </c>
      <c r="X3620" s="20">
        <v>0</v>
      </c>
      <c r="AA3620" s="25">
        <v>11411</v>
      </c>
      <c r="AB3620" s="9"/>
      <c r="AC3620" s="25">
        <v>48921</v>
      </c>
      <c r="AD3620" s="9"/>
      <c r="AE3620" s="27">
        <v>6554</v>
      </c>
      <c r="AF3620" s="9"/>
      <c r="AG3620" s="26">
        <v>621</v>
      </c>
      <c r="AI3620" s="26">
        <v>0</v>
      </c>
      <c r="AK3620" s="26">
        <v>10862</v>
      </c>
      <c r="AM3620" s="2" t="str">
        <f t="shared" si="56"/>
        <v>No</v>
      </c>
    </row>
    <row r="3621" spans="1:39">
      <c r="A3621" s="6" t="s">
        <v>124</v>
      </c>
      <c r="B3621" s="6" t="s">
        <v>675</v>
      </c>
      <c r="C3621" s="4" t="s">
        <v>48</v>
      </c>
      <c r="D3621" s="213">
        <v>7055</v>
      </c>
      <c r="E3621" s="210">
        <v>70055</v>
      </c>
      <c r="F3621" s="17" t="s">
        <v>272</v>
      </c>
      <c r="G3621" s="36" t="s">
        <v>220</v>
      </c>
      <c r="H3621" s="157">
        <v>472870</v>
      </c>
      <c r="I3621" s="19">
        <v>1</v>
      </c>
      <c r="J3621" s="150" t="s">
        <v>13</v>
      </c>
      <c r="K3621" s="150" t="s">
        <v>12</v>
      </c>
      <c r="L3621" s="9">
        <v>1</v>
      </c>
      <c r="M3621" s="9"/>
      <c r="N3621" s="21">
        <v>1.71</v>
      </c>
      <c r="O3621" s="10"/>
      <c r="P3621" s="39">
        <v>0.154</v>
      </c>
      <c r="Q3621" s="7"/>
      <c r="R3621" s="158">
        <v>49.523899999999998</v>
      </c>
      <c r="S3621" s="1"/>
      <c r="T3621" s="23">
        <v>4.4587000000000003</v>
      </c>
      <c r="V3621" s="20">
        <v>11.107200000000001</v>
      </c>
      <c r="X3621" s="20">
        <v>0</v>
      </c>
      <c r="AA3621" s="25">
        <v>18832</v>
      </c>
      <c r="AB3621" s="9"/>
      <c r="AC3621" s="25">
        <v>122324</v>
      </c>
      <c r="AD3621" s="9"/>
      <c r="AE3621" s="27">
        <v>11013</v>
      </c>
      <c r="AF3621" s="9"/>
      <c r="AG3621" s="26">
        <v>2470</v>
      </c>
      <c r="AI3621" s="26">
        <v>0</v>
      </c>
      <c r="AK3621" s="26">
        <v>27662</v>
      </c>
      <c r="AM3621" s="2" t="str">
        <f t="shared" si="56"/>
        <v>No</v>
      </c>
    </row>
    <row r="3622" spans="1:39">
      <c r="A3622" s="6" t="s">
        <v>5739</v>
      </c>
      <c r="B3622" s="6" t="s">
        <v>5552</v>
      </c>
      <c r="C3622" s="4" t="s">
        <v>22</v>
      </c>
      <c r="D3622" s="213"/>
      <c r="E3622" s="210">
        <v>90275</v>
      </c>
      <c r="F3622" s="17" t="s">
        <v>272</v>
      </c>
      <c r="G3622" s="36" t="s">
        <v>220</v>
      </c>
      <c r="H3622" s="157">
        <v>12150996</v>
      </c>
      <c r="I3622" s="19">
        <v>1</v>
      </c>
      <c r="J3622" s="150" t="s">
        <v>14</v>
      </c>
      <c r="K3622" s="150" t="s">
        <v>15</v>
      </c>
      <c r="L3622" s="9">
        <v>1</v>
      </c>
      <c r="M3622" s="9"/>
      <c r="N3622" s="21">
        <v>0.16159999999999999</v>
      </c>
      <c r="O3622" s="10"/>
      <c r="P3622" s="39">
        <v>6.2600000000000003E-2</v>
      </c>
      <c r="Q3622" s="7"/>
      <c r="R3622" s="158">
        <v>66.584900000000005</v>
      </c>
      <c r="S3622" s="1"/>
      <c r="T3622" s="23">
        <v>25.778400000000001</v>
      </c>
      <c r="V3622" s="20">
        <v>2.5830000000000002</v>
      </c>
      <c r="X3622" s="20">
        <v>0</v>
      </c>
      <c r="AA3622" s="25">
        <v>13611</v>
      </c>
      <c r="AB3622" s="9"/>
      <c r="AC3622" s="25">
        <v>217533</v>
      </c>
      <c r="AD3622" s="9"/>
      <c r="AE3622" s="27">
        <v>84218</v>
      </c>
      <c r="AF3622" s="9"/>
      <c r="AG3622" s="26">
        <v>3267</v>
      </c>
      <c r="AI3622" s="26">
        <v>0</v>
      </c>
      <c r="AK3622" s="26">
        <v>29651</v>
      </c>
      <c r="AM3622" s="2" t="str">
        <f t="shared" si="56"/>
        <v>No</v>
      </c>
    </row>
    <row r="3623" spans="1:39">
      <c r="A3623" s="6" t="s">
        <v>386</v>
      </c>
      <c r="B3623" s="6" t="s">
        <v>387</v>
      </c>
      <c r="C3623" s="4" t="s">
        <v>10</v>
      </c>
      <c r="D3623" s="213" t="s">
        <v>388</v>
      </c>
      <c r="E3623" s="210">
        <v>247</v>
      </c>
      <c r="F3623" s="17" t="s">
        <v>132</v>
      </c>
      <c r="G3623" s="36" t="s">
        <v>220</v>
      </c>
      <c r="H3623" s="157">
        <v>0</v>
      </c>
      <c r="I3623" s="19">
        <v>1</v>
      </c>
      <c r="J3623" s="150" t="s">
        <v>13</v>
      </c>
      <c r="K3623" s="150" t="s">
        <v>12</v>
      </c>
      <c r="L3623" s="9">
        <v>1</v>
      </c>
      <c r="M3623" s="9"/>
      <c r="N3623" s="21">
        <v>0</v>
      </c>
      <c r="O3623" s="10"/>
      <c r="P3623" s="39">
        <v>0</v>
      </c>
      <c r="Q3623" s="7"/>
      <c r="R3623" s="158">
        <v>36.684100000000001</v>
      </c>
      <c r="S3623" s="1"/>
      <c r="T3623" s="23">
        <v>1.8638999999999999</v>
      </c>
      <c r="V3623" s="20">
        <v>19.681000000000001</v>
      </c>
      <c r="X3623" s="20">
        <v>0</v>
      </c>
      <c r="AA3623" s="25">
        <v>0</v>
      </c>
      <c r="AB3623" s="9"/>
      <c r="AC3623" s="25">
        <v>39362</v>
      </c>
      <c r="AD3623" s="9"/>
      <c r="AE3623" s="27">
        <v>2000</v>
      </c>
      <c r="AF3623" s="9"/>
      <c r="AG3623" s="26">
        <v>1073</v>
      </c>
      <c r="AI3623" s="26">
        <v>0</v>
      </c>
      <c r="AK3623" s="26">
        <v>7000</v>
      </c>
      <c r="AM3623" s="2" t="str">
        <f t="shared" si="56"/>
        <v>No</v>
      </c>
    </row>
    <row r="3624" spans="1:39">
      <c r="A3624" s="6" t="s">
        <v>988</v>
      </c>
      <c r="B3624" s="6" t="s">
        <v>989</v>
      </c>
      <c r="C3624" s="4" t="s">
        <v>75</v>
      </c>
      <c r="D3624" s="213" t="s">
        <v>990</v>
      </c>
      <c r="E3624" s="210" t="s">
        <v>991</v>
      </c>
      <c r="F3624" s="17" t="s">
        <v>272</v>
      </c>
      <c r="G3624" s="36" t="s">
        <v>400</v>
      </c>
      <c r="H3624" s="157">
        <v>0</v>
      </c>
      <c r="I3624" s="19">
        <v>1</v>
      </c>
      <c r="J3624" s="150" t="s">
        <v>24</v>
      </c>
      <c r="K3624" s="150" t="s">
        <v>15</v>
      </c>
      <c r="L3624" s="9">
        <v>1</v>
      </c>
      <c r="M3624" s="9"/>
      <c r="N3624" s="21">
        <v>1.8260000000000001</v>
      </c>
      <c r="O3624" s="10"/>
      <c r="P3624" s="39">
        <v>5.91E-2</v>
      </c>
      <c r="Q3624" s="7"/>
      <c r="R3624" s="158">
        <v>75.387500000000003</v>
      </c>
      <c r="S3624" s="1"/>
      <c r="T3624" s="23">
        <v>2.4392999999999998</v>
      </c>
      <c r="V3624" s="20">
        <v>30.904900000000001</v>
      </c>
      <c r="X3624" s="20">
        <v>0</v>
      </c>
      <c r="AA3624" s="25">
        <v>8334</v>
      </c>
      <c r="AB3624" s="9"/>
      <c r="AC3624" s="25">
        <v>141050</v>
      </c>
      <c r="AD3624" s="9"/>
      <c r="AE3624" s="27">
        <v>4564</v>
      </c>
      <c r="AF3624" s="9"/>
      <c r="AG3624" s="26">
        <v>1871</v>
      </c>
      <c r="AI3624" s="26">
        <v>0</v>
      </c>
      <c r="AK3624" s="26">
        <v>51153</v>
      </c>
      <c r="AM3624" s="2" t="str">
        <f t="shared" si="56"/>
        <v>No</v>
      </c>
    </row>
    <row r="3625" spans="1:39">
      <c r="A3625" s="6" t="s">
        <v>6550</v>
      </c>
      <c r="B3625" s="6" t="s">
        <v>6551</v>
      </c>
      <c r="C3625" s="4" t="s">
        <v>109</v>
      </c>
      <c r="D3625" s="213"/>
      <c r="E3625" s="210">
        <v>455</v>
      </c>
      <c r="F3625" s="17" t="s">
        <v>132</v>
      </c>
      <c r="G3625" s="36" t="s">
        <v>220</v>
      </c>
      <c r="H3625" s="157">
        <v>0</v>
      </c>
      <c r="I3625" s="19">
        <v>1</v>
      </c>
      <c r="J3625" s="150" t="s">
        <v>13</v>
      </c>
      <c r="K3625" s="150" t="s">
        <v>12</v>
      </c>
      <c r="L3625" s="9">
        <v>1</v>
      </c>
      <c r="M3625" s="9"/>
      <c r="N3625" s="21">
        <v>0</v>
      </c>
      <c r="O3625" s="10"/>
      <c r="P3625" s="39">
        <v>0</v>
      </c>
      <c r="Q3625" s="7"/>
      <c r="R3625" s="158">
        <v>85.153800000000004</v>
      </c>
      <c r="S3625" s="1"/>
      <c r="T3625" s="23">
        <v>1.0385</v>
      </c>
      <c r="V3625" s="20">
        <v>82</v>
      </c>
      <c r="X3625" s="20">
        <v>0</v>
      </c>
      <c r="AA3625" s="25">
        <v>0</v>
      </c>
      <c r="AB3625" s="9"/>
      <c r="AC3625" s="25">
        <v>2214</v>
      </c>
      <c r="AD3625" s="9"/>
      <c r="AE3625" s="27">
        <v>27</v>
      </c>
      <c r="AF3625" s="9"/>
      <c r="AG3625" s="26">
        <v>26</v>
      </c>
      <c r="AI3625" s="26">
        <v>0</v>
      </c>
      <c r="AK3625" s="26">
        <v>1044</v>
      </c>
      <c r="AM3625" s="2" t="str">
        <f t="shared" si="56"/>
        <v>No</v>
      </c>
    </row>
    <row r="3626" spans="1:39">
      <c r="A3626" s="6" t="s">
        <v>6552</v>
      </c>
      <c r="B3626" s="6" t="s">
        <v>649</v>
      </c>
      <c r="C3626" s="4" t="s">
        <v>99</v>
      </c>
      <c r="D3626" s="213"/>
      <c r="E3626" s="210">
        <v>11147</v>
      </c>
      <c r="F3626" s="17" t="s">
        <v>324</v>
      </c>
      <c r="G3626" s="36" t="s">
        <v>218</v>
      </c>
      <c r="H3626" s="157">
        <v>1190956</v>
      </c>
      <c r="I3626" s="19">
        <v>1</v>
      </c>
      <c r="J3626" s="150" t="s">
        <v>25</v>
      </c>
      <c r="K3626" s="150" t="s">
        <v>15</v>
      </c>
      <c r="L3626" s="9">
        <v>1</v>
      </c>
      <c r="M3626" s="9"/>
      <c r="N3626" s="21">
        <v>8.8985000000000003</v>
      </c>
      <c r="O3626" s="10"/>
      <c r="P3626" s="39">
        <v>0.3533</v>
      </c>
      <c r="Q3626" s="7"/>
      <c r="R3626" s="158">
        <v>808.80380000000002</v>
      </c>
      <c r="S3626" s="1"/>
      <c r="T3626" s="23">
        <v>32.108800000000002</v>
      </c>
      <c r="V3626" s="20">
        <v>25.189499999999999</v>
      </c>
      <c r="X3626" s="20">
        <v>0.97709999999999997</v>
      </c>
      <c r="AA3626" s="25">
        <v>372864</v>
      </c>
      <c r="AB3626" s="9"/>
      <c r="AC3626" s="25">
        <v>1055489</v>
      </c>
      <c r="AD3626" s="9"/>
      <c r="AE3626" s="27">
        <v>41902</v>
      </c>
      <c r="AF3626" s="9"/>
      <c r="AG3626" s="26">
        <v>1305</v>
      </c>
      <c r="AI3626" s="26">
        <v>1080234</v>
      </c>
      <c r="AK3626" s="26">
        <v>20517</v>
      </c>
      <c r="AM3626" s="2" t="str">
        <f t="shared" si="56"/>
        <v>No</v>
      </c>
    </row>
    <row r="3627" spans="1:39">
      <c r="A3627" s="6" t="s">
        <v>5740</v>
      </c>
      <c r="B3627" s="6" t="s">
        <v>5552</v>
      </c>
      <c r="C3627" s="4" t="s">
        <v>22</v>
      </c>
      <c r="D3627" s="213"/>
      <c r="E3627" s="210">
        <v>90269</v>
      </c>
      <c r="F3627" s="17" t="s">
        <v>272</v>
      </c>
      <c r="G3627" s="36" t="s">
        <v>220</v>
      </c>
      <c r="H3627" s="157">
        <v>12150996</v>
      </c>
      <c r="I3627" s="19">
        <v>1</v>
      </c>
      <c r="J3627" s="150" t="s">
        <v>14</v>
      </c>
      <c r="K3627" s="150" t="s">
        <v>15</v>
      </c>
      <c r="L3627" s="9">
        <v>1</v>
      </c>
      <c r="M3627" s="9"/>
      <c r="N3627" s="21">
        <v>0.13300000000000001</v>
      </c>
      <c r="O3627" s="10"/>
      <c r="P3627" s="39">
        <v>3.95E-2</v>
      </c>
      <c r="Q3627" s="7"/>
      <c r="R3627" s="158">
        <v>69.644499999999994</v>
      </c>
      <c r="S3627" s="1"/>
      <c r="T3627" s="23">
        <v>20.668900000000001</v>
      </c>
      <c r="V3627" s="20">
        <v>3.3694999999999999</v>
      </c>
      <c r="X3627" s="20">
        <v>0</v>
      </c>
      <c r="AA3627" s="25">
        <v>8994</v>
      </c>
      <c r="AB3627" s="9"/>
      <c r="AC3627" s="25">
        <v>227807</v>
      </c>
      <c r="AD3627" s="9"/>
      <c r="AE3627" s="27">
        <v>67608</v>
      </c>
      <c r="AF3627" s="9"/>
      <c r="AG3627" s="26">
        <v>3271</v>
      </c>
      <c r="AI3627" s="26">
        <v>0</v>
      </c>
      <c r="AK3627" s="26">
        <v>37312</v>
      </c>
      <c r="AM3627" s="2" t="str">
        <f t="shared" si="56"/>
        <v>No</v>
      </c>
    </row>
    <row r="3628" spans="1:39">
      <c r="A3628" s="6" t="s">
        <v>3854</v>
      </c>
      <c r="B3628" s="6" t="s">
        <v>3855</v>
      </c>
      <c r="C3628" s="4" t="s">
        <v>48</v>
      </c>
      <c r="D3628" s="213" t="s">
        <v>3856</v>
      </c>
      <c r="E3628" s="210" t="s">
        <v>3857</v>
      </c>
      <c r="F3628" s="17" t="s">
        <v>272</v>
      </c>
      <c r="G3628" s="36" t="s">
        <v>400</v>
      </c>
      <c r="H3628" s="157">
        <v>0</v>
      </c>
      <c r="I3628" s="19">
        <v>1</v>
      </c>
      <c r="J3628" s="150" t="s">
        <v>13</v>
      </c>
      <c r="K3628" s="150" t="s">
        <v>12</v>
      </c>
      <c r="L3628" s="9">
        <v>1</v>
      </c>
      <c r="M3628" s="9"/>
      <c r="N3628" s="21">
        <v>1.1955</v>
      </c>
      <c r="O3628" s="10"/>
      <c r="P3628" s="39">
        <v>0.25590000000000002</v>
      </c>
      <c r="Q3628" s="7"/>
      <c r="R3628" s="158">
        <v>56.012300000000003</v>
      </c>
      <c r="S3628" s="1"/>
      <c r="T3628" s="23">
        <v>11.9908</v>
      </c>
      <c r="V3628" s="20">
        <v>4.6712999999999996</v>
      </c>
      <c r="X3628" s="20">
        <v>0</v>
      </c>
      <c r="AA3628" s="25">
        <v>9303</v>
      </c>
      <c r="AB3628" s="9"/>
      <c r="AC3628" s="25">
        <v>36352</v>
      </c>
      <c r="AD3628" s="9"/>
      <c r="AE3628" s="27">
        <v>7782</v>
      </c>
      <c r="AF3628" s="9"/>
      <c r="AG3628" s="26">
        <v>649</v>
      </c>
      <c r="AI3628" s="26">
        <v>0</v>
      </c>
      <c r="AK3628" s="26">
        <v>4997</v>
      </c>
      <c r="AM3628" s="2" t="str">
        <f t="shared" si="56"/>
        <v>No</v>
      </c>
    </row>
    <row r="3629" spans="1:39">
      <c r="A3629" s="6" t="s">
        <v>5423</v>
      </c>
      <c r="B3629" s="6" t="s">
        <v>3259</v>
      </c>
      <c r="C3629" s="4" t="s">
        <v>113</v>
      </c>
      <c r="D3629" s="213" t="s">
        <v>5424</v>
      </c>
      <c r="E3629" s="210">
        <v>55240</v>
      </c>
      <c r="F3629" s="17" t="s">
        <v>132</v>
      </c>
      <c r="G3629" s="36" t="s">
        <v>220</v>
      </c>
      <c r="H3629" s="157">
        <v>0</v>
      </c>
      <c r="I3629" s="19">
        <v>1</v>
      </c>
      <c r="J3629" s="150" t="s">
        <v>13</v>
      </c>
      <c r="K3629" s="150" t="s">
        <v>12</v>
      </c>
      <c r="L3629" s="9">
        <v>1</v>
      </c>
      <c r="M3629" s="9"/>
      <c r="N3629" s="21">
        <v>1.1607000000000001</v>
      </c>
      <c r="O3629" s="10"/>
      <c r="P3629" s="39">
        <v>6.2199999999999998E-2</v>
      </c>
      <c r="Q3629" s="7"/>
      <c r="R3629" s="158">
        <v>37.340499999999999</v>
      </c>
      <c r="S3629" s="1"/>
      <c r="T3629" s="23">
        <v>2</v>
      </c>
      <c r="V3629" s="20">
        <v>18.670200000000001</v>
      </c>
      <c r="X3629" s="20">
        <v>0</v>
      </c>
      <c r="AA3629" s="25">
        <v>6811</v>
      </c>
      <c r="AB3629" s="9"/>
      <c r="AC3629" s="25">
        <v>109557</v>
      </c>
      <c r="AD3629" s="9"/>
      <c r="AE3629" s="27">
        <v>5868</v>
      </c>
      <c r="AF3629" s="9"/>
      <c r="AG3629" s="26">
        <v>2934</v>
      </c>
      <c r="AI3629" s="26">
        <v>0</v>
      </c>
      <c r="AK3629" s="26">
        <v>52927</v>
      </c>
      <c r="AM3629" s="2" t="str">
        <f t="shared" si="56"/>
        <v>No</v>
      </c>
    </row>
    <row r="3630" spans="1:39">
      <c r="A3630" s="6" t="s">
        <v>325</v>
      </c>
      <c r="B3630" s="6" t="s">
        <v>326</v>
      </c>
      <c r="C3630" s="4" t="s">
        <v>109</v>
      </c>
      <c r="D3630" s="213" t="s">
        <v>327</v>
      </c>
      <c r="E3630" s="210">
        <v>36</v>
      </c>
      <c r="F3630" s="17" t="s">
        <v>132</v>
      </c>
      <c r="G3630" s="36" t="s">
        <v>220</v>
      </c>
      <c r="H3630" s="157">
        <v>0</v>
      </c>
      <c r="I3630" s="19">
        <v>1</v>
      </c>
      <c r="J3630" s="150" t="s">
        <v>14</v>
      </c>
      <c r="K3630" s="150" t="s">
        <v>12</v>
      </c>
      <c r="L3630" s="9">
        <v>1</v>
      </c>
      <c r="M3630" s="9"/>
      <c r="N3630" s="21">
        <v>0.18140000000000001</v>
      </c>
      <c r="O3630" s="10"/>
      <c r="P3630" s="39">
        <v>7.1999999999999998E-3</v>
      </c>
      <c r="Q3630" s="7"/>
      <c r="R3630" s="158">
        <v>59.307400000000001</v>
      </c>
      <c r="S3630" s="1"/>
      <c r="T3630" s="23">
        <v>2.3683000000000001</v>
      </c>
      <c r="V3630" s="20">
        <v>25.0426</v>
      </c>
      <c r="X3630" s="20">
        <v>0</v>
      </c>
      <c r="AA3630" s="25">
        <v>1115</v>
      </c>
      <c r="AB3630" s="9"/>
      <c r="AC3630" s="25">
        <v>153962</v>
      </c>
      <c r="AD3630" s="9"/>
      <c r="AE3630" s="27">
        <v>6148</v>
      </c>
      <c r="AF3630" s="9"/>
      <c r="AG3630" s="26">
        <v>2596</v>
      </c>
      <c r="AI3630" s="26">
        <v>0</v>
      </c>
      <c r="AK3630" s="26">
        <v>43256</v>
      </c>
      <c r="AM3630" s="2" t="str">
        <f t="shared" si="56"/>
        <v>No</v>
      </c>
    </row>
    <row r="3631" spans="1:39">
      <c r="A3631" s="6" t="s">
        <v>5520</v>
      </c>
      <c r="B3631" s="6" t="s">
        <v>5521</v>
      </c>
      <c r="C3631" s="4" t="s">
        <v>5240</v>
      </c>
      <c r="D3631" s="213" t="s">
        <v>5522</v>
      </c>
      <c r="E3631" s="210" t="s">
        <v>5523</v>
      </c>
      <c r="F3631" s="17" t="s">
        <v>324</v>
      </c>
      <c r="G3631" s="36" t="s">
        <v>400</v>
      </c>
      <c r="H3631" s="157">
        <v>0</v>
      </c>
      <c r="I3631" s="19">
        <v>1</v>
      </c>
      <c r="J3631" s="150" t="s">
        <v>25</v>
      </c>
      <c r="K3631" s="150" t="s">
        <v>12</v>
      </c>
      <c r="L3631" s="9">
        <v>1</v>
      </c>
      <c r="M3631" s="9"/>
      <c r="N3631" s="21">
        <v>14.7477</v>
      </c>
      <c r="O3631" s="10"/>
      <c r="P3631" s="39">
        <v>8.1299999999999997E-2</v>
      </c>
      <c r="Q3631" s="7"/>
      <c r="R3631" s="158">
        <v>1211.1025999999999</v>
      </c>
      <c r="S3631" s="1"/>
      <c r="T3631" s="23">
        <v>6.6776999999999997</v>
      </c>
      <c r="V3631" s="20">
        <v>181.3664</v>
      </c>
      <c r="X3631" s="20">
        <v>0</v>
      </c>
      <c r="AA3631" s="25">
        <v>26885</v>
      </c>
      <c r="AB3631" s="9"/>
      <c r="AC3631" s="25">
        <v>330631</v>
      </c>
      <c r="AD3631" s="9"/>
      <c r="AE3631" s="27">
        <v>1823</v>
      </c>
      <c r="AF3631" s="9"/>
      <c r="AG3631" s="26">
        <v>273</v>
      </c>
      <c r="AI3631" s="26">
        <v>0</v>
      </c>
      <c r="AK3631" s="26">
        <v>2454</v>
      </c>
      <c r="AM3631" s="2" t="str">
        <f t="shared" si="56"/>
        <v>No</v>
      </c>
    </row>
    <row r="3632" spans="1:39">
      <c r="A3632" s="6" t="s">
        <v>5743</v>
      </c>
      <c r="B3632" s="6" t="s">
        <v>5552</v>
      </c>
      <c r="C3632" s="4" t="s">
        <v>22</v>
      </c>
      <c r="D3632" s="213"/>
      <c r="E3632" s="210">
        <v>90272</v>
      </c>
      <c r="F3632" s="17" t="s">
        <v>272</v>
      </c>
      <c r="G3632" s="36" t="s">
        <v>220</v>
      </c>
      <c r="H3632" s="157">
        <v>12150996</v>
      </c>
      <c r="I3632" s="19">
        <v>1</v>
      </c>
      <c r="J3632" s="150" t="s">
        <v>14</v>
      </c>
      <c r="K3632" s="150" t="s">
        <v>15</v>
      </c>
      <c r="L3632" s="9">
        <v>1</v>
      </c>
      <c r="M3632" s="9"/>
      <c r="N3632" s="21">
        <v>0.1772</v>
      </c>
      <c r="O3632" s="10"/>
      <c r="P3632" s="39">
        <v>3.1399999999999997E-2</v>
      </c>
      <c r="Q3632" s="7"/>
      <c r="R3632" s="158">
        <v>62.953699999999998</v>
      </c>
      <c r="S3632" s="1"/>
      <c r="T3632" s="23">
        <v>11.171799999999999</v>
      </c>
      <c r="V3632" s="20">
        <v>5.6349999999999998</v>
      </c>
      <c r="X3632" s="20">
        <v>0</v>
      </c>
      <c r="AA3632" s="25">
        <v>7901</v>
      </c>
      <c r="AB3632" s="9"/>
      <c r="AC3632" s="25">
        <v>251311</v>
      </c>
      <c r="AD3632" s="9"/>
      <c r="AE3632" s="27">
        <v>44598</v>
      </c>
      <c r="AF3632" s="9"/>
      <c r="AG3632" s="26">
        <v>3992</v>
      </c>
      <c r="AI3632" s="26">
        <v>0</v>
      </c>
      <c r="AK3632" s="26">
        <v>43863</v>
      </c>
      <c r="AM3632" s="2" t="str">
        <f t="shared" si="56"/>
        <v>No</v>
      </c>
    </row>
    <row r="3633" spans="1:39">
      <c r="A3633" s="6" t="s">
        <v>3187</v>
      </c>
      <c r="B3633" s="6" t="s">
        <v>3188</v>
      </c>
      <c r="C3633" s="4" t="s">
        <v>113</v>
      </c>
      <c r="D3633" s="213" t="s">
        <v>3189</v>
      </c>
      <c r="E3633" s="210" t="s">
        <v>3190</v>
      </c>
      <c r="F3633" s="17" t="s">
        <v>272</v>
      </c>
      <c r="G3633" s="36" t="s">
        <v>400</v>
      </c>
      <c r="H3633" s="157">
        <v>0</v>
      </c>
      <c r="I3633" s="19">
        <v>1</v>
      </c>
      <c r="J3633" s="150" t="s">
        <v>13</v>
      </c>
      <c r="K3633" s="150" t="s">
        <v>15</v>
      </c>
      <c r="L3633" s="9">
        <v>1</v>
      </c>
      <c r="M3633" s="9"/>
      <c r="N3633" s="21">
        <v>2.3275000000000001</v>
      </c>
      <c r="O3633" s="10"/>
      <c r="P3633" s="39">
        <v>0.18079999999999999</v>
      </c>
      <c r="Q3633" s="7"/>
      <c r="R3633" s="158">
        <v>24.856400000000001</v>
      </c>
      <c r="S3633" s="1"/>
      <c r="T3633" s="23">
        <v>1.9305000000000001</v>
      </c>
      <c r="V3633" s="20">
        <v>12.8759</v>
      </c>
      <c r="X3633" s="20">
        <v>0</v>
      </c>
      <c r="AA3633" s="25">
        <v>11889</v>
      </c>
      <c r="AB3633" s="9"/>
      <c r="AC3633" s="25">
        <v>65770</v>
      </c>
      <c r="AD3633" s="9"/>
      <c r="AE3633" s="27">
        <v>5108</v>
      </c>
      <c r="AF3633" s="9"/>
      <c r="AG3633" s="26">
        <v>2646</v>
      </c>
      <c r="AI3633" s="26">
        <v>0</v>
      </c>
      <c r="AK3633" s="26">
        <v>19754</v>
      </c>
      <c r="AM3633" s="2" t="str">
        <f t="shared" si="56"/>
        <v>No</v>
      </c>
    </row>
    <row r="3634" spans="1:39">
      <c r="A3634" s="6" t="s">
        <v>3139</v>
      </c>
      <c r="B3634" s="6" t="s">
        <v>706</v>
      </c>
      <c r="C3634" s="4" t="s">
        <v>66</v>
      </c>
      <c r="D3634" s="213" t="s">
        <v>4152</v>
      </c>
      <c r="E3634" s="210" t="s">
        <v>4153</v>
      </c>
      <c r="F3634" s="17" t="s">
        <v>272</v>
      </c>
      <c r="G3634" s="36" t="s">
        <v>400</v>
      </c>
      <c r="H3634" s="157">
        <v>0</v>
      </c>
      <c r="I3634" s="19">
        <v>1</v>
      </c>
      <c r="J3634" s="150" t="s">
        <v>13</v>
      </c>
      <c r="K3634" s="150" t="s">
        <v>12</v>
      </c>
      <c r="L3634" s="9">
        <v>1</v>
      </c>
      <c r="M3634" s="9"/>
      <c r="N3634" s="21">
        <v>5.4132999999999996</v>
      </c>
      <c r="O3634" s="10"/>
      <c r="P3634" s="39">
        <v>2.3199999999999998E-2</v>
      </c>
      <c r="Q3634" s="7"/>
      <c r="R3634" s="158">
        <v>73.495800000000003</v>
      </c>
      <c r="S3634" s="1"/>
      <c r="T3634" s="23">
        <v>0.31509999999999999</v>
      </c>
      <c r="V3634" s="20">
        <v>233.22669999999999</v>
      </c>
      <c r="X3634" s="20">
        <v>0</v>
      </c>
      <c r="AA3634" s="25">
        <v>406</v>
      </c>
      <c r="AB3634" s="9"/>
      <c r="AC3634" s="25">
        <v>17492</v>
      </c>
      <c r="AD3634" s="9"/>
      <c r="AE3634" s="27">
        <v>75</v>
      </c>
      <c r="AF3634" s="9"/>
      <c r="AG3634" s="26">
        <v>238</v>
      </c>
      <c r="AI3634" s="26">
        <v>0</v>
      </c>
      <c r="AK3634" s="26">
        <v>6946</v>
      </c>
      <c r="AM3634" s="2" t="str">
        <f t="shared" si="56"/>
        <v>No</v>
      </c>
    </row>
    <row r="3635" spans="1:39">
      <c r="A3635" s="6" t="s">
        <v>6553</v>
      </c>
      <c r="B3635" s="6" t="s">
        <v>2452</v>
      </c>
      <c r="C3635" s="4" t="s">
        <v>53</v>
      </c>
      <c r="D3635" s="213"/>
      <c r="E3635" s="210">
        <v>11231</v>
      </c>
      <c r="F3635" s="17" t="s">
        <v>715</v>
      </c>
      <c r="G3635" s="36" t="s">
        <v>220</v>
      </c>
      <c r="H3635" s="157">
        <v>4181019</v>
      </c>
      <c r="I3635" s="19">
        <v>1</v>
      </c>
      <c r="J3635" s="150" t="s">
        <v>24</v>
      </c>
      <c r="K3635" s="150" t="s">
        <v>12</v>
      </c>
      <c r="L3635" s="9">
        <v>1</v>
      </c>
      <c r="M3635" s="9"/>
      <c r="N3635" s="21">
        <v>9.7174999999999994</v>
      </c>
      <c r="O3635" s="10"/>
      <c r="P3635" s="39">
        <v>0.316</v>
      </c>
      <c r="Q3635" s="7"/>
      <c r="R3635" s="158">
        <v>37.192900000000002</v>
      </c>
      <c r="S3635" s="1"/>
      <c r="T3635" s="23">
        <v>1.2095</v>
      </c>
      <c r="V3635" s="20">
        <v>30.75</v>
      </c>
      <c r="X3635" s="20">
        <v>0</v>
      </c>
      <c r="AA3635" s="25">
        <v>9873</v>
      </c>
      <c r="AB3635" s="9"/>
      <c r="AC3635" s="25">
        <v>31242</v>
      </c>
      <c r="AD3635" s="9"/>
      <c r="AE3635" s="27">
        <v>1016</v>
      </c>
      <c r="AF3635" s="9"/>
      <c r="AG3635" s="26">
        <v>840</v>
      </c>
      <c r="AI3635" s="26">
        <v>0</v>
      </c>
      <c r="AK3635" s="26">
        <v>15248</v>
      </c>
      <c r="AM3635" s="2" t="str">
        <f t="shared" si="56"/>
        <v>No</v>
      </c>
    </row>
    <row r="3636" spans="1:39">
      <c r="A3636" s="6" t="s">
        <v>4038</v>
      </c>
      <c r="B3636" s="6" t="s">
        <v>5876</v>
      </c>
      <c r="C3636" s="4" t="s">
        <v>48</v>
      </c>
      <c r="D3636" s="213" t="s">
        <v>4039</v>
      </c>
      <c r="E3636" s="210" t="s">
        <v>4040</v>
      </c>
      <c r="F3636" s="17" t="s">
        <v>272</v>
      </c>
      <c r="G3636" s="36" t="s">
        <v>400</v>
      </c>
      <c r="H3636" s="157">
        <v>0</v>
      </c>
      <c r="I3636" s="19">
        <v>1</v>
      </c>
      <c r="J3636" s="150" t="s">
        <v>13</v>
      </c>
      <c r="K3636" s="150" t="s">
        <v>12</v>
      </c>
      <c r="L3636" s="9">
        <v>1</v>
      </c>
      <c r="M3636" s="9"/>
      <c r="N3636" s="21">
        <v>1.4509000000000001</v>
      </c>
      <c r="O3636" s="10"/>
      <c r="P3636" s="39">
        <v>8.6499999999999994E-2</v>
      </c>
      <c r="Q3636" s="7"/>
      <c r="R3636" s="158">
        <v>192.11660000000001</v>
      </c>
      <c r="S3636" s="1"/>
      <c r="T3636" s="23">
        <v>11.4488</v>
      </c>
      <c r="V3636" s="20">
        <v>16.7806</v>
      </c>
      <c r="X3636" s="20">
        <v>0</v>
      </c>
      <c r="AA3636" s="25">
        <v>4701</v>
      </c>
      <c r="AB3636" s="9"/>
      <c r="AC3636" s="25">
        <v>54369</v>
      </c>
      <c r="AD3636" s="9"/>
      <c r="AE3636" s="27">
        <v>3240</v>
      </c>
      <c r="AF3636" s="9"/>
      <c r="AG3636" s="26">
        <v>283</v>
      </c>
      <c r="AI3636" s="26">
        <v>0</v>
      </c>
      <c r="AK3636" s="26">
        <v>7756</v>
      </c>
      <c r="AM3636" s="2" t="str">
        <f t="shared" si="56"/>
        <v>No</v>
      </c>
    </row>
    <row r="3637" spans="1:39">
      <c r="A3637" s="6" t="s">
        <v>5747</v>
      </c>
      <c r="B3637" s="6" t="s">
        <v>5748</v>
      </c>
      <c r="C3637" s="4" t="s">
        <v>39</v>
      </c>
      <c r="D3637" s="213"/>
      <c r="E3637" s="210">
        <v>40248</v>
      </c>
      <c r="F3637" s="17" t="s">
        <v>272</v>
      </c>
      <c r="G3637" s="36" t="s">
        <v>220</v>
      </c>
      <c r="H3637" s="157">
        <v>5502379</v>
      </c>
      <c r="I3637" s="19">
        <v>1</v>
      </c>
      <c r="J3637" s="150" t="s">
        <v>14</v>
      </c>
      <c r="K3637" s="150" t="s">
        <v>15</v>
      </c>
      <c r="L3637" s="9">
        <v>1</v>
      </c>
      <c r="M3637" s="9"/>
      <c r="N3637" s="21">
        <v>0</v>
      </c>
      <c r="O3637" s="10"/>
      <c r="P3637" s="39">
        <v>0</v>
      </c>
      <c r="Q3637" s="7"/>
      <c r="R3637" s="158">
        <v>58.603400000000001</v>
      </c>
      <c r="S3637" s="1"/>
      <c r="T3637" s="23">
        <v>8.4243000000000006</v>
      </c>
      <c r="V3637" s="20">
        <v>6.9565000000000001</v>
      </c>
      <c r="X3637" s="20">
        <v>0</v>
      </c>
      <c r="AA3637" s="25">
        <v>0</v>
      </c>
      <c r="AB3637" s="9"/>
      <c r="AC3637" s="25">
        <v>78177</v>
      </c>
      <c r="AD3637" s="9"/>
      <c r="AE3637" s="27">
        <v>11238</v>
      </c>
      <c r="AF3637" s="9"/>
      <c r="AG3637" s="26">
        <v>1334</v>
      </c>
      <c r="AI3637" s="26">
        <v>0</v>
      </c>
      <c r="AK3637" s="26">
        <v>18300</v>
      </c>
      <c r="AM3637" s="2" t="str">
        <f t="shared" si="56"/>
        <v>No</v>
      </c>
    </row>
    <row r="3638" spans="1:39">
      <c r="A3638" s="6" t="s">
        <v>6554</v>
      </c>
      <c r="B3638" s="6" t="s">
        <v>6555</v>
      </c>
      <c r="C3638" s="4" t="s">
        <v>48</v>
      </c>
      <c r="D3638" s="213"/>
      <c r="E3638" s="210" t="s">
        <v>6556</v>
      </c>
      <c r="F3638" s="17" t="s">
        <v>272</v>
      </c>
      <c r="G3638" s="36" t="s">
        <v>400</v>
      </c>
      <c r="H3638" s="157">
        <v>0</v>
      </c>
      <c r="I3638" s="19">
        <v>1</v>
      </c>
      <c r="J3638" s="150" t="s">
        <v>13</v>
      </c>
      <c r="K3638" s="150" t="s">
        <v>12</v>
      </c>
      <c r="L3638" s="9">
        <v>1</v>
      </c>
      <c r="M3638" s="9"/>
      <c r="N3638" s="21">
        <v>0.14760000000000001</v>
      </c>
      <c r="O3638" s="10"/>
      <c r="P3638" s="39">
        <v>9.7999999999999997E-3</v>
      </c>
      <c r="Q3638" s="7"/>
      <c r="R3638" s="158">
        <v>82.115200000000002</v>
      </c>
      <c r="S3638" s="1"/>
      <c r="T3638" s="23">
        <v>5.4490999999999996</v>
      </c>
      <c r="V3638" s="20">
        <v>15.0694</v>
      </c>
      <c r="X3638" s="20">
        <v>0</v>
      </c>
      <c r="AA3638" s="25">
        <v>419</v>
      </c>
      <c r="AB3638" s="9"/>
      <c r="AC3638" s="25">
        <v>42782</v>
      </c>
      <c r="AD3638" s="9"/>
      <c r="AE3638" s="27">
        <v>2839</v>
      </c>
      <c r="AF3638" s="9"/>
      <c r="AG3638" s="26">
        <v>521</v>
      </c>
      <c r="AI3638" s="26">
        <v>0</v>
      </c>
      <c r="AK3638" s="26">
        <v>18322</v>
      </c>
      <c r="AM3638" s="2" t="str">
        <f t="shared" si="56"/>
        <v>No</v>
      </c>
    </row>
    <row r="3639" spans="1:39">
      <c r="A3639" s="6" t="s">
        <v>1112</v>
      </c>
      <c r="B3639" s="6" t="s">
        <v>2605</v>
      </c>
      <c r="C3639" s="4" t="s">
        <v>46</v>
      </c>
      <c r="D3639" s="213" t="s">
        <v>2606</v>
      </c>
      <c r="E3639" s="210" t="s">
        <v>2607</v>
      </c>
      <c r="F3639" s="17" t="s">
        <v>272</v>
      </c>
      <c r="G3639" s="36" t="s">
        <v>400</v>
      </c>
      <c r="H3639" s="157">
        <v>0</v>
      </c>
      <c r="I3639" s="19">
        <v>1</v>
      </c>
      <c r="J3639" s="150" t="s">
        <v>14</v>
      </c>
      <c r="K3639" s="150" t="s">
        <v>12</v>
      </c>
      <c r="L3639" s="9">
        <v>1</v>
      </c>
      <c r="M3639" s="9"/>
      <c r="N3639" s="21">
        <v>0.14979999999999999</v>
      </c>
      <c r="O3639" s="10"/>
      <c r="P3639" s="39">
        <v>1.7999999999999999E-2</v>
      </c>
      <c r="Q3639" s="7"/>
      <c r="R3639" s="158">
        <v>47.932099999999998</v>
      </c>
      <c r="S3639" s="1"/>
      <c r="T3639" s="23">
        <v>5.7601000000000004</v>
      </c>
      <c r="V3639" s="20">
        <v>8.3214000000000006</v>
      </c>
      <c r="X3639" s="20">
        <v>0</v>
      </c>
      <c r="AA3639" s="25">
        <v>2097</v>
      </c>
      <c r="AB3639" s="9"/>
      <c r="AC3639" s="25">
        <v>116475</v>
      </c>
      <c r="AD3639" s="9"/>
      <c r="AE3639" s="27">
        <v>13997</v>
      </c>
      <c r="AF3639" s="9"/>
      <c r="AG3639" s="26">
        <v>2430</v>
      </c>
      <c r="AI3639" s="26">
        <v>0</v>
      </c>
      <c r="AK3639" s="26">
        <v>28426</v>
      </c>
      <c r="AM3639" s="2" t="str">
        <f t="shared" si="56"/>
        <v>No</v>
      </c>
    </row>
    <row r="3640" spans="1:39">
      <c r="A3640" s="6" t="s">
        <v>3930</v>
      </c>
      <c r="B3640" s="6" t="s">
        <v>759</v>
      </c>
      <c r="C3640" s="4" t="s">
        <v>48</v>
      </c>
      <c r="D3640" s="213" t="s">
        <v>3931</v>
      </c>
      <c r="E3640" s="210" t="s">
        <v>3932</v>
      </c>
      <c r="F3640" s="17" t="s">
        <v>405</v>
      </c>
      <c r="G3640" s="36" t="s">
        <v>400</v>
      </c>
      <c r="H3640" s="157">
        <v>0</v>
      </c>
      <c r="I3640" s="19">
        <v>1</v>
      </c>
      <c r="J3640" s="150" t="s">
        <v>13</v>
      </c>
      <c r="K3640" s="150" t="s">
        <v>12</v>
      </c>
      <c r="L3640" s="9">
        <v>1</v>
      </c>
      <c r="M3640" s="9"/>
      <c r="N3640" s="21">
        <v>0.81510000000000005</v>
      </c>
      <c r="O3640" s="10"/>
      <c r="P3640" s="39">
        <v>4.8300000000000003E-2</v>
      </c>
      <c r="Q3640" s="7"/>
      <c r="R3640" s="158">
        <v>66.825800000000001</v>
      </c>
      <c r="S3640" s="1"/>
      <c r="T3640" s="23">
        <v>3.9573999999999998</v>
      </c>
      <c r="V3640" s="20">
        <v>16.886299999999999</v>
      </c>
      <c r="X3640" s="20">
        <v>0</v>
      </c>
      <c r="AA3640" s="25">
        <v>2574</v>
      </c>
      <c r="AB3640" s="9"/>
      <c r="AC3640" s="25">
        <v>53327</v>
      </c>
      <c r="AD3640" s="9"/>
      <c r="AE3640" s="27">
        <v>3158</v>
      </c>
      <c r="AF3640" s="9"/>
      <c r="AG3640" s="26">
        <v>798</v>
      </c>
      <c r="AI3640" s="26">
        <v>0</v>
      </c>
      <c r="AK3640" s="26">
        <v>11526</v>
      </c>
      <c r="AM3640" s="2" t="str">
        <f t="shared" si="56"/>
        <v>No</v>
      </c>
    </row>
    <row r="3641" spans="1:39">
      <c r="A3641" s="6" t="s">
        <v>5749</v>
      </c>
      <c r="B3641" s="6" t="s">
        <v>2585</v>
      </c>
      <c r="C3641" s="4" t="s">
        <v>46</v>
      </c>
      <c r="D3641" s="213" t="s">
        <v>2586</v>
      </c>
      <c r="E3641" s="210" t="s">
        <v>2587</v>
      </c>
      <c r="F3641" s="17" t="s">
        <v>272</v>
      </c>
      <c r="G3641" s="36" t="s">
        <v>400</v>
      </c>
      <c r="H3641" s="157">
        <v>0</v>
      </c>
      <c r="I3641" s="19">
        <v>1</v>
      </c>
      <c r="J3641" s="150" t="s">
        <v>13</v>
      </c>
      <c r="K3641" s="150" t="s">
        <v>12</v>
      </c>
      <c r="L3641" s="9">
        <v>1</v>
      </c>
      <c r="M3641" s="9"/>
      <c r="N3641" s="21">
        <v>0.55249999999999999</v>
      </c>
      <c r="O3641" s="10"/>
      <c r="P3641" s="39">
        <v>3.9899999999999998E-2</v>
      </c>
      <c r="Q3641" s="7"/>
      <c r="R3641" s="158">
        <v>63.743000000000002</v>
      </c>
      <c r="S3641" s="1"/>
      <c r="T3641" s="23">
        <v>4.5979000000000001</v>
      </c>
      <c r="V3641" s="20">
        <v>13.8635</v>
      </c>
      <c r="X3641" s="20">
        <v>0</v>
      </c>
      <c r="AA3641" s="25">
        <v>1453</v>
      </c>
      <c r="AB3641" s="9"/>
      <c r="AC3641" s="25">
        <v>36461</v>
      </c>
      <c r="AD3641" s="9"/>
      <c r="AE3641" s="27">
        <v>2630</v>
      </c>
      <c r="AF3641" s="9"/>
      <c r="AG3641" s="26">
        <v>572</v>
      </c>
      <c r="AI3641" s="26">
        <v>0</v>
      </c>
      <c r="AK3641" s="26">
        <v>4691</v>
      </c>
      <c r="AM3641" s="2" t="str">
        <f t="shared" si="56"/>
        <v>No</v>
      </c>
    </row>
    <row r="3642" spans="1:39">
      <c r="A3642" s="6" t="s">
        <v>6557</v>
      </c>
      <c r="B3642" s="6" t="s">
        <v>6558</v>
      </c>
      <c r="C3642" s="4" t="s">
        <v>109</v>
      </c>
      <c r="D3642" s="213"/>
      <c r="E3642" s="210">
        <v>417</v>
      </c>
      <c r="F3642" s="17" t="s">
        <v>132</v>
      </c>
      <c r="G3642" s="36" t="s">
        <v>220</v>
      </c>
      <c r="H3642" s="157">
        <v>0</v>
      </c>
      <c r="I3642" s="19">
        <v>1</v>
      </c>
      <c r="J3642" s="150" t="s">
        <v>14</v>
      </c>
      <c r="K3642" s="150" t="s">
        <v>12</v>
      </c>
      <c r="L3642" s="9">
        <v>1</v>
      </c>
      <c r="M3642" s="9"/>
      <c r="N3642" s="21">
        <v>0</v>
      </c>
      <c r="O3642" s="10"/>
      <c r="P3642" s="39">
        <v>0</v>
      </c>
      <c r="Q3642" s="7"/>
      <c r="R3642" s="158">
        <v>56.767699999999998</v>
      </c>
      <c r="S3642" s="1"/>
      <c r="T3642" s="23">
        <v>1.3385</v>
      </c>
      <c r="V3642" s="20">
        <v>42.4116</v>
      </c>
      <c r="X3642" s="20">
        <v>0</v>
      </c>
      <c r="AA3642" s="25">
        <v>0</v>
      </c>
      <c r="AB3642" s="9"/>
      <c r="AC3642" s="25">
        <v>102636</v>
      </c>
      <c r="AD3642" s="9"/>
      <c r="AE3642" s="27">
        <v>2420</v>
      </c>
      <c r="AF3642" s="9"/>
      <c r="AG3642" s="26">
        <v>1808</v>
      </c>
      <c r="AI3642" s="26">
        <v>0</v>
      </c>
      <c r="AK3642" s="26">
        <v>37994</v>
      </c>
      <c r="AM3642" s="2" t="str">
        <f t="shared" si="56"/>
        <v>No</v>
      </c>
    </row>
    <row r="3643" spans="1:39">
      <c r="A3643" s="6" t="s">
        <v>4252</v>
      </c>
      <c r="B3643" s="6" t="s">
        <v>2989</v>
      </c>
      <c r="C3643" s="4" t="s">
        <v>66</v>
      </c>
      <c r="D3643" s="213" t="s">
        <v>4253</v>
      </c>
      <c r="E3643" s="210" t="s">
        <v>4254</v>
      </c>
      <c r="F3643" s="17" t="s">
        <v>272</v>
      </c>
      <c r="G3643" s="36" t="s">
        <v>400</v>
      </c>
      <c r="H3643" s="157">
        <v>0</v>
      </c>
      <c r="I3643" s="19">
        <v>1</v>
      </c>
      <c r="J3643" s="150" t="s">
        <v>13</v>
      </c>
      <c r="K3643" s="150" t="s">
        <v>12</v>
      </c>
      <c r="L3643" s="9">
        <v>1</v>
      </c>
      <c r="M3643" s="9"/>
      <c r="N3643" s="21">
        <v>2.7764000000000002</v>
      </c>
      <c r="O3643" s="10"/>
      <c r="P3643" s="39">
        <v>0.15459999999999999</v>
      </c>
      <c r="Q3643" s="7"/>
      <c r="R3643" s="158">
        <v>17.920300000000001</v>
      </c>
      <c r="S3643" s="1"/>
      <c r="T3643" s="23">
        <v>0.99790000000000001</v>
      </c>
      <c r="V3643" s="20">
        <v>17.958500000000001</v>
      </c>
      <c r="X3643" s="20">
        <v>0</v>
      </c>
      <c r="AA3643" s="25">
        <v>2607</v>
      </c>
      <c r="AB3643" s="9"/>
      <c r="AC3643" s="25">
        <v>16863</v>
      </c>
      <c r="AD3643" s="9"/>
      <c r="AE3643" s="27">
        <v>939</v>
      </c>
      <c r="AF3643" s="9"/>
      <c r="AG3643" s="26">
        <v>941</v>
      </c>
      <c r="AI3643" s="26">
        <v>0</v>
      </c>
      <c r="AK3643" s="26">
        <v>3663</v>
      </c>
      <c r="AM3643" s="2" t="str">
        <f t="shared" si="56"/>
        <v>No</v>
      </c>
    </row>
    <row r="3644" spans="1:39">
      <c r="A3644" s="6" t="s">
        <v>6559</v>
      </c>
      <c r="B3644" s="6" t="s">
        <v>4141</v>
      </c>
      <c r="C3644" s="4" t="s">
        <v>66</v>
      </c>
      <c r="D3644" s="213" t="s">
        <v>4142</v>
      </c>
      <c r="E3644" s="210" t="s">
        <v>4143</v>
      </c>
      <c r="F3644" s="17" t="s">
        <v>272</v>
      </c>
      <c r="G3644" s="36" t="s">
        <v>400</v>
      </c>
      <c r="H3644" s="157">
        <v>0</v>
      </c>
      <c r="I3644" s="19">
        <v>1</v>
      </c>
      <c r="J3644" s="150" t="s">
        <v>13</v>
      </c>
      <c r="K3644" s="150" t="s">
        <v>12</v>
      </c>
      <c r="L3644" s="9">
        <v>1</v>
      </c>
      <c r="M3644" s="9"/>
      <c r="N3644" s="21">
        <v>1.1285000000000001</v>
      </c>
      <c r="O3644" s="10"/>
      <c r="P3644" s="39">
        <v>0.11559999999999999</v>
      </c>
      <c r="Q3644" s="7"/>
      <c r="R3644" s="158">
        <v>29.807200000000002</v>
      </c>
      <c r="S3644" s="1"/>
      <c r="T3644" s="23">
        <v>3.0522999999999998</v>
      </c>
      <c r="V3644" s="20">
        <v>9.7653999999999996</v>
      </c>
      <c r="X3644" s="20">
        <v>0</v>
      </c>
      <c r="AA3644" s="25">
        <v>4805</v>
      </c>
      <c r="AB3644" s="9"/>
      <c r="AC3644" s="25">
        <v>41581</v>
      </c>
      <c r="AD3644" s="9"/>
      <c r="AE3644" s="27">
        <v>4258</v>
      </c>
      <c r="AF3644" s="9"/>
      <c r="AG3644" s="26">
        <v>1395</v>
      </c>
      <c r="AI3644" s="26">
        <v>0</v>
      </c>
      <c r="AK3644" s="26">
        <v>8456</v>
      </c>
      <c r="AM3644" s="2" t="str">
        <f t="shared" si="56"/>
        <v>No</v>
      </c>
    </row>
    <row r="3645" spans="1:39">
      <c r="A3645" s="6" t="s">
        <v>3996</v>
      </c>
      <c r="B3645" s="6" t="s">
        <v>3997</v>
      </c>
      <c r="C3645" s="4" t="s">
        <v>48</v>
      </c>
      <c r="D3645" s="213" t="s">
        <v>3998</v>
      </c>
      <c r="E3645" s="210" t="s">
        <v>3999</v>
      </c>
      <c r="F3645" s="17" t="s">
        <v>272</v>
      </c>
      <c r="G3645" s="36" t="s">
        <v>400</v>
      </c>
      <c r="H3645" s="157">
        <v>0</v>
      </c>
      <c r="I3645" s="19">
        <v>1</v>
      </c>
      <c r="J3645" s="150" t="s">
        <v>13</v>
      </c>
      <c r="K3645" s="150" t="s">
        <v>12</v>
      </c>
      <c r="L3645" s="9">
        <v>1</v>
      </c>
      <c r="M3645" s="9"/>
      <c r="N3645" s="21">
        <v>1.3613999999999999</v>
      </c>
      <c r="O3645" s="10"/>
      <c r="P3645" s="39">
        <v>0.27110000000000001</v>
      </c>
      <c r="Q3645" s="7"/>
      <c r="R3645" s="158">
        <v>37.638800000000003</v>
      </c>
      <c r="S3645" s="1"/>
      <c r="T3645" s="23">
        <v>7.4946000000000002</v>
      </c>
      <c r="V3645" s="20">
        <v>5.0221</v>
      </c>
      <c r="X3645" s="20">
        <v>0</v>
      </c>
      <c r="AA3645" s="25">
        <v>6581</v>
      </c>
      <c r="AB3645" s="9"/>
      <c r="AC3645" s="25">
        <v>24277</v>
      </c>
      <c r="AD3645" s="9"/>
      <c r="AE3645" s="27">
        <v>4834</v>
      </c>
      <c r="AF3645" s="9"/>
      <c r="AG3645" s="26">
        <v>645</v>
      </c>
      <c r="AI3645" s="26">
        <v>0</v>
      </c>
      <c r="AK3645" s="26">
        <v>14623</v>
      </c>
      <c r="AM3645" s="2" t="str">
        <f t="shared" si="56"/>
        <v>No</v>
      </c>
    </row>
    <row r="3646" spans="1:39">
      <c r="A3646" s="6" t="s">
        <v>392</v>
      </c>
      <c r="B3646" s="6" t="s">
        <v>393</v>
      </c>
      <c r="C3646" s="4" t="s">
        <v>10</v>
      </c>
      <c r="D3646" s="213"/>
      <c r="E3646" s="210">
        <v>400</v>
      </c>
      <c r="F3646" s="17" t="s">
        <v>132</v>
      </c>
      <c r="G3646" s="36" t="s">
        <v>220</v>
      </c>
      <c r="H3646" s="157">
        <v>0</v>
      </c>
      <c r="I3646" s="19">
        <v>1</v>
      </c>
      <c r="J3646" s="150" t="s">
        <v>14</v>
      </c>
      <c r="K3646" s="150" t="s">
        <v>12</v>
      </c>
      <c r="L3646" s="9">
        <v>1</v>
      </c>
      <c r="M3646" s="9"/>
      <c r="N3646" s="21">
        <v>0.54320000000000002</v>
      </c>
      <c r="O3646" s="10"/>
      <c r="P3646" s="39">
        <v>5.5800000000000002E-2</v>
      </c>
      <c r="Q3646" s="7"/>
      <c r="R3646" s="158">
        <v>45.955399999999997</v>
      </c>
      <c r="S3646" s="1"/>
      <c r="T3646" s="23">
        <v>4.7175000000000002</v>
      </c>
      <c r="V3646" s="20">
        <v>9.7415000000000003</v>
      </c>
      <c r="X3646" s="20">
        <v>0</v>
      </c>
      <c r="AA3646" s="25">
        <v>4825</v>
      </c>
      <c r="AB3646" s="9"/>
      <c r="AC3646" s="25">
        <v>86534</v>
      </c>
      <c r="AD3646" s="9"/>
      <c r="AE3646" s="27">
        <v>8883</v>
      </c>
      <c r="AF3646" s="9"/>
      <c r="AG3646" s="26">
        <v>1883</v>
      </c>
      <c r="AI3646" s="26">
        <v>0</v>
      </c>
      <c r="AK3646" s="26">
        <v>13450</v>
      </c>
      <c r="AM3646" s="2" t="str">
        <f t="shared" si="56"/>
        <v>No</v>
      </c>
    </row>
    <row r="3647" spans="1:39">
      <c r="A3647" s="6" t="s">
        <v>6560</v>
      </c>
      <c r="B3647" s="6" t="s">
        <v>5874</v>
      </c>
      <c r="C3647" s="4" t="s">
        <v>101</v>
      </c>
      <c r="D3647" s="213"/>
      <c r="E3647" s="210" t="s">
        <v>5480</v>
      </c>
      <c r="F3647" s="17" t="s">
        <v>272</v>
      </c>
      <c r="G3647" s="36" t="s">
        <v>400</v>
      </c>
      <c r="H3647" s="157">
        <v>0</v>
      </c>
      <c r="I3647" s="19">
        <v>1</v>
      </c>
      <c r="J3647" s="150" t="s">
        <v>13</v>
      </c>
      <c r="K3647" s="150" t="s">
        <v>12</v>
      </c>
      <c r="L3647" s="9">
        <v>1</v>
      </c>
      <c r="M3647" s="9"/>
      <c r="N3647" s="21">
        <v>0.73750000000000004</v>
      </c>
      <c r="O3647" s="10"/>
      <c r="P3647" s="39">
        <v>1.8499999999999999E-2</v>
      </c>
      <c r="Q3647" s="7"/>
      <c r="R3647" s="158">
        <v>56.296500000000002</v>
      </c>
      <c r="S3647" s="1"/>
      <c r="T3647" s="23">
        <v>1.4100999999999999</v>
      </c>
      <c r="V3647" s="20">
        <v>39.923900000000003</v>
      </c>
      <c r="X3647" s="20">
        <v>0</v>
      </c>
      <c r="AA3647" s="25">
        <v>989</v>
      </c>
      <c r="AB3647" s="9"/>
      <c r="AC3647" s="25">
        <v>53538</v>
      </c>
      <c r="AD3647" s="9"/>
      <c r="AE3647" s="27">
        <v>1341</v>
      </c>
      <c r="AF3647" s="9"/>
      <c r="AG3647" s="26">
        <v>951</v>
      </c>
      <c r="AI3647" s="26">
        <v>0</v>
      </c>
      <c r="AK3647" s="26">
        <v>8327</v>
      </c>
      <c r="AM3647" s="2" t="str">
        <f t="shared" si="56"/>
        <v>No</v>
      </c>
    </row>
    <row r="3648" spans="1:39">
      <c r="A3648" s="6" t="s">
        <v>2904</v>
      </c>
      <c r="B3648" s="6" t="s">
        <v>2905</v>
      </c>
      <c r="C3648" s="4" t="s">
        <v>58</v>
      </c>
      <c r="D3648" s="213" t="s">
        <v>2906</v>
      </c>
      <c r="E3648" s="210" t="s">
        <v>2907</v>
      </c>
      <c r="F3648" s="17" t="s">
        <v>275</v>
      </c>
      <c r="G3648" s="36" t="s">
        <v>400</v>
      </c>
      <c r="H3648" s="157">
        <v>0</v>
      </c>
      <c r="I3648" s="19">
        <v>1</v>
      </c>
      <c r="J3648" s="150" t="s">
        <v>13</v>
      </c>
      <c r="K3648" s="150" t="s">
        <v>12</v>
      </c>
      <c r="L3648" s="9">
        <v>1</v>
      </c>
      <c r="M3648" s="9"/>
      <c r="N3648" s="21">
        <v>1.2113</v>
      </c>
      <c r="O3648" s="10"/>
      <c r="P3648" s="39">
        <v>0.2084</v>
      </c>
      <c r="Q3648" s="7"/>
      <c r="R3648" s="158">
        <v>40.925199999999997</v>
      </c>
      <c r="S3648" s="1"/>
      <c r="T3648" s="23">
        <v>7.0411000000000001</v>
      </c>
      <c r="V3648" s="20">
        <v>5.8122999999999996</v>
      </c>
      <c r="X3648" s="20">
        <v>0</v>
      </c>
      <c r="AA3648" s="25">
        <v>26329</v>
      </c>
      <c r="AB3648" s="9"/>
      <c r="AC3648" s="25">
        <v>126336</v>
      </c>
      <c r="AD3648" s="9"/>
      <c r="AE3648" s="27">
        <v>21736</v>
      </c>
      <c r="AF3648" s="9"/>
      <c r="AG3648" s="26">
        <v>3087</v>
      </c>
      <c r="AI3648" s="26">
        <v>0</v>
      </c>
      <c r="AK3648" s="26">
        <v>30567</v>
      </c>
      <c r="AM3648" s="2" t="str">
        <f t="shared" si="56"/>
        <v>No</v>
      </c>
    </row>
    <row r="3649" spans="1:39">
      <c r="A3649" s="6" t="s">
        <v>933</v>
      </c>
      <c r="B3649" s="6" t="s">
        <v>934</v>
      </c>
      <c r="C3649" s="4" t="s">
        <v>75</v>
      </c>
      <c r="D3649" s="213" t="s">
        <v>935</v>
      </c>
      <c r="E3649" s="210" t="s">
        <v>936</v>
      </c>
      <c r="F3649" s="17" t="s">
        <v>272</v>
      </c>
      <c r="G3649" s="36" t="s">
        <v>400</v>
      </c>
      <c r="H3649" s="157">
        <v>0</v>
      </c>
      <c r="I3649" s="19">
        <v>1</v>
      </c>
      <c r="J3649" s="150" t="s">
        <v>14</v>
      </c>
      <c r="K3649" s="150" t="s">
        <v>12</v>
      </c>
      <c r="L3649" s="9">
        <v>1</v>
      </c>
      <c r="M3649" s="9"/>
      <c r="N3649" s="21">
        <v>0</v>
      </c>
      <c r="O3649" s="10"/>
      <c r="P3649" s="39">
        <v>0</v>
      </c>
      <c r="Q3649" s="7"/>
      <c r="R3649" s="158">
        <v>83.024199999999993</v>
      </c>
      <c r="S3649" s="1"/>
      <c r="T3649" s="23">
        <v>4.4154999999999998</v>
      </c>
      <c r="V3649" s="20">
        <v>18.803100000000001</v>
      </c>
      <c r="X3649" s="20">
        <v>0</v>
      </c>
      <c r="AA3649" s="25">
        <v>0</v>
      </c>
      <c r="AB3649" s="9"/>
      <c r="AC3649" s="25">
        <v>34372</v>
      </c>
      <c r="AD3649" s="9"/>
      <c r="AE3649" s="27">
        <v>1828</v>
      </c>
      <c r="AF3649" s="9"/>
      <c r="AG3649" s="26">
        <v>414</v>
      </c>
      <c r="AI3649" s="26">
        <v>0</v>
      </c>
      <c r="AK3649" s="26">
        <v>7280</v>
      </c>
      <c r="AM3649" s="2" t="str">
        <f t="shared" si="56"/>
        <v>No</v>
      </c>
    </row>
    <row r="3650" spans="1:39">
      <c r="A3650" s="6" t="s">
        <v>4091</v>
      </c>
      <c r="B3650" s="6" t="s">
        <v>4092</v>
      </c>
      <c r="C3650" s="4" t="s">
        <v>61</v>
      </c>
      <c r="D3650" s="213" t="s">
        <v>4093</v>
      </c>
      <c r="E3650" s="210" t="s">
        <v>4094</v>
      </c>
      <c r="F3650" s="17" t="s">
        <v>272</v>
      </c>
      <c r="G3650" s="36" t="s">
        <v>400</v>
      </c>
      <c r="H3650" s="157">
        <v>0</v>
      </c>
      <c r="I3650" s="19">
        <v>1</v>
      </c>
      <c r="J3650" s="150" t="s">
        <v>13</v>
      </c>
      <c r="K3650" s="150" t="s">
        <v>12</v>
      </c>
      <c r="L3650" s="9">
        <v>1</v>
      </c>
      <c r="M3650" s="9"/>
      <c r="N3650" s="21">
        <v>3.2267999999999999</v>
      </c>
      <c r="O3650" s="10"/>
      <c r="P3650" s="39">
        <v>0.36649999999999999</v>
      </c>
      <c r="Q3650" s="7"/>
      <c r="R3650" s="158">
        <v>18.7591</v>
      </c>
      <c r="S3650" s="1"/>
      <c r="T3650" s="23">
        <v>2.1305000000000001</v>
      </c>
      <c r="V3650" s="20">
        <v>8.8048000000000002</v>
      </c>
      <c r="X3650" s="20">
        <v>0</v>
      </c>
      <c r="AA3650" s="25">
        <v>24488</v>
      </c>
      <c r="AB3650" s="9"/>
      <c r="AC3650" s="25">
        <v>66820</v>
      </c>
      <c r="AD3650" s="9"/>
      <c r="AE3650" s="27">
        <v>7589</v>
      </c>
      <c r="AF3650" s="9"/>
      <c r="AG3650" s="26">
        <v>3562</v>
      </c>
      <c r="AI3650" s="26">
        <v>0</v>
      </c>
      <c r="AK3650" s="26">
        <v>27799</v>
      </c>
      <c r="AM3650" s="2" t="str">
        <f t="shared" ref="AM3650:AM3686" si="57">IF(AL3650&amp;AJ3650&amp;AH3650&amp;AF3650&amp;AD3650&amp;AB3650&amp;Y3650&amp;W3650&amp;U3650&amp;S3650&amp;S3650&amp;Q3650&amp;O3650&lt;&gt;"","Yes","No")</f>
        <v>No</v>
      </c>
    </row>
    <row r="3651" spans="1:39">
      <c r="A3651" s="6" t="s">
        <v>5750</v>
      </c>
      <c r="B3651" s="6" t="s">
        <v>5751</v>
      </c>
      <c r="C3651" s="4" t="s">
        <v>10</v>
      </c>
      <c r="D3651" s="213" t="s">
        <v>5752</v>
      </c>
      <c r="E3651" s="210">
        <v>271</v>
      </c>
      <c r="F3651" s="17" t="s">
        <v>132</v>
      </c>
      <c r="G3651" s="36" t="s">
        <v>220</v>
      </c>
      <c r="H3651" s="157">
        <v>0</v>
      </c>
      <c r="I3651" s="19">
        <v>1</v>
      </c>
      <c r="J3651" s="150" t="s">
        <v>14</v>
      </c>
      <c r="K3651" s="150" t="s">
        <v>12</v>
      </c>
      <c r="L3651" s="9">
        <v>1</v>
      </c>
      <c r="M3651" s="9"/>
      <c r="N3651" s="21">
        <v>0</v>
      </c>
      <c r="O3651" s="10"/>
      <c r="P3651" s="39">
        <v>0</v>
      </c>
      <c r="Q3651" s="7"/>
      <c r="R3651" s="158">
        <v>142.1018</v>
      </c>
      <c r="S3651" s="1"/>
      <c r="T3651" s="23">
        <v>6.9088000000000003</v>
      </c>
      <c r="V3651" s="20">
        <v>20.568300000000001</v>
      </c>
      <c r="X3651" s="20">
        <v>0</v>
      </c>
      <c r="AA3651" s="25">
        <v>0</v>
      </c>
      <c r="AB3651" s="9"/>
      <c r="AC3651" s="25">
        <v>80998</v>
      </c>
      <c r="AD3651" s="9"/>
      <c r="AE3651" s="27">
        <v>3938</v>
      </c>
      <c r="AF3651" s="9"/>
      <c r="AG3651" s="26">
        <v>570</v>
      </c>
      <c r="AI3651" s="26">
        <v>0</v>
      </c>
      <c r="AK3651" s="26">
        <v>5307</v>
      </c>
      <c r="AM3651" s="2" t="str">
        <f t="shared" si="57"/>
        <v>No</v>
      </c>
    </row>
    <row r="3652" spans="1:39">
      <c r="A3652" s="6" t="s">
        <v>6561</v>
      </c>
      <c r="B3652" s="6" t="s">
        <v>4035</v>
      </c>
      <c r="C3652" s="4" t="s">
        <v>105</v>
      </c>
      <c r="D3652" s="213"/>
      <c r="E3652" s="210" t="s">
        <v>6562</v>
      </c>
      <c r="F3652" s="17" t="s">
        <v>272</v>
      </c>
      <c r="G3652" s="36" t="s">
        <v>400</v>
      </c>
      <c r="H3652" s="157">
        <v>0</v>
      </c>
      <c r="I3652" s="19">
        <v>1</v>
      </c>
      <c r="J3652" s="150" t="s">
        <v>14</v>
      </c>
      <c r="K3652" s="150" t="s">
        <v>12</v>
      </c>
      <c r="L3652" s="9">
        <v>1</v>
      </c>
      <c r="M3652" s="9"/>
      <c r="N3652" s="21">
        <v>3.3946000000000001</v>
      </c>
      <c r="O3652" s="10"/>
      <c r="P3652" s="39">
        <v>9.1200000000000003E-2</v>
      </c>
      <c r="Q3652" s="7"/>
      <c r="R3652" s="158">
        <v>55.262599999999999</v>
      </c>
      <c r="S3652" s="1"/>
      <c r="T3652" s="23">
        <v>1.4845999999999999</v>
      </c>
      <c r="V3652" s="20">
        <v>37.224499999999999</v>
      </c>
      <c r="X3652" s="20">
        <v>0</v>
      </c>
      <c r="AA3652" s="25">
        <v>13395</v>
      </c>
      <c r="AB3652" s="9"/>
      <c r="AC3652" s="25">
        <v>146888</v>
      </c>
      <c r="AD3652" s="9"/>
      <c r="AE3652" s="27">
        <v>3946</v>
      </c>
      <c r="AF3652" s="9"/>
      <c r="AG3652" s="26">
        <v>2658</v>
      </c>
      <c r="AI3652" s="26">
        <v>0</v>
      </c>
      <c r="AK3652" s="26">
        <v>37909</v>
      </c>
      <c r="AM3652" s="2" t="str">
        <f t="shared" si="57"/>
        <v>No</v>
      </c>
    </row>
    <row r="3653" spans="1:39">
      <c r="A3653" s="6" t="s">
        <v>374</v>
      </c>
      <c r="B3653" s="6" t="s">
        <v>375</v>
      </c>
      <c r="C3653" s="4" t="s">
        <v>10</v>
      </c>
      <c r="D3653" s="213" t="s">
        <v>376</v>
      </c>
      <c r="E3653" s="210">
        <v>175</v>
      </c>
      <c r="F3653" s="17" t="s">
        <v>132</v>
      </c>
      <c r="G3653" s="36" t="s">
        <v>220</v>
      </c>
      <c r="H3653" s="157">
        <v>0</v>
      </c>
      <c r="I3653" s="19">
        <v>1</v>
      </c>
      <c r="J3653" s="150" t="s">
        <v>14</v>
      </c>
      <c r="K3653" s="150" t="s">
        <v>12</v>
      </c>
      <c r="L3653" s="9">
        <v>1</v>
      </c>
      <c r="M3653" s="9"/>
      <c r="N3653" s="21">
        <v>19.830500000000001</v>
      </c>
      <c r="O3653" s="10"/>
      <c r="P3653" s="39">
        <v>0.11210000000000001</v>
      </c>
      <c r="Q3653" s="7"/>
      <c r="R3653" s="158">
        <v>74.528599999999997</v>
      </c>
      <c r="S3653" s="1"/>
      <c r="T3653" s="23">
        <v>0.4214</v>
      </c>
      <c r="V3653" s="20">
        <v>176.8475</v>
      </c>
      <c r="X3653" s="20">
        <v>0</v>
      </c>
      <c r="AA3653" s="25">
        <v>1170</v>
      </c>
      <c r="AB3653" s="9"/>
      <c r="AC3653" s="25">
        <v>10434</v>
      </c>
      <c r="AD3653" s="9"/>
      <c r="AE3653" s="27">
        <v>59</v>
      </c>
      <c r="AF3653" s="9"/>
      <c r="AG3653" s="26">
        <v>140</v>
      </c>
      <c r="AI3653" s="26">
        <v>0</v>
      </c>
      <c r="AK3653" s="26">
        <v>4710</v>
      </c>
      <c r="AM3653" s="2" t="str">
        <f t="shared" si="57"/>
        <v>No</v>
      </c>
    </row>
    <row r="3654" spans="1:39">
      <c r="A3654" s="6" t="s">
        <v>5753</v>
      </c>
      <c r="B3654" s="6" t="s">
        <v>5552</v>
      </c>
      <c r="C3654" s="4" t="s">
        <v>22</v>
      </c>
      <c r="D3654" s="213"/>
      <c r="E3654" s="210">
        <v>90270</v>
      </c>
      <c r="F3654" s="17" t="s">
        <v>272</v>
      </c>
      <c r="G3654" s="36" t="s">
        <v>220</v>
      </c>
      <c r="H3654" s="157">
        <v>12150996</v>
      </c>
      <c r="I3654" s="19">
        <v>1</v>
      </c>
      <c r="J3654" s="150" t="s">
        <v>14</v>
      </c>
      <c r="K3654" s="150" t="s">
        <v>15</v>
      </c>
      <c r="L3654" s="9">
        <v>1</v>
      </c>
      <c r="M3654" s="9"/>
      <c r="N3654" s="21">
        <v>0.18559999999999999</v>
      </c>
      <c r="O3654" s="10"/>
      <c r="P3654" s="39">
        <v>2.8899999999999999E-2</v>
      </c>
      <c r="Q3654" s="7"/>
      <c r="R3654" s="158">
        <v>63.976900000000001</v>
      </c>
      <c r="S3654" s="1"/>
      <c r="T3654" s="23">
        <v>9.9745000000000008</v>
      </c>
      <c r="V3654" s="20">
        <v>6.4141000000000004</v>
      </c>
      <c r="X3654" s="20">
        <v>0</v>
      </c>
      <c r="AA3654" s="25">
        <v>6823</v>
      </c>
      <c r="AB3654" s="9"/>
      <c r="AC3654" s="25">
        <v>235819</v>
      </c>
      <c r="AD3654" s="9"/>
      <c r="AE3654" s="27">
        <v>36766</v>
      </c>
      <c r="AF3654" s="9"/>
      <c r="AG3654" s="26">
        <v>3686</v>
      </c>
      <c r="AI3654" s="26">
        <v>0</v>
      </c>
      <c r="AK3654" s="26">
        <v>39169</v>
      </c>
      <c r="AM3654" s="2" t="str">
        <f t="shared" si="57"/>
        <v>No</v>
      </c>
    </row>
    <row r="3655" spans="1:39">
      <c r="A3655" s="6" t="s">
        <v>5388</v>
      </c>
      <c r="B3655" s="6" t="s">
        <v>5389</v>
      </c>
      <c r="C3655" s="4" t="s">
        <v>39</v>
      </c>
      <c r="D3655" s="213"/>
      <c r="E3655" s="210">
        <v>40240</v>
      </c>
      <c r="F3655" s="17" t="s">
        <v>272</v>
      </c>
      <c r="G3655" s="36" t="s">
        <v>220</v>
      </c>
      <c r="H3655" s="157">
        <v>5502379</v>
      </c>
      <c r="I3655" s="19">
        <v>1</v>
      </c>
      <c r="J3655" s="150" t="s">
        <v>14</v>
      </c>
      <c r="K3655" s="150" t="s">
        <v>12</v>
      </c>
      <c r="L3655" s="9">
        <v>1</v>
      </c>
      <c r="M3655" s="9"/>
      <c r="N3655" s="21">
        <v>0</v>
      </c>
      <c r="O3655" s="10"/>
      <c r="P3655" s="39">
        <v>0</v>
      </c>
      <c r="Q3655" s="7"/>
      <c r="R3655" s="158">
        <v>30.509399999999999</v>
      </c>
      <c r="S3655" s="1"/>
      <c r="T3655" s="23">
        <v>7.3414000000000001</v>
      </c>
      <c r="V3655" s="20">
        <v>4.1558000000000002</v>
      </c>
      <c r="X3655" s="20">
        <v>0</v>
      </c>
      <c r="AA3655" s="25">
        <v>0</v>
      </c>
      <c r="AB3655" s="9"/>
      <c r="AC3655" s="25">
        <v>45581</v>
      </c>
      <c r="AD3655" s="9"/>
      <c r="AE3655" s="27">
        <v>10968</v>
      </c>
      <c r="AF3655" s="9"/>
      <c r="AG3655" s="26">
        <v>1494</v>
      </c>
      <c r="AI3655" s="26">
        <v>0</v>
      </c>
      <c r="AK3655" s="26">
        <v>20102</v>
      </c>
      <c r="AM3655" s="2" t="str">
        <f t="shared" si="57"/>
        <v>No</v>
      </c>
    </row>
    <row r="3656" spans="1:39">
      <c r="A3656" s="6" t="s">
        <v>5334</v>
      </c>
      <c r="B3656" s="6" t="s">
        <v>5335</v>
      </c>
      <c r="C3656" s="4" t="s">
        <v>53</v>
      </c>
      <c r="D3656" s="213">
        <v>1156</v>
      </c>
      <c r="E3656" s="210">
        <v>10178</v>
      </c>
      <c r="F3656" s="17" t="s">
        <v>272</v>
      </c>
      <c r="G3656" s="36" t="s">
        <v>220</v>
      </c>
      <c r="H3656" s="157">
        <v>4181019</v>
      </c>
      <c r="I3656" s="19">
        <v>1</v>
      </c>
      <c r="J3656" s="150" t="s">
        <v>14</v>
      </c>
      <c r="K3656" s="150" t="s">
        <v>12</v>
      </c>
      <c r="L3656" s="9">
        <v>1</v>
      </c>
      <c r="M3656" s="9"/>
      <c r="N3656" s="21">
        <v>0.8931</v>
      </c>
      <c r="O3656" s="10"/>
      <c r="P3656" s="39">
        <v>5.9400000000000001E-2</v>
      </c>
      <c r="Q3656" s="7"/>
      <c r="R3656" s="158">
        <v>44.971499999999999</v>
      </c>
      <c r="S3656" s="1"/>
      <c r="T3656" s="23">
        <v>2.9889999999999999</v>
      </c>
      <c r="V3656" s="20">
        <v>15.0459</v>
      </c>
      <c r="X3656" s="20">
        <v>0</v>
      </c>
      <c r="AA3656" s="25">
        <v>4594</v>
      </c>
      <c r="AB3656" s="9"/>
      <c r="AC3656" s="25">
        <v>77396</v>
      </c>
      <c r="AD3656" s="9"/>
      <c r="AE3656" s="27">
        <v>5144</v>
      </c>
      <c r="AF3656" s="9"/>
      <c r="AG3656" s="26">
        <v>1721</v>
      </c>
      <c r="AI3656" s="26">
        <v>0</v>
      </c>
      <c r="AK3656" s="26">
        <v>11525</v>
      </c>
      <c r="AM3656" s="2" t="str">
        <f t="shared" si="57"/>
        <v>No</v>
      </c>
    </row>
    <row r="3657" spans="1:39">
      <c r="A3657" s="6" t="s">
        <v>4131</v>
      </c>
      <c r="B3657" s="6" t="s">
        <v>1376</v>
      </c>
      <c r="C3657" s="4" t="s">
        <v>61</v>
      </c>
      <c r="D3657" s="213" t="s">
        <v>4132</v>
      </c>
      <c r="E3657" s="210" t="s">
        <v>4133</v>
      </c>
      <c r="F3657" s="17" t="s">
        <v>405</v>
      </c>
      <c r="G3657" s="36" t="s">
        <v>400</v>
      </c>
      <c r="H3657" s="157">
        <v>0</v>
      </c>
      <c r="I3657" s="19">
        <v>1</v>
      </c>
      <c r="J3657" s="150" t="s">
        <v>13</v>
      </c>
      <c r="K3657" s="150" t="s">
        <v>12</v>
      </c>
      <c r="L3657" s="9">
        <v>1</v>
      </c>
      <c r="M3657" s="9"/>
      <c r="N3657" s="21">
        <v>1.7448999999999999</v>
      </c>
      <c r="O3657" s="10"/>
      <c r="P3657" s="39">
        <v>8.8999999999999996E-2</v>
      </c>
      <c r="Q3657" s="7"/>
      <c r="R3657" s="158">
        <v>48.297499999999999</v>
      </c>
      <c r="S3657" s="1"/>
      <c r="T3657" s="23">
        <v>2.4632000000000001</v>
      </c>
      <c r="V3657" s="20">
        <v>19.607299999999999</v>
      </c>
      <c r="X3657" s="20">
        <v>0</v>
      </c>
      <c r="AA3657" s="25">
        <v>6198</v>
      </c>
      <c r="AB3657" s="9"/>
      <c r="AC3657" s="25">
        <v>69645</v>
      </c>
      <c r="AD3657" s="9"/>
      <c r="AE3657" s="27">
        <v>3552</v>
      </c>
      <c r="AF3657" s="9"/>
      <c r="AG3657" s="26">
        <v>1442</v>
      </c>
      <c r="AI3657" s="26">
        <v>0</v>
      </c>
      <c r="AK3657" s="26">
        <v>12479</v>
      </c>
      <c r="AM3657" s="2" t="str">
        <f t="shared" si="57"/>
        <v>No</v>
      </c>
    </row>
    <row r="3658" spans="1:39">
      <c r="A3658" s="6" t="s">
        <v>3878</v>
      </c>
      <c r="B3658" s="6" t="s">
        <v>3879</v>
      </c>
      <c r="C3658" s="4" t="s">
        <v>48</v>
      </c>
      <c r="D3658" s="213" t="s">
        <v>3880</v>
      </c>
      <c r="E3658" s="210" t="s">
        <v>3881</v>
      </c>
      <c r="F3658" s="17" t="s">
        <v>272</v>
      </c>
      <c r="G3658" s="36" t="s">
        <v>400</v>
      </c>
      <c r="H3658" s="157">
        <v>0</v>
      </c>
      <c r="I3658" s="19">
        <v>1</v>
      </c>
      <c r="J3658" s="150" t="s">
        <v>13</v>
      </c>
      <c r="K3658" s="150" t="s">
        <v>12</v>
      </c>
      <c r="L3658" s="9">
        <v>1</v>
      </c>
      <c r="M3658" s="9"/>
      <c r="N3658" s="21">
        <v>0.29270000000000002</v>
      </c>
      <c r="O3658" s="10"/>
      <c r="P3658" s="39">
        <v>5.1200000000000002E-2</v>
      </c>
      <c r="Q3658" s="7"/>
      <c r="R3658" s="158">
        <v>35.864400000000003</v>
      </c>
      <c r="S3658" s="1"/>
      <c r="T3658" s="23">
        <v>6.2732999999999999</v>
      </c>
      <c r="V3658" s="20">
        <v>5.7169999999999996</v>
      </c>
      <c r="X3658" s="20">
        <v>0</v>
      </c>
      <c r="AA3658" s="25">
        <v>1774</v>
      </c>
      <c r="AB3658" s="9"/>
      <c r="AC3658" s="25">
        <v>34645</v>
      </c>
      <c r="AD3658" s="9"/>
      <c r="AE3658" s="27">
        <v>6060</v>
      </c>
      <c r="AF3658" s="9"/>
      <c r="AG3658" s="26">
        <v>966</v>
      </c>
      <c r="AI3658" s="26">
        <v>0</v>
      </c>
      <c r="AK3658" s="26">
        <v>9359</v>
      </c>
      <c r="AM3658" s="2" t="str">
        <f t="shared" si="57"/>
        <v>No</v>
      </c>
    </row>
    <row r="3659" spans="1:39">
      <c r="A3659" s="6" t="s">
        <v>1918</v>
      </c>
      <c r="B3659" s="6" t="s">
        <v>1919</v>
      </c>
      <c r="C3659" s="4" t="s">
        <v>51</v>
      </c>
      <c r="D3659" s="213" t="s">
        <v>1920</v>
      </c>
      <c r="E3659" s="210" t="s">
        <v>1921</v>
      </c>
      <c r="F3659" s="17" t="s">
        <v>272</v>
      </c>
      <c r="G3659" s="36" t="s">
        <v>400</v>
      </c>
      <c r="H3659" s="157">
        <v>0</v>
      </c>
      <c r="I3659" s="19">
        <v>1</v>
      </c>
      <c r="J3659" s="150" t="s">
        <v>14</v>
      </c>
      <c r="K3659" s="150" t="s">
        <v>12</v>
      </c>
      <c r="L3659" s="9">
        <v>1</v>
      </c>
      <c r="M3659" s="9"/>
      <c r="N3659" s="21">
        <v>0.51249999999999996</v>
      </c>
      <c r="O3659" s="10"/>
      <c r="P3659" s="39">
        <v>0.04</v>
      </c>
      <c r="Q3659" s="7"/>
      <c r="R3659" s="158">
        <v>33.104900000000001</v>
      </c>
      <c r="S3659" s="1"/>
      <c r="T3659" s="23">
        <v>2.5848</v>
      </c>
      <c r="V3659" s="20">
        <v>12.807499999999999</v>
      </c>
      <c r="X3659" s="20">
        <v>0</v>
      </c>
      <c r="AA3659" s="25">
        <v>3889</v>
      </c>
      <c r="AB3659" s="9"/>
      <c r="AC3659" s="25">
        <v>97196</v>
      </c>
      <c r="AD3659" s="9"/>
      <c r="AE3659" s="27">
        <v>7589</v>
      </c>
      <c r="AF3659" s="9"/>
      <c r="AG3659" s="26">
        <v>2936</v>
      </c>
      <c r="AI3659" s="26">
        <v>0</v>
      </c>
      <c r="AK3659" s="26">
        <v>33975</v>
      </c>
      <c r="AM3659" s="2" t="str">
        <f t="shared" si="57"/>
        <v>No</v>
      </c>
    </row>
    <row r="3660" spans="1:39">
      <c r="A3660" s="6" t="s">
        <v>6563</v>
      </c>
      <c r="B3660" s="6" t="s">
        <v>870</v>
      </c>
      <c r="C3660" s="4" t="s">
        <v>75</v>
      </c>
      <c r="D3660" s="213">
        <v>2182</v>
      </c>
      <c r="E3660" s="210">
        <v>20182</v>
      </c>
      <c r="F3660" s="17" t="s">
        <v>272</v>
      </c>
      <c r="G3660" s="36" t="s">
        <v>220</v>
      </c>
      <c r="H3660" s="157">
        <v>423566</v>
      </c>
      <c r="I3660" s="19">
        <v>1</v>
      </c>
      <c r="J3660" s="150" t="s">
        <v>13</v>
      </c>
      <c r="K3660" s="150" t="s">
        <v>12</v>
      </c>
      <c r="L3660" s="9">
        <v>1</v>
      </c>
      <c r="M3660" s="9"/>
      <c r="N3660" s="21">
        <v>0.63049999999999995</v>
      </c>
      <c r="O3660" s="10"/>
      <c r="P3660" s="39">
        <v>4.19E-2</v>
      </c>
      <c r="Q3660" s="7"/>
      <c r="R3660" s="158">
        <v>41.5092</v>
      </c>
      <c r="S3660" s="1"/>
      <c r="T3660" s="23">
        <v>2.7595000000000001</v>
      </c>
      <c r="V3660" s="20">
        <v>15.042400000000001</v>
      </c>
      <c r="X3660" s="20">
        <v>0</v>
      </c>
      <c r="AA3660" s="25">
        <v>3031</v>
      </c>
      <c r="AB3660" s="9"/>
      <c r="AC3660" s="25">
        <v>72309</v>
      </c>
      <c r="AD3660" s="9"/>
      <c r="AE3660" s="27">
        <v>4807</v>
      </c>
      <c r="AF3660" s="9"/>
      <c r="AG3660" s="26">
        <v>1742</v>
      </c>
      <c r="AI3660" s="26">
        <v>0</v>
      </c>
      <c r="AK3660" s="26">
        <v>13799</v>
      </c>
      <c r="AM3660" s="2" t="str">
        <f t="shared" si="57"/>
        <v>No</v>
      </c>
    </row>
    <row r="3661" spans="1:39">
      <c r="A3661" s="6" t="s">
        <v>4303</v>
      </c>
      <c r="B3661" s="6" t="s">
        <v>4304</v>
      </c>
      <c r="C3661" s="4" t="s">
        <v>66</v>
      </c>
      <c r="D3661" s="213" t="s">
        <v>4305</v>
      </c>
      <c r="E3661" s="210" t="s">
        <v>4306</v>
      </c>
      <c r="F3661" s="17" t="s">
        <v>272</v>
      </c>
      <c r="G3661" s="36" t="s">
        <v>400</v>
      </c>
      <c r="H3661" s="157">
        <v>0</v>
      </c>
      <c r="I3661" s="19">
        <v>1</v>
      </c>
      <c r="J3661" s="150" t="s">
        <v>13</v>
      </c>
      <c r="K3661" s="150" t="s">
        <v>12</v>
      </c>
      <c r="L3661" s="9">
        <v>1</v>
      </c>
      <c r="M3661" s="9"/>
      <c r="N3661" s="21">
        <v>0.85009999999999997</v>
      </c>
      <c r="O3661" s="10"/>
      <c r="P3661" s="39">
        <v>3.4500000000000003E-2</v>
      </c>
      <c r="Q3661" s="7"/>
      <c r="R3661" s="158">
        <v>66.472200000000001</v>
      </c>
      <c r="S3661" s="1"/>
      <c r="T3661" s="23">
        <v>2.6998000000000002</v>
      </c>
      <c r="V3661" s="20">
        <v>24.620899999999999</v>
      </c>
      <c r="X3661" s="20">
        <v>0</v>
      </c>
      <c r="AA3661" s="25">
        <v>1361</v>
      </c>
      <c r="AB3661" s="9"/>
      <c r="AC3661" s="25">
        <v>39418</v>
      </c>
      <c r="AD3661" s="9"/>
      <c r="AE3661" s="27">
        <v>1601</v>
      </c>
      <c r="AF3661" s="9"/>
      <c r="AG3661" s="26">
        <v>593</v>
      </c>
      <c r="AI3661" s="26">
        <v>0</v>
      </c>
      <c r="AK3661" s="26">
        <v>2719</v>
      </c>
      <c r="AM3661" s="2" t="str">
        <f t="shared" si="57"/>
        <v>No</v>
      </c>
    </row>
    <row r="3662" spans="1:39">
      <c r="A3662" s="6" t="s">
        <v>2503</v>
      </c>
      <c r="B3662" s="6" t="s">
        <v>1043</v>
      </c>
      <c r="C3662" s="4" t="s">
        <v>75</v>
      </c>
      <c r="D3662" s="213" t="s">
        <v>983</v>
      </c>
      <c r="E3662" s="210" t="s">
        <v>984</v>
      </c>
      <c r="F3662" s="17" t="s">
        <v>272</v>
      </c>
      <c r="G3662" s="36" t="s">
        <v>400</v>
      </c>
      <c r="H3662" s="157">
        <v>0</v>
      </c>
      <c r="I3662" s="19">
        <v>1</v>
      </c>
      <c r="J3662" s="150" t="s">
        <v>14</v>
      </c>
      <c r="K3662" s="150" t="s">
        <v>15</v>
      </c>
      <c r="L3662" s="9">
        <v>1</v>
      </c>
      <c r="M3662" s="9"/>
      <c r="N3662" s="21">
        <v>3.4712000000000001</v>
      </c>
      <c r="O3662" s="10"/>
      <c r="P3662" s="39">
        <v>9.5299999999999996E-2</v>
      </c>
      <c r="Q3662" s="7"/>
      <c r="R3662" s="158">
        <v>74.744200000000006</v>
      </c>
      <c r="S3662" s="1"/>
      <c r="T3662" s="23">
        <v>2.0529000000000002</v>
      </c>
      <c r="V3662" s="20">
        <v>36.409700000000001</v>
      </c>
      <c r="X3662" s="20">
        <v>0</v>
      </c>
      <c r="AA3662" s="25">
        <v>19140</v>
      </c>
      <c r="AB3662" s="9"/>
      <c r="AC3662" s="25">
        <v>200763</v>
      </c>
      <c r="AD3662" s="9"/>
      <c r="AE3662" s="27">
        <v>5514</v>
      </c>
      <c r="AF3662" s="9"/>
      <c r="AG3662" s="26">
        <v>2686</v>
      </c>
      <c r="AI3662" s="26">
        <v>0</v>
      </c>
      <c r="AK3662" s="26">
        <v>42655</v>
      </c>
      <c r="AM3662" s="2" t="str">
        <f t="shared" si="57"/>
        <v>No</v>
      </c>
    </row>
    <row r="3663" spans="1:39">
      <c r="A3663" s="6" t="s">
        <v>83</v>
      </c>
      <c r="B3663" s="6" t="s">
        <v>2126</v>
      </c>
      <c r="C3663" s="4" t="s">
        <v>82</v>
      </c>
      <c r="D3663" s="213">
        <v>5195</v>
      </c>
      <c r="E3663" s="210">
        <v>50195</v>
      </c>
      <c r="F3663" s="17" t="s">
        <v>272</v>
      </c>
      <c r="G3663" s="36" t="s">
        <v>220</v>
      </c>
      <c r="H3663" s="157">
        <v>75250</v>
      </c>
      <c r="I3663" s="19">
        <v>1</v>
      </c>
      <c r="J3663" s="150" t="s">
        <v>13</v>
      </c>
      <c r="K3663" s="150" t="s">
        <v>12</v>
      </c>
      <c r="L3663" s="9">
        <v>1</v>
      </c>
      <c r="M3663" s="9"/>
      <c r="N3663" s="21">
        <v>0.24829999999999999</v>
      </c>
      <c r="O3663" s="10"/>
      <c r="P3663" s="39">
        <v>3.56E-2</v>
      </c>
      <c r="Q3663" s="7"/>
      <c r="R3663" s="158">
        <v>19.359300000000001</v>
      </c>
      <c r="S3663" s="1"/>
      <c r="T3663" s="23">
        <v>2.7751000000000001</v>
      </c>
      <c r="V3663" s="20">
        <v>6.9760999999999997</v>
      </c>
      <c r="X3663" s="20">
        <v>0</v>
      </c>
      <c r="AA3663" s="25">
        <v>1051</v>
      </c>
      <c r="AB3663" s="9"/>
      <c r="AC3663" s="25">
        <v>29523</v>
      </c>
      <c r="AD3663" s="9"/>
      <c r="AE3663" s="27">
        <v>4232</v>
      </c>
      <c r="AF3663" s="9"/>
      <c r="AG3663" s="26">
        <v>1525</v>
      </c>
      <c r="AI3663" s="26">
        <v>0</v>
      </c>
      <c r="AK3663" s="26">
        <v>10548</v>
      </c>
      <c r="AM3663" s="2" t="str">
        <f t="shared" si="57"/>
        <v>No</v>
      </c>
    </row>
    <row r="3664" spans="1:39">
      <c r="A3664" s="6" t="s">
        <v>2956</v>
      </c>
      <c r="B3664" s="6" t="s">
        <v>2957</v>
      </c>
      <c r="C3664" s="4" t="s">
        <v>58</v>
      </c>
      <c r="D3664" s="213" t="s">
        <v>2958</v>
      </c>
      <c r="E3664" s="210" t="s">
        <v>2959</v>
      </c>
      <c r="F3664" s="17" t="s">
        <v>275</v>
      </c>
      <c r="G3664" s="36" t="s">
        <v>400</v>
      </c>
      <c r="H3664" s="157">
        <v>0</v>
      </c>
      <c r="I3664" s="19">
        <v>1</v>
      </c>
      <c r="J3664" s="150" t="s">
        <v>13</v>
      </c>
      <c r="K3664" s="150" t="s">
        <v>12</v>
      </c>
      <c r="L3664" s="9">
        <v>1</v>
      </c>
      <c r="M3664" s="9"/>
      <c r="N3664" s="21">
        <v>0.45839999999999997</v>
      </c>
      <c r="O3664" s="10"/>
      <c r="P3664" s="39">
        <v>9.0300000000000005E-2</v>
      </c>
      <c r="Q3664" s="7"/>
      <c r="R3664" s="158">
        <v>32.079599999999999</v>
      </c>
      <c r="S3664" s="1"/>
      <c r="T3664" s="23">
        <v>6.3173000000000004</v>
      </c>
      <c r="V3664" s="20">
        <v>5.0780000000000003</v>
      </c>
      <c r="X3664" s="20">
        <v>0</v>
      </c>
      <c r="AA3664" s="25">
        <v>6945</v>
      </c>
      <c r="AB3664" s="9"/>
      <c r="AC3664" s="25">
        <v>76927</v>
      </c>
      <c r="AD3664" s="9"/>
      <c r="AE3664" s="27">
        <v>15149</v>
      </c>
      <c r="AF3664" s="9"/>
      <c r="AG3664" s="26">
        <v>2398</v>
      </c>
      <c r="AI3664" s="26">
        <v>0</v>
      </c>
      <c r="AK3664" s="26">
        <v>21301</v>
      </c>
      <c r="AM3664" s="2" t="str">
        <f t="shared" si="57"/>
        <v>No</v>
      </c>
    </row>
    <row r="3665" spans="1:39">
      <c r="A3665" s="6" t="s">
        <v>5340</v>
      </c>
      <c r="B3665" s="6" t="s">
        <v>653</v>
      </c>
      <c r="C3665" s="4" t="s">
        <v>53</v>
      </c>
      <c r="D3665" s="213">
        <v>1160</v>
      </c>
      <c r="E3665" s="210">
        <v>10182</v>
      </c>
      <c r="F3665" s="17" t="s">
        <v>405</v>
      </c>
      <c r="G3665" s="36" t="s">
        <v>220</v>
      </c>
      <c r="H3665" s="157">
        <v>4181019</v>
      </c>
      <c r="I3665" s="19">
        <v>1</v>
      </c>
      <c r="J3665" s="150" t="s">
        <v>14</v>
      </c>
      <c r="K3665" s="150" t="s">
        <v>15</v>
      </c>
      <c r="L3665" s="9">
        <v>1</v>
      </c>
      <c r="M3665" s="9"/>
      <c r="N3665" s="21">
        <v>0.4516</v>
      </c>
      <c r="O3665" s="10"/>
      <c r="P3665" s="39">
        <v>0.05</v>
      </c>
      <c r="Q3665" s="7"/>
      <c r="R3665" s="158">
        <v>57.443399999999997</v>
      </c>
      <c r="S3665" s="1"/>
      <c r="T3665" s="23">
        <v>6.3577000000000004</v>
      </c>
      <c r="V3665" s="20">
        <v>9.0352999999999994</v>
      </c>
      <c r="X3665" s="20">
        <v>0</v>
      </c>
      <c r="AA3665" s="25">
        <v>5226</v>
      </c>
      <c r="AB3665" s="9"/>
      <c r="AC3665" s="25">
        <v>104547</v>
      </c>
      <c r="AD3665" s="9"/>
      <c r="AE3665" s="27">
        <v>11571</v>
      </c>
      <c r="AF3665" s="9"/>
      <c r="AG3665" s="26">
        <v>1820</v>
      </c>
      <c r="AI3665" s="26">
        <v>0</v>
      </c>
      <c r="AK3665" s="26">
        <v>13744</v>
      </c>
      <c r="AM3665" s="2" t="str">
        <f t="shared" si="57"/>
        <v>No</v>
      </c>
    </row>
    <row r="3666" spans="1:39">
      <c r="A3666" s="6" t="s">
        <v>4921</v>
      </c>
      <c r="B3666" s="6" t="s">
        <v>4922</v>
      </c>
      <c r="C3666" s="4" t="s">
        <v>22</v>
      </c>
      <c r="D3666" s="213" t="s">
        <v>4923</v>
      </c>
      <c r="E3666" s="210">
        <v>99292</v>
      </c>
      <c r="F3666" s="17" t="s">
        <v>132</v>
      </c>
      <c r="G3666" s="36" t="s">
        <v>220</v>
      </c>
      <c r="H3666" s="157">
        <v>0</v>
      </c>
      <c r="I3666" s="19">
        <v>1</v>
      </c>
      <c r="J3666" s="150" t="s">
        <v>14</v>
      </c>
      <c r="K3666" s="150" t="s">
        <v>12</v>
      </c>
      <c r="L3666" s="9">
        <v>1</v>
      </c>
      <c r="M3666" s="9"/>
      <c r="N3666" s="21">
        <v>1.1287</v>
      </c>
      <c r="O3666" s="10"/>
      <c r="P3666" s="39">
        <v>0.12039999999999999</v>
      </c>
      <c r="Q3666" s="7"/>
      <c r="R3666" s="158">
        <v>58.563499999999998</v>
      </c>
      <c r="S3666" s="1"/>
      <c r="T3666" s="23">
        <v>6.2473999999999998</v>
      </c>
      <c r="V3666" s="20">
        <v>9.3741000000000003</v>
      </c>
      <c r="X3666" s="20">
        <v>0</v>
      </c>
      <c r="AA3666" s="25">
        <v>14878</v>
      </c>
      <c r="AB3666" s="9"/>
      <c r="AC3666" s="25">
        <v>123569</v>
      </c>
      <c r="AD3666" s="9"/>
      <c r="AE3666" s="27">
        <v>13182</v>
      </c>
      <c r="AF3666" s="9"/>
      <c r="AG3666" s="26">
        <v>2110</v>
      </c>
      <c r="AI3666" s="26">
        <v>0</v>
      </c>
      <c r="AK3666" s="26">
        <v>42928</v>
      </c>
      <c r="AM3666" s="2" t="str">
        <f t="shared" si="57"/>
        <v>No</v>
      </c>
    </row>
    <row r="3667" spans="1:39">
      <c r="A3667" s="6" t="s">
        <v>394</v>
      </c>
      <c r="B3667" s="6" t="s">
        <v>395</v>
      </c>
      <c r="C3667" s="4" t="s">
        <v>109</v>
      </c>
      <c r="D3667" s="213"/>
      <c r="E3667" s="210">
        <v>401</v>
      </c>
      <c r="F3667" s="17" t="s">
        <v>132</v>
      </c>
      <c r="G3667" s="36" t="s">
        <v>220</v>
      </c>
      <c r="H3667" s="157">
        <v>0</v>
      </c>
      <c r="I3667" s="19">
        <v>1</v>
      </c>
      <c r="J3667" s="150" t="s">
        <v>14</v>
      </c>
      <c r="K3667" s="150" t="s">
        <v>12</v>
      </c>
      <c r="L3667" s="9">
        <v>1</v>
      </c>
      <c r="M3667" s="9"/>
      <c r="N3667" s="21">
        <v>0</v>
      </c>
      <c r="O3667" s="10"/>
      <c r="P3667" s="39">
        <v>0</v>
      </c>
      <c r="Q3667" s="7"/>
      <c r="R3667" s="158">
        <v>35.210500000000003</v>
      </c>
      <c r="S3667" s="1"/>
      <c r="T3667" s="23">
        <v>1.5720000000000001</v>
      </c>
      <c r="V3667" s="20">
        <v>22.398</v>
      </c>
      <c r="X3667" s="20">
        <v>0</v>
      </c>
      <c r="AA3667" s="25">
        <v>0</v>
      </c>
      <c r="AB3667" s="9"/>
      <c r="AC3667" s="25">
        <v>24929</v>
      </c>
      <c r="AD3667" s="9"/>
      <c r="AE3667" s="27">
        <v>1113</v>
      </c>
      <c r="AF3667" s="9"/>
      <c r="AG3667" s="26">
        <v>708</v>
      </c>
      <c r="AI3667" s="26">
        <v>0</v>
      </c>
      <c r="AK3667" s="26">
        <v>15737</v>
      </c>
      <c r="AM3667" s="2" t="str">
        <f t="shared" si="57"/>
        <v>No</v>
      </c>
    </row>
    <row r="3668" spans="1:39">
      <c r="A3668" s="6" t="s">
        <v>6564</v>
      </c>
      <c r="B3668" s="6" t="s">
        <v>4341</v>
      </c>
      <c r="C3668" s="4" t="s">
        <v>33</v>
      </c>
      <c r="D3668" s="213" t="s">
        <v>6565</v>
      </c>
      <c r="E3668" s="210">
        <v>80017</v>
      </c>
      <c r="F3668" s="17" t="s">
        <v>132</v>
      </c>
      <c r="G3668" s="36" t="s">
        <v>220</v>
      </c>
      <c r="H3668" s="157">
        <v>0</v>
      </c>
      <c r="I3668" s="19">
        <v>1</v>
      </c>
      <c r="J3668" s="150" t="s">
        <v>13</v>
      </c>
      <c r="K3668" s="150" t="s">
        <v>12</v>
      </c>
      <c r="L3668" s="9">
        <v>1</v>
      </c>
      <c r="M3668" s="9"/>
      <c r="N3668" s="21">
        <v>0</v>
      </c>
      <c r="O3668" s="10"/>
      <c r="P3668" s="39">
        <v>0</v>
      </c>
      <c r="Q3668" s="7"/>
      <c r="R3668" s="158">
        <v>63.400799999999997</v>
      </c>
      <c r="S3668" s="1"/>
      <c r="T3668" s="23">
        <v>0.98229999999999995</v>
      </c>
      <c r="V3668" s="20">
        <v>64.543899999999994</v>
      </c>
      <c r="X3668" s="20">
        <v>0</v>
      </c>
      <c r="AA3668" s="25">
        <v>0</v>
      </c>
      <c r="AB3668" s="9"/>
      <c r="AC3668" s="25">
        <v>107401</v>
      </c>
      <c r="AD3668" s="9"/>
      <c r="AE3668" s="27">
        <v>1664</v>
      </c>
      <c r="AF3668" s="9"/>
      <c r="AG3668" s="26">
        <v>1694</v>
      </c>
      <c r="AI3668" s="26">
        <v>0</v>
      </c>
      <c r="AK3668" s="26">
        <v>19284</v>
      </c>
      <c r="AM3668" s="2" t="str">
        <f t="shared" si="57"/>
        <v>No</v>
      </c>
    </row>
    <row r="3669" spans="1:39">
      <c r="A3669" s="6" t="s">
        <v>6566</v>
      </c>
      <c r="B3669" s="6" t="s">
        <v>5027</v>
      </c>
      <c r="C3669" s="4" t="s">
        <v>22</v>
      </c>
      <c r="D3669" s="213" t="s">
        <v>5028</v>
      </c>
      <c r="E3669" s="210" t="s">
        <v>5029</v>
      </c>
      <c r="F3669" s="17" t="s">
        <v>272</v>
      </c>
      <c r="G3669" s="36" t="s">
        <v>400</v>
      </c>
      <c r="H3669" s="157">
        <v>0</v>
      </c>
      <c r="I3669" s="19">
        <v>1</v>
      </c>
      <c r="J3669" s="150" t="s">
        <v>14</v>
      </c>
      <c r="K3669" s="150" t="s">
        <v>15</v>
      </c>
      <c r="L3669" s="9">
        <v>1</v>
      </c>
      <c r="M3669" s="9"/>
      <c r="N3669" s="21">
        <v>1.5283</v>
      </c>
      <c r="O3669" s="10"/>
      <c r="P3669" s="39">
        <v>0.107</v>
      </c>
      <c r="Q3669" s="7"/>
      <c r="R3669" s="158">
        <v>99.380200000000002</v>
      </c>
      <c r="S3669" s="1"/>
      <c r="T3669" s="23">
        <v>6.9553000000000003</v>
      </c>
      <c r="V3669" s="20">
        <v>14.288500000000001</v>
      </c>
      <c r="X3669" s="20">
        <v>0</v>
      </c>
      <c r="AA3669" s="25">
        <v>36342</v>
      </c>
      <c r="AB3669" s="9"/>
      <c r="AC3669" s="25">
        <v>339781</v>
      </c>
      <c r="AD3669" s="9"/>
      <c r="AE3669" s="27">
        <v>23780</v>
      </c>
      <c r="AF3669" s="9"/>
      <c r="AG3669" s="26">
        <v>3419</v>
      </c>
      <c r="AI3669" s="26">
        <v>0</v>
      </c>
      <c r="AK3669" s="26">
        <v>50356</v>
      </c>
      <c r="AM3669" s="2" t="str">
        <f t="shared" si="57"/>
        <v>No</v>
      </c>
    </row>
    <row r="3670" spans="1:39">
      <c r="A3670" s="6" t="s">
        <v>401</v>
      </c>
      <c r="B3670" s="6" t="s">
        <v>402</v>
      </c>
      <c r="C3670" s="4" t="s">
        <v>1</v>
      </c>
      <c r="D3670" s="213" t="s">
        <v>403</v>
      </c>
      <c r="E3670" s="210" t="s">
        <v>404</v>
      </c>
      <c r="F3670" s="17" t="s">
        <v>405</v>
      </c>
      <c r="G3670" s="36" t="s">
        <v>400</v>
      </c>
      <c r="H3670" s="157">
        <v>0</v>
      </c>
      <c r="I3670" s="19">
        <v>1</v>
      </c>
      <c r="J3670" s="150" t="s">
        <v>13</v>
      </c>
      <c r="K3670" s="150" t="s">
        <v>12</v>
      </c>
      <c r="L3670" s="9">
        <v>1</v>
      </c>
      <c r="M3670" s="9"/>
      <c r="N3670" s="21">
        <v>0</v>
      </c>
      <c r="O3670" s="10"/>
      <c r="P3670" s="39">
        <v>0</v>
      </c>
      <c r="Q3670" s="7"/>
      <c r="R3670" s="158">
        <v>35.418599999999998</v>
      </c>
      <c r="S3670" s="1"/>
      <c r="T3670" s="23">
        <v>4.0465</v>
      </c>
      <c r="V3670" s="20">
        <v>8.7529000000000003</v>
      </c>
      <c r="X3670" s="20">
        <v>0</v>
      </c>
      <c r="AA3670" s="25">
        <v>0</v>
      </c>
      <c r="AB3670" s="9"/>
      <c r="AC3670" s="25">
        <v>1523</v>
      </c>
      <c r="AD3670" s="9"/>
      <c r="AE3670" s="27">
        <v>174</v>
      </c>
      <c r="AF3670" s="9"/>
      <c r="AG3670" s="26">
        <v>43</v>
      </c>
      <c r="AI3670" s="26">
        <v>0</v>
      </c>
      <c r="AK3670" s="26">
        <v>779</v>
      </c>
      <c r="AM3670" s="2" t="str">
        <f t="shared" si="57"/>
        <v>No</v>
      </c>
    </row>
    <row r="3671" spans="1:39">
      <c r="A3671" s="6" t="s">
        <v>1464</v>
      </c>
      <c r="B3671" s="6" t="s">
        <v>1465</v>
      </c>
      <c r="C3671" s="4" t="s">
        <v>17</v>
      </c>
      <c r="D3671" s="213" t="s">
        <v>1466</v>
      </c>
      <c r="E3671" s="210">
        <v>44919</v>
      </c>
      <c r="F3671" s="17" t="s">
        <v>132</v>
      </c>
      <c r="G3671" s="36" t="s">
        <v>220</v>
      </c>
      <c r="H3671" s="157">
        <v>0</v>
      </c>
      <c r="I3671" s="19">
        <v>1</v>
      </c>
      <c r="J3671" s="150" t="s">
        <v>13</v>
      </c>
      <c r="K3671" s="150" t="s">
        <v>12</v>
      </c>
      <c r="L3671" s="9">
        <v>1</v>
      </c>
      <c r="M3671" s="9"/>
      <c r="N3671" s="21">
        <v>0</v>
      </c>
      <c r="O3671" s="10"/>
      <c r="P3671" s="39">
        <v>0</v>
      </c>
      <c r="Q3671" s="7"/>
      <c r="R3671" s="158">
        <v>97.466399999999993</v>
      </c>
      <c r="S3671" s="1"/>
      <c r="T3671" s="23">
        <v>1.0289999999999999</v>
      </c>
      <c r="V3671" s="20">
        <v>94.723600000000005</v>
      </c>
      <c r="X3671" s="20">
        <v>0</v>
      </c>
      <c r="AA3671" s="25">
        <v>0</v>
      </c>
      <c r="AB3671" s="9"/>
      <c r="AC3671" s="25">
        <v>94250</v>
      </c>
      <c r="AD3671" s="9"/>
      <c r="AE3671" s="27">
        <v>995</v>
      </c>
      <c r="AF3671" s="9"/>
      <c r="AG3671" s="26">
        <v>967</v>
      </c>
      <c r="AI3671" s="26">
        <v>0</v>
      </c>
      <c r="AK3671" s="26">
        <v>32194</v>
      </c>
      <c r="AM3671" s="2" t="str">
        <f t="shared" si="57"/>
        <v>No</v>
      </c>
    </row>
    <row r="3672" spans="1:39">
      <c r="A3672" s="6" t="s">
        <v>4663</v>
      </c>
      <c r="B3672" s="6" t="s">
        <v>1756</v>
      </c>
      <c r="C3672" s="4" t="s">
        <v>101</v>
      </c>
      <c r="D3672" s="213" t="s">
        <v>4664</v>
      </c>
      <c r="E3672" s="210" t="s">
        <v>4665</v>
      </c>
      <c r="F3672" s="17" t="s">
        <v>272</v>
      </c>
      <c r="G3672" s="36" t="s">
        <v>400</v>
      </c>
      <c r="H3672" s="157">
        <v>0</v>
      </c>
      <c r="I3672" s="19">
        <v>1</v>
      </c>
      <c r="J3672" s="150" t="s">
        <v>13</v>
      </c>
      <c r="K3672" s="150" t="s">
        <v>12</v>
      </c>
      <c r="L3672" s="9">
        <v>1</v>
      </c>
      <c r="M3672" s="9"/>
      <c r="N3672" s="21">
        <v>1.2619</v>
      </c>
      <c r="O3672" s="10"/>
      <c r="P3672" s="39">
        <v>0.12540000000000001</v>
      </c>
      <c r="Q3672" s="7"/>
      <c r="R3672" s="158">
        <v>32.7866</v>
      </c>
      <c r="S3672" s="1"/>
      <c r="T3672" s="23">
        <v>3.2574000000000001</v>
      </c>
      <c r="V3672" s="20">
        <v>10.065300000000001</v>
      </c>
      <c r="X3672" s="20">
        <v>0</v>
      </c>
      <c r="AA3672" s="25">
        <v>7666</v>
      </c>
      <c r="AB3672" s="9"/>
      <c r="AC3672" s="25">
        <v>61147</v>
      </c>
      <c r="AD3672" s="9"/>
      <c r="AE3672" s="27">
        <v>6075</v>
      </c>
      <c r="AF3672" s="9"/>
      <c r="AG3672" s="26">
        <v>1865</v>
      </c>
      <c r="AI3672" s="26">
        <v>0</v>
      </c>
      <c r="AK3672" s="26">
        <v>6716</v>
      </c>
      <c r="AM3672" s="2" t="str">
        <f t="shared" si="57"/>
        <v>No</v>
      </c>
    </row>
    <row r="3673" spans="1:39">
      <c r="A3673" s="6" t="s">
        <v>377</v>
      </c>
      <c r="B3673" s="6" t="s">
        <v>378</v>
      </c>
      <c r="C3673" s="4" t="s">
        <v>10</v>
      </c>
      <c r="D3673" s="213" t="s">
        <v>379</v>
      </c>
      <c r="E3673" s="210">
        <v>199</v>
      </c>
      <c r="F3673" s="17" t="s">
        <v>132</v>
      </c>
      <c r="G3673" s="36" t="s">
        <v>220</v>
      </c>
      <c r="H3673" s="157">
        <v>0</v>
      </c>
      <c r="I3673" s="19">
        <v>1</v>
      </c>
      <c r="J3673" s="150" t="s">
        <v>25</v>
      </c>
      <c r="K3673" s="150" t="s">
        <v>12</v>
      </c>
      <c r="L3673" s="9">
        <v>1</v>
      </c>
      <c r="M3673" s="9"/>
      <c r="N3673" s="21">
        <v>37.976599999999998</v>
      </c>
      <c r="O3673" s="10"/>
      <c r="P3673" s="39">
        <v>0.98870000000000002</v>
      </c>
      <c r="Q3673" s="7"/>
      <c r="R3673" s="158">
        <v>1330.4767999999999</v>
      </c>
      <c r="S3673" s="1"/>
      <c r="T3673" s="23">
        <v>34.637799999999999</v>
      </c>
      <c r="V3673" s="20">
        <v>38.411200000000001</v>
      </c>
      <c r="X3673" s="20">
        <v>0</v>
      </c>
      <c r="AA3673" s="25">
        <v>424882</v>
      </c>
      <c r="AB3673" s="9"/>
      <c r="AC3673" s="25">
        <v>429744</v>
      </c>
      <c r="AD3673" s="9"/>
      <c r="AE3673" s="27">
        <v>11188</v>
      </c>
      <c r="AF3673" s="9"/>
      <c r="AG3673" s="26">
        <v>323</v>
      </c>
      <c r="AI3673" s="26">
        <v>0</v>
      </c>
      <c r="AK3673" s="26">
        <v>6450</v>
      </c>
      <c r="AM3673" s="2" t="str">
        <f t="shared" si="57"/>
        <v>No</v>
      </c>
    </row>
    <row r="3674" spans="1:39">
      <c r="A3674" s="6" t="s">
        <v>3862</v>
      </c>
      <c r="B3674" s="6" t="s">
        <v>3863</v>
      </c>
      <c r="C3674" s="4" t="s">
        <v>48</v>
      </c>
      <c r="D3674" s="213" t="s">
        <v>3864</v>
      </c>
      <c r="E3674" s="210" t="s">
        <v>3865</v>
      </c>
      <c r="F3674" s="17" t="s">
        <v>272</v>
      </c>
      <c r="G3674" s="36" t="s">
        <v>400</v>
      </c>
      <c r="H3674" s="157">
        <v>0</v>
      </c>
      <c r="I3674" s="19">
        <v>1</v>
      </c>
      <c r="J3674" s="150" t="s">
        <v>13</v>
      </c>
      <c r="K3674" s="150" t="s">
        <v>12</v>
      </c>
      <c r="L3674" s="9">
        <v>1</v>
      </c>
      <c r="M3674" s="9"/>
      <c r="N3674" s="21">
        <v>0.39069999999999999</v>
      </c>
      <c r="O3674" s="10"/>
      <c r="P3674" s="39">
        <v>8.9700000000000002E-2</v>
      </c>
      <c r="Q3674" s="7"/>
      <c r="R3674" s="158">
        <v>15.863099999999999</v>
      </c>
      <c r="S3674" s="1"/>
      <c r="T3674" s="23">
        <v>3.6406999999999998</v>
      </c>
      <c r="V3674" s="20">
        <v>4.3571999999999997</v>
      </c>
      <c r="X3674" s="20">
        <v>0</v>
      </c>
      <c r="AA3674" s="25">
        <v>2846</v>
      </c>
      <c r="AB3674" s="9"/>
      <c r="AC3674" s="25">
        <v>31742</v>
      </c>
      <c r="AD3674" s="9"/>
      <c r="AE3674" s="27">
        <v>7285</v>
      </c>
      <c r="AF3674" s="9"/>
      <c r="AG3674" s="26">
        <v>2001</v>
      </c>
      <c r="AI3674" s="26">
        <v>0</v>
      </c>
      <c r="AK3674" s="26">
        <v>11051</v>
      </c>
      <c r="AM3674" s="2" t="str">
        <f t="shared" si="57"/>
        <v>No</v>
      </c>
    </row>
    <row r="3675" spans="1:39">
      <c r="A3675" s="6" t="s">
        <v>5737</v>
      </c>
      <c r="B3675" s="6" t="s">
        <v>5738</v>
      </c>
      <c r="C3675" s="4" t="s">
        <v>39</v>
      </c>
      <c r="D3675" s="213"/>
      <c r="E3675" s="210">
        <v>40263</v>
      </c>
      <c r="F3675" s="17" t="s">
        <v>272</v>
      </c>
      <c r="G3675" s="36" t="s">
        <v>220</v>
      </c>
      <c r="H3675" s="157">
        <v>5502379</v>
      </c>
      <c r="I3675" s="19">
        <v>1</v>
      </c>
      <c r="J3675" s="150" t="s">
        <v>14</v>
      </c>
      <c r="K3675" s="150" t="s">
        <v>15</v>
      </c>
      <c r="L3675" s="9">
        <v>1</v>
      </c>
      <c r="M3675" s="9"/>
      <c r="N3675" s="21">
        <v>0</v>
      </c>
      <c r="O3675" s="10"/>
      <c r="P3675" s="39">
        <v>0</v>
      </c>
      <c r="Q3675" s="7"/>
      <c r="R3675" s="158">
        <v>59.973599999999998</v>
      </c>
      <c r="S3675" s="1"/>
      <c r="T3675" s="23">
        <v>5.2691999999999997</v>
      </c>
      <c r="V3675" s="20">
        <v>11.3819</v>
      </c>
      <c r="X3675" s="20">
        <v>0</v>
      </c>
      <c r="AA3675" s="25">
        <v>0</v>
      </c>
      <c r="AB3675" s="9"/>
      <c r="AC3675" s="25">
        <v>79525</v>
      </c>
      <c r="AD3675" s="9"/>
      <c r="AE3675" s="27">
        <v>6987</v>
      </c>
      <c r="AF3675" s="9"/>
      <c r="AG3675" s="26">
        <v>1326</v>
      </c>
      <c r="AI3675" s="26">
        <v>0</v>
      </c>
      <c r="AK3675" s="26">
        <v>22342</v>
      </c>
      <c r="AM3675" s="2" t="str">
        <f t="shared" si="57"/>
        <v>No</v>
      </c>
    </row>
    <row r="3676" spans="1:39">
      <c r="A3676" s="6" t="s">
        <v>3836</v>
      </c>
      <c r="B3676" s="6" t="s">
        <v>3837</v>
      </c>
      <c r="C3676" s="4" t="s">
        <v>48</v>
      </c>
      <c r="D3676" s="213" t="s">
        <v>3838</v>
      </c>
      <c r="E3676" s="210" t="s">
        <v>3839</v>
      </c>
      <c r="F3676" s="17" t="s">
        <v>405</v>
      </c>
      <c r="G3676" s="36" t="s">
        <v>400</v>
      </c>
      <c r="H3676" s="157">
        <v>0</v>
      </c>
      <c r="I3676" s="19">
        <v>1</v>
      </c>
      <c r="J3676" s="150" t="s">
        <v>13</v>
      </c>
      <c r="K3676" s="150" t="s">
        <v>12</v>
      </c>
      <c r="L3676" s="9">
        <v>1</v>
      </c>
      <c r="M3676" s="9"/>
      <c r="N3676" s="21">
        <v>1.7892999999999999</v>
      </c>
      <c r="O3676" s="10"/>
      <c r="P3676" s="39">
        <v>0.1079</v>
      </c>
      <c r="Q3676" s="7"/>
      <c r="R3676" s="158">
        <v>98.498699999999999</v>
      </c>
      <c r="S3676" s="1"/>
      <c r="T3676" s="23">
        <v>5.9420999999999999</v>
      </c>
      <c r="V3676" s="20">
        <v>16.576499999999999</v>
      </c>
      <c r="X3676" s="20">
        <v>0</v>
      </c>
      <c r="AA3676" s="25">
        <v>4221</v>
      </c>
      <c r="AB3676" s="9"/>
      <c r="AC3676" s="25">
        <v>39104</v>
      </c>
      <c r="AD3676" s="9"/>
      <c r="AE3676" s="27">
        <v>2359</v>
      </c>
      <c r="AF3676" s="9"/>
      <c r="AG3676" s="26">
        <v>397</v>
      </c>
      <c r="AI3676" s="26">
        <v>0</v>
      </c>
      <c r="AK3676" s="26">
        <v>2501</v>
      </c>
      <c r="AM3676" s="2" t="str">
        <f t="shared" si="57"/>
        <v>No</v>
      </c>
    </row>
    <row r="3677" spans="1:39">
      <c r="A3677" s="6" t="s">
        <v>3882</v>
      </c>
      <c r="B3677" s="6" t="s">
        <v>3883</v>
      </c>
      <c r="C3677" s="4" t="s">
        <v>48</v>
      </c>
      <c r="D3677" s="213" t="s">
        <v>3884</v>
      </c>
      <c r="E3677" s="210" t="s">
        <v>3885</v>
      </c>
      <c r="F3677" s="17" t="s">
        <v>405</v>
      </c>
      <c r="G3677" s="36" t="s">
        <v>400</v>
      </c>
      <c r="H3677" s="157">
        <v>0</v>
      </c>
      <c r="I3677" s="19">
        <v>1</v>
      </c>
      <c r="J3677" s="150" t="s">
        <v>13</v>
      </c>
      <c r="K3677" s="150" t="s">
        <v>12</v>
      </c>
      <c r="L3677" s="9">
        <v>1</v>
      </c>
      <c r="M3677" s="9"/>
      <c r="N3677" s="21">
        <v>1.1439999999999999</v>
      </c>
      <c r="O3677" s="10"/>
      <c r="P3677" s="39">
        <v>0.2114</v>
      </c>
      <c r="Q3677" s="7"/>
      <c r="R3677" s="158">
        <v>15.808400000000001</v>
      </c>
      <c r="S3677" s="1"/>
      <c r="T3677" s="23">
        <v>2.9217</v>
      </c>
      <c r="V3677" s="20">
        <v>5.4105999999999996</v>
      </c>
      <c r="X3677" s="20">
        <v>0</v>
      </c>
      <c r="AA3677" s="25">
        <v>5809</v>
      </c>
      <c r="AB3677" s="9"/>
      <c r="AC3677" s="25">
        <v>27475</v>
      </c>
      <c r="AD3677" s="9"/>
      <c r="AE3677" s="27">
        <v>5078</v>
      </c>
      <c r="AF3677" s="9"/>
      <c r="AG3677" s="26">
        <v>1738</v>
      </c>
      <c r="AI3677" s="26">
        <v>0</v>
      </c>
      <c r="AK3677" s="26">
        <v>8215</v>
      </c>
      <c r="AM3677" s="2" t="str">
        <f t="shared" si="57"/>
        <v>No</v>
      </c>
    </row>
    <row r="3678" spans="1:39">
      <c r="A3678" s="6" t="s">
        <v>347</v>
      </c>
      <c r="B3678" s="6" t="s">
        <v>348</v>
      </c>
      <c r="C3678" s="4" t="s">
        <v>109</v>
      </c>
      <c r="D3678" s="213">
        <v>60</v>
      </c>
      <c r="E3678" s="210">
        <v>60</v>
      </c>
      <c r="F3678" s="17" t="s">
        <v>132</v>
      </c>
      <c r="G3678" s="36" t="s">
        <v>220</v>
      </c>
      <c r="H3678" s="157">
        <v>0</v>
      </c>
      <c r="I3678" s="19">
        <v>1</v>
      </c>
      <c r="J3678" s="150" t="s">
        <v>14</v>
      </c>
      <c r="K3678" s="150" t="s">
        <v>12</v>
      </c>
      <c r="L3678" s="9">
        <v>1</v>
      </c>
      <c r="M3678" s="9"/>
      <c r="N3678" s="21">
        <v>0</v>
      </c>
      <c r="O3678" s="10"/>
      <c r="P3678" s="39">
        <v>0</v>
      </c>
      <c r="Q3678" s="7"/>
      <c r="R3678" s="158">
        <v>51.238900000000001</v>
      </c>
      <c r="S3678" s="1"/>
      <c r="T3678" s="23">
        <v>2.0337000000000001</v>
      </c>
      <c r="V3678" s="20">
        <v>25.194900000000001</v>
      </c>
      <c r="X3678" s="20">
        <v>0</v>
      </c>
      <c r="AA3678" s="25">
        <v>0</v>
      </c>
      <c r="AB3678" s="9"/>
      <c r="AC3678" s="25">
        <v>135322</v>
      </c>
      <c r="AD3678" s="9"/>
      <c r="AE3678" s="27">
        <v>5371</v>
      </c>
      <c r="AF3678" s="9"/>
      <c r="AG3678" s="26">
        <v>2641</v>
      </c>
      <c r="AI3678" s="26">
        <v>0</v>
      </c>
      <c r="AK3678" s="26">
        <v>30038</v>
      </c>
      <c r="AM3678" s="2" t="str">
        <f t="shared" si="57"/>
        <v>No</v>
      </c>
    </row>
    <row r="3679" spans="1:39">
      <c r="A3679" s="6" t="s">
        <v>6567</v>
      </c>
      <c r="B3679" s="6" t="s">
        <v>6568</v>
      </c>
      <c r="C3679" s="4" t="s">
        <v>33</v>
      </c>
      <c r="D3679" s="213"/>
      <c r="E3679" s="210" t="s">
        <v>6569</v>
      </c>
      <c r="F3679" s="17" t="s">
        <v>272</v>
      </c>
      <c r="G3679" s="36" t="s">
        <v>400</v>
      </c>
      <c r="H3679" s="157">
        <v>0</v>
      </c>
      <c r="I3679" s="19">
        <v>1</v>
      </c>
      <c r="J3679" s="150" t="s">
        <v>14</v>
      </c>
      <c r="K3679" s="150" t="s">
        <v>15</v>
      </c>
      <c r="L3679" s="9">
        <v>1</v>
      </c>
      <c r="M3679" s="9"/>
      <c r="N3679" s="21">
        <v>2.8138000000000001</v>
      </c>
      <c r="O3679" s="10"/>
      <c r="P3679" s="39">
        <v>0.3009</v>
      </c>
      <c r="Q3679" s="7"/>
      <c r="R3679" s="158">
        <v>87.756900000000002</v>
      </c>
      <c r="S3679" s="1"/>
      <c r="T3679" s="23">
        <v>9.3857999999999997</v>
      </c>
      <c r="V3679" s="20">
        <v>9.3498999999999999</v>
      </c>
      <c r="X3679" s="20">
        <v>0</v>
      </c>
      <c r="AA3679" s="25">
        <v>91379</v>
      </c>
      <c r="AB3679" s="9"/>
      <c r="AC3679" s="25">
        <v>303639</v>
      </c>
      <c r="AD3679" s="9"/>
      <c r="AE3679" s="27">
        <v>32475</v>
      </c>
      <c r="AF3679" s="9"/>
      <c r="AG3679" s="26">
        <v>3460</v>
      </c>
      <c r="AI3679" s="26">
        <v>0</v>
      </c>
      <c r="AK3679" s="26">
        <v>120978</v>
      </c>
      <c r="AM3679" s="2" t="str">
        <f t="shared" si="57"/>
        <v>No</v>
      </c>
    </row>
    <row r="3680" spans="1:39">
      <c r="A3680" s="6" t="s">
        <v>4185</v>
      </c>
      <c r="B3680" s="6" t="s">
        <v>4186</v>
      </c>
      <c r="C3680" s="4" t="s">
        <v>66</v>
      </c>
      <c r="D3680" s="213" t="s">
        <v>4187</v>
      </c>
      <c r="E3680" s="210" t="s">
        <v>4188</v>
      </c>
      <c r="F3680" s="17" t="s">
        <v>272</v>
      </c>
      <c r="G3680" s="36" t="s">
        <v>400</v>
      </c>
      <c r="H3680" s="157">
        <v>0</v>
      </c>
      <c r="I3680" s="19">
        <v>1</v>
      </c>
      <c r="J3680" s="150" t="s">
        <v>13</v>
      </c>
      <c r="K3680" s="150" t="s">
        <v>12</v>
      </c>
      <c r="L3680" s="9">
        <v>1</v>
      </c>
      <c r="M3680" s="9"/>
      <c r="N3680" s="21">
        <v>0.1893</v>
      </c>
      <c r="O3680" s="10"/>
      <c r="P3680" s="39">
        <v>1.9099999999999999E-2</v>
      </c>
      <c r="Q3680" s="7"/>
      <c r="R3680" s="158">
        <v>39.549799999999998</v>
      </c>
      <c r="S3680" s="1"/>
      <c r="T3680" s="23">
        <v>3.9836</v>
      </c>
      <c r="V3680" s="20">
        <v>9.9281000000000006</v>
      </c>
      <c r="X3680" s="20">
        <v>0</v>
      </c>
      <c r="AA3680" s="25">
        <v>1288</v>
      </c>
      <c r="AB3680" s="9"/>
      <c r="AC3680" s="25">
        <v>67551</v>
      </c>
      <c r="AD3680" s="9"/>
      <c r="AE3680" s="27">
        <v>6804</v>
      </c>
      <c r="AF3680" s="9"/>
      <c r="AG3680" s="26">
        <v>1708</v>
      </c>
      <c r="AI3680" s="26">
        <v>0</v>
      </c>
      <c r="AK3680" s="26">
        <v>19313</v>
      </c>
      <c r="AM3680" s="2" t="str">
        <f t="shared" si="57"/>
        <v>No</v>
      </c>
    </row>
    <row r="3681" spans="1:39">
      <c r="A3681" s="6" t="s">
        <v>3965</v>
      </c>
      <c r="B3681" s="6" t="s">
        <v>3966</v>
      </c>
      <c r="C3681" s="4" t="s">
        <v>48</v>
      </c>
      <c r="D3681" s="213" t="s">
        <v>3967</v>
      </c>
      <c r="E3681" s="210" t="s">
        <v>3968</v>
      </c>
      <c r="F3681" s="17" t="s">
        <v>272</v>
      </c>
      <c r="G3681" s="36" t="s">
        <v>400</v>
      </c>
      <c r="H3681" s="157">
        <v>0</v>
      </c>
      <c r="I3681" s="19">
        <v>1</v>
      </c>
      <c r="J3681" s="150" t="s">
        <v>13</v>
      </c>
      <c r="K3681" s="150" t="s">
        <v>12</v>
      </c>
      <c r="L3681" s="9">
        <v>1</v>
      </c>
      <c r="M3681" s="9"/>
      <c r="N3681" s="21">
        <v>0.76580000000000004</v>
      </c>
      <c r="O3681" s="10"/>
      <c r="P3681" s="39">
        <v>8.1199999999999994E-2</v>
      </c>
      <c r="Q3681" s="7"/>
      <c r="R3681" s="158">
        <v>66.392700000000005</v>
      </c>
      <c r="S3681" s="1"/>
      <c r="T3681" s="23">
        <v>7.0419</v>
      </c>
      <c r="V3681" s="20">
        <v>9.4283000000000001</v>
      </c>
      <c r="X3681" s="20">
        <v>0</v>
      </c>
      <c r="AA3681" s="25">
        <v>1030</v>
      </c>
      <c r="AB3681" s="9"/>
      <c r="AC3681" s="25">
        <v>12681</v>
      </c>
      <c r="AD3681" s="9"/>
      <c r="AE3681" s="27">
        <v>1345</v>
      </c>
      <c r="AF3681" s="9"/>
      <c r="AG3681" s="26">
        <v>191</v>
      </c>
      <c r="AI3681" s="26">
        <v>0</v>
      </c>
      <c r="AK3681" s="26">
        <v>8691</v>
      </c>
      <c r="AM3681" s="2" t="str">
        <f t="shared" si="57"/>
        <v>No</v>
      </c>
    </row>
    <row r="3682" spans="1:39">
      <c r="A3682" s="6" t="s">
        <v>1718</v>
      </c>
      <c r="B3682" s="6" t="s">
        <v>1719</v>
      </c>
      <c r="C3682" s="4" t="s">
        <v>42</v>
      </c>
      <c r="D3682" s="213" t="s">
        <v>1720</v>
      </c>
      <c r="E3682" s="210" t="s">
        <v>1721</v>
      </c>
      <c r="F3682" s="17" t="s">
        <v>272</v>
      </c>
      <c r="G3682" s="36" t="s">
        <v>400</v>
      </c>
      <c r="H3682" s="157">
        <v>0</v>
      </c>
      <c r="I3682" s="19">
        <v>1</v>
      </c>
      <c r="J3682" s="150" t="s">
        <v>13</v>
      </c>
      <c r="K3682" s="150" t="s">
        <v>12</v>
      </c>
      <c r="L3682" s="9">
        <v>1</v>
      </c>
      <c r="M3682" s="9"/>
      <c r="N3682" s="21">
        <v>0.29389999999999999</v>
      </c>
      <c r="O3682" s="10"/>
      <c r="P3682" s="39">
        <v>3.0300000000000001E-2</v>
      </c>
      <c r="Q3682" s="7"/>
      <c r="R3682" s="158">
        <v>31.930299999999999</v>
      </c>
      <c r="S3682" s="1"/>
      <c r="T3682" s="23">
        <v>3.2913000000000001</v>
      </c>
      <c r="V3682" s="20">
        <v>9.7013999999999996</v>
      </c>
      <c r="X3682" s="20">
        <v>0</v>
      </c>
      <c r="AA3682" s="25">
        <v>1750</v>
      </c>
      <c r="AB3682" s="9"/>
      <c r="AC3682" s="25">
        <v>57762</v>
      </c>
      <c r="AD3682" s="9"/>
      <c r="AE3682" s="27">
        <v>5954</v>
      </c>
      <c r="AF3682" s="9"/>
      <c r="AG3682" s="26">
        <v>1809</v>
      </c>
      <c r="AI3682" s="26">
        <v>0</v>
      </c>
      <c r="AK3682" s="26">
        <v>18879</v>
      </c>
      <c r="AM3682" s="2" t="str">
        <f t="shared" si="57"/>
        <v>No</v>
      </c>
    </row>
    <row r="3683" spans="1:39">
      <c r="A3683" s="6" t="s">
        <v>6570</v>
      </c>
      <c r="B3683" s="6" t="s">
        <v>6571</v>
      </c>
      <c r="C3683" s="4" t="s">
        <v>10</v>
      </c>
      <c r="D3683" s="213"/>
      <c r="E3683" s="210">
        <v>420</v>
      </c>
      <c r="F3683" s="17" t="s">
        <v>132</v>
      </c>
      <c r="G3683" s="36" t="s">
        <v>220</v>
      </c>
      <c r="H3683" s="157">
        <v>0</v>
      </c>
      <c r="I3683" s="19">
        <v>1</v>
      </c>
      <c r="J3683" s="150" t="s">
        <v>14</v>
      </c>
      <c r="K3683" s="150" t="s">
        <v>12</v>
      </c>
      <c r="L3683" s="9">
        <v>1</v>
      </c>
      <c r="M3683" s="9"/>
      <c r="N3683" s="21">
        <v>0</v>
      </c>
      <c r="O3683" s="10"/>
      <c r="P3683" s="39">
        <v>0</v>
      </c>
      <c r="Q3683" s="7"/>
      <c r="R3683" s="158">
        <v>55.738799999999998</v>
      </c>
      <c r="S3683" s="1"/>
      <c r="T3683" s="23">
        <v>1.7985</v>
      </c>
      <c r="V3683" s="20">
        <v>30.991700000000002</v>
      </c>
      <c r="X3683" s="20">
        <v>0</v>
      </c>
      <c r="AA3683" s="25">
        <v>0</v>
      </c>
      <c r="AB3683" s="9"/>
      <c r="AC3683" s="25">
        <v>7469</v>
      </c>
      <c r="AD3683" s="9"/>
      <c r="AE3683" s="27">
        <v>241</v>
      </c>
      <c r="AF3683" s="9"/>
      <c r="AG3683" s="26">
        <v>134</v>
      </c>
      <c r="AI3683" s="26">
        <v>0</v>
      </c>
      <c r="AK3683" s="26">
        <v>1265</v>
      </c>
      <c r="AM3683" s="2" t="str">
        <f t="shared" si="57"/>
        <v>No</v>
      </c>
    </row>
    <row r="3684" spans="1:39">
      <c r="A3684" s="6" t="s">
        <v>3850</v>
      </c>
      <c r="B3684" s="6" t="s">
        <v>3851</v>
      </c>
      <c r="C3684" s="4" t="s">
        <v>48</v>
      </c>
      <c r="D3684" s="213" t="s">
        <v>3852</v>
      </c>
      <c r="E3684" s="210" t="s">
        <v>3853</v>
      </c>
      <c r="F3684" s="17" t="s">
        <v>272</v>
      </c>
      <c r="G3684" s="36" t="s">
        <v>400</v>
      </c>
      <c r="H3684" s="157">
        <v>0</v>
      </c>
      <c r="I3684" s="19">
        <v>1</v>
      </c>
      <c r="J3684" s="150" t="s">
        <v>13</v>
      </c>
      <c r="K3684" s="150" t="s">
        <v>12</v>
      </c>
      <c r="L3684" s="9">
        <v>1</v>
      </c>
      <c r="M3684" s="9"/>
      <c r="N3684" s="21">
        <v>1.1186</v>
      </c>
      <c r="O3684" s="10"/>
      <c r="P3684" s="39">
        <v>0.1144</v>
      </c>
      <c r="Q3684" s="7"/>
      <c r="R3684" s="158">
        <v>37.431699999999999</v>
      </c>
      <c r="S3684" s="1"/>
      <c r="T3684" s="23">
        <v>3.8296000000000001</v>
      </c>
      <c r="V3684" s="20">
        <v>9.7744</v>
      </c>
      <c r="X3684" s="20">
        <v>0</v>
      </c>
      <c r="AA3684" s="25">
        <v>8872</v>
      </c>
      <c r="AB3684" s="9"/>
      <c r="AC3684" s="25">
        <v>77521</v>
      </c>
      <c r="AD3684" s="9"/>
      <c r="AE3684" s="27">
        <v>7931</v>
      </c>
      <c r="AF3684" s="9"/>
      <c r="AG3684" s="26">
        <v>2071</v>
      </c>
      <c r="AI3684" s="26">
        <v>0</v>
      </c>
      <c r="AK3684" s="26">
        <v>21053</v>
      </c>
      <c r="AM3684" s="2" t="str">
        <f t="shared" si="57"/>
        <v>No</v>
      </c>
    </row>
    <row r="3685" spans="1:39">
      <c r="A3685" s="6" t="s">
        <v>5741</v>
      </c>
      <c r="B3685" s="6" t="s">
        <v>5742</v>
      </c>
      <c r="C3685" s="4" t="s">
        <v>39</v>
      </c>
      <c r="D3685" s="213"/>
      <c r="E3685" s="210">
        <v>40260</v>
      </c>
      <c r="F3685" s="17" t="s">
        <v>272</v>
      </c>
      <c r="G3685" s="36" t="s">
        <v>220</v>
      </c>
      <c r="H3685" s="157">
        <v>5502379</v>
      </c>
      <c r="I3685" s="19">
        <v>1</v>
      </c>
      <c r="J3685" s="150" t="s">
        <v>14</v>
      </c>
      <c r="K3685" s="150" t="s">
        <v>15</v>
      </c>
      <c r="L3685" s="9">
        <v>1</v>
      </c>
      <c r="M3685" s="9"/>
      <c r="N3685" s="21">
        <v>0</v>
      </c>
      <c r="O3685" s="10"/>
      <c r="P3685" s="39">
        <v>0</v>
      </c>
      <c r="Q3685" s="7"/>
      <c r="R3685" s="158">
        <v>42.151499999999999</v>
      </c>
      <c r="S3685" s="1"/>
      <c r="T3685" s="23">
        <v>10.013999999999999</v>
      </c>
      <c r="V3685" s="20">
        <v>4.2092999999999998</v>
      </c>
      <c r="X3685" s="20">
        <v>0</v>
      </c>
      <c r="AA3685" s="25">
        <v>0</v>
      </c>
      <c r="AB3685" s="9"/>
      <c r="AC3685" s="25">
        <v>156677</v>
      </c>
      <c r="AD3685" s="9"/>
      <c r="AE3685" s="27">
        <v>37222</v>
      </c>
      <c r="AF3685" s="9"/>
      <c r="AG3685" s="26">
        <v>3717</v>
      </c>
      <c r="AI3685" s="26">
        <v>0</v>
      </c>
      <c r="AK3685" s="26">
        <v>44228</v>
      </c>
      <c r="AM3685" s="2" t="str">
        <f t="shared" si="57"/>
        <v>No</v>
      </c>
    </row>
    <row r="3686" spans="1:39">
      <c r="A3686" s="6" t="s">
        <v>3870</v>
      </c>
      <c r="B3686" s="6" t="s">
        <v>3871</v>
      </c>
      <c r="C3686" s="4" t="s">
        <v>48</v>
      </c>
      <c r="D3686" s="213" t="s">
        <v>3872</v>
      </c>
      <c r="E3686" s="210" t="s">
        <v>3873</v>
      </c>
      <c r="F3686" s="17" t="s">
        <v>272</v>
      </c>
      <c r="G3686" s="36" t="s">
        <v>400</v>
      </c>
      <c r="H3686" s="157">
        <v>0</v>
      </c>
      <c r="I3686" s="19">
        <v>1</v>
      </c>
      <c r="J3686" s="150" t="s">
        <v>13</v>
      </c>
      <c r="K3686" s="150" t="s">
        <v>12</v>
      </c>
      <c r="L3686" s="9">
        <v>1</v>
      </c>
      <c r="M3686" s="9"/>
      <c r="N3686" s="21">
        <v>0.76459999999999995</v>
      </c>
      <c r="O3686" s="10"/>
      <c r="P3686" s="39">
        <v>0.1641</v>
      </c>
      <c r="Q3686" s="7"/>
      <c r="R3686" s="158">
        <v>17.353100000000001</v>
      </c>
      <c r="S3686" s="1"/>
      <c r="T3686" s="23">
        <v>3.7237</v>
      </c>
      <c r="V3686" s="20">
        <v>4.6601999999999997</v>
      </c>
      <c r="X3686" s="20">
        <v>0</v>
      </c>
      <c r="AA3686" s="25">
        <v>3895</v>
      </c>
      <c r="AB3686" s="9"/>
      <c r="AC3686" s="25">
        <v>23739</v>
      </c>
      <c r="AD3686" s="9"/>
      <c r="AE3686" s="27">
        <v>5094</v>
      </c>
      <c r="AF3686" s="9"/>
      <c r="AG3686" s="26">
        <v>1368</v>
      </c>
      <c r="AI3686" s="26">
        <v>0</v>
      </c>
      <c r="AK3686" s="26">
        <v>8966</v>
      </c>
      <c r="AM3686" s="2" t="str">
        <f t="shared" si="57"/>
        <v>No</v>
      </c>
    </row>
    <row r="3687" spans="1:39">
      <c r="A3687" s="3" t="s">
        <v>1637</v>
      </c>
      <c r="B3687" s="3" t="s">
        <v>5405</v>
      </c>
      <c r="C3687" s="4" t="s">
        <v>42</v>
      </c>
      <c r="D3687" s="212" t="s">
        <v>1638</v>
      </c>
      <c r="E3687" s="209" t="s">
        <v>1639</v>
      </c>
      <c r="F3687" s="3" t="s">
        <v>272</v>
      </c>
      <c r="G3687" s="4" t="s">
        <v>400</v>
      </c>
      <c r="H3687" s="40">
        <v>0</v>
      </c>
      <c r="I3687" s="18">
        <v>1</v>
      </c>
      <c r="J3687" s="149" t="s">
        <v>13</v>
      </c>
      <c r="K3687" s="149" t="s">
        <v>12</v>
      </c>
      <c r="L3687" s="5">
        <v>1</v>
      </c>
      <c r="N3687" s="20">
        <v>1</v>
      </c>
      <c r="P3687" s="38">
        <v>6.9000000000000006E-2</v>
      </c>
      <c r="R3687" s="22">
        <v>33.151600000000002</v>
      </c>
      <c r="T3687" s="23">
        <v>2.2879</v>
      </c>
      <c r="V3687" s="20">
        <v>14.4899</v>
      </c>
      <c r="X3687" s="20">
        <v>0</v>
      </c>
      <c r="AA3687" s="24">
        <v>4466</v>
      </c>
      <c r="AC3687" s="24">
        <v>64712</v>
      </c>
      <c r="AE3687" s="26">
        <v>4466</v>
      </c>
      <c r="AG3687" s="26">
        <v>1952</v>
      </c>
      <c r="AI3687" s="26">
        <v>0</v>
      </c>
      <c r="AK3687" s="26">
        <v>16252</v>
      </c>
    </row>
    <row r="3688" spans="1:39">
      <c r="A3688" s="3" t="s">
        <v>6572</v>
      </c>
      <c r="B3688" s="3" t="s">
        <v>6573</v>
      </c>
      <c r="C3688" s="4" t="s">
        <v>116</v>
      </c>
      <c r="E3688" s="209" t="s">
        <v>6574</v>
      </c>
      <c r="F3688" s="3" t="s">
        <v>272</v>
      </c>
      <c r="G3688" s="4" t="s">
        <v>400</v>
      </c>
      <c r="H3688" s="40">
        <v>0</v>
      </c>
      <c r="I3688" s="18">
        <v>1</v>
      </c>
      <c r="J3688" s="149" t="s">
        <v>25</v>
      </c>
      <c r="K3688" s="149" t="s">
        <v>12</v>
      </c>
      <c r="L3688" s="5">
        <v>1</v>
      </c>
      <c r="N3688" s="20">
        <v>0.15790000000000001</v>
      </c>
      <c r="P3688" s="38">
        <v>1.1299999999999999E-2</v>
      </c>
      <c r="R3688" s="22">
        <v>51.286499999999997</v>
      </c>
      <c r="T3688" s="23">
        <v>3.6726999999999999</v>
      </c>
      <c r="V3688" s="20">
        <v>13.9641</v>
      </c>
      <c r="X3688" s="20">
        <v>0</v>
      </c>
      <c r="AA3688" s="24">
        <v>668</v>
      </c>
      <c r="AC3688" s="24">
        <v>59082</v>
      </c>
      <c r="AE3688" s="26">
        <v>4231</v>
      </c>
      <c r="AG3688" s="26">
        <v>1152</v>
      </c>
      <c r="AI3688" s="26">
        <v>0</v>
      </c>
      <c r="AK3688" s="26">
        <v>393</v>
      </c>
    </row>
    <row r="3689" spans="1:39">
      <c r="A3689" s="3" t="s">
        <v>77</v>
      </c>
      <c r="B3689" s="3" t="s">
        <v>897</v>
      </c>
      <c r="C3689" s="4" t="s">
        <v>75</v>
      </c>
      <c r="D3689" s="212">
        <v>2213</v>
      </c>
      <c r="E3689" s="209">
        <v>20213</v>
      </c>
      <c r="F3689" s="3" t="s">
        <v>272</v>
      </c>
      <c r="G3689" s="4" t="s">
        <v>220</v>
      </c>
      <c r="H3689" s="40">
        <v>594962</v>
      </c>
      <c r="I3689" s="18">
        <v>1</v>
      </c>
      <c r="J3689" s="149" t="s">
        <v>14</v>
      </c>
      <c r="K3689" s="149" t="s">
        <v>12</v>
      </c>
      <c r="L3689" s="5">
        <v>1</v>
      </c>
      <c r="N3689" s="20">
        <v>0.73760000000000003</v>
      </c>
      <c r="P3689" s="38">
        <v>0.10929999999999999</v>
      </c>
      <c r="R3689" s="22">
        <v>25.389600000000002</v>
      </c>
      <c r="T3689" s="23">
        <v>3.7606999999999999</v>
      </c>
      <c r="V3689" s="20">
        <v>6.7511999999999999</v>
      </c>
      <c r="X3689" s="20">
        <v>0</v>
      </c>
      <c r="AA3689" s="24">
        <v>3745</v>
      </c>
      <c r="AC3689" s="24">
        <v>34276</v>
      </c>
      <c r="AE3689" s="26">
        <v>5077</v>
      </c>
      <c r="AG3689" s="26">
        <v>1350</v>
      </c>
      <c r="AI3689" s="26">
        <v>0</v>
      </c>
      <c r="AK3689" s="26">
        <v>10690</v>
      </c>
    </row>
    <row r="3690" spans="1:39">
      <c r="A3690" s="3" t="s">
        <v>633</v>
      </c>
      <c r="B3690" s="3" t="s">
        <v>634</v>
      </c>
      <c r="C3690" s="4" t="s">
        <v>10</v>
      </c>
      <c r="D3690" s="212" t="s">
        <v>635</v>
      </c>
      <c r="E3690" s="209" t="s">
        <v>636</v>
      </c>
      <c r="F3690" s="3" t="s">
        <v>275</v>
      </c>
      <c r="G3690" s="4" t="s">
        <v>400</v>
      </c>
      <c r="H3690" s="40">
        <v>0</v>
      </c>
      <c r="I3690" s="18">
        <v>1</v>
      </c>
      <c r="J3690" s="149" t="s">
        <v>25</v>
      </c>
      <c r="K3690" s="149" t="s">
        <v>12</v>
      </c>
      <c r="L3690" s="5">
        <v>1</v>
      </c>
      <c r="N3690" s="20">
        <v>44.643099999999997</v>
      </c>
      <c r="P3690" s="38">
        <v>0.47139999999999999</v>
      </c>
      <c r="R3690" s="22">
        <v>1574.1991</v>
      </c>
      <c r="T3690" s="23">
        <v>16.622199999999999</v>
      </c>
      <c r="V3690" s="20">
        <v>94.704599999999999</v>
      </c>
      <c r="X3690" s="20">
        <v>0</v>
      </c>
      <c r="AA3690" s="24">
        <v>1885589</v>
      </c>
      <c r="AC3690" s="24">
        <v>4000040</v>
      </c>
      <c r="AE3690" s="26">
        <v>42237</v>
      </c>
      <c r="AG3690" s="26">
        <v>2541</v>
      </c>
      <c r="AI3690" s="26">
        <v>0</v>
      </c>
      <c r="AK3690" s="26">
        <v>27588</v>
      </c>
    </row>
    <row r="3691" spans="1:39">
      <c r="A3691" s="3" t="s">
        <v>4522</v>
      </c>
      <c r="B3691" s="3" t="s">
        <v>4523</v>
      </c>
      <c r="C3691" s="4" t="s">
        <v>63</v>
      </c>
      <c r="D3691" s="212" t="s">
        <v>4524</v>
      </c>
      <c r="E3691" s="209" t="s">
        <v>4525</v>
      </c>
      <c r="F3691" s="3" t="s">
        <v>405</v>
      </c>
      <c r="G3691" s="4" t="s">
        <v>400</v>
      </c>
      <c r="H3691" s="40">
        <v>0</v>
      </c>
      <c r="I3691" s="18">
        <v>1</v>
      </c>
      <c r="J3691" s="149" t="s">
        <v>13</v>
      </c>
      <c r="K3691" s="149" t="s">
        <v>12</v>
      </c>
      <c r="L3691" s="5">
        <v>1</v>
      </c>
      <c r="N3691" s="20">
        <v>1.4153</v>
      </c>
      <c r="P3691" s="38">
        <v>0.18890000000000001</v>
      </c>
      <c r="R3691" s="22">
        <v>16.698499999999999</v>
      </c>
      <c r="T3691" s="23">
        <v>2.2284999999999999</v>
      </c>
      <c r="V3691" s="20">
        <v>7.4931000000000001</v>
      </c>
      <c r="X3691" s="20">
        <v>0</v>
      </c>
      <c r="AA3691" s="24">
        <v>1946</v>
      </c>
      <c r="AC3691" s="24">
        <v>10303</v>
      </c>
      <c r="AE3691" s="26">
        <v>1375</v>
      </c>
      <c r="AG3691" s="26">
        <v>617</v>
      </c>
      <c r="AI3691" s="26">
        <v>0</v>
      </c>
      <c r="AK3691" s="26">
        <v>11833</v>
      </c>
    </row>
    <row r="3692" spans="1:39">
      <c r="A3692" s="3" t="s">
        <v>4238</v>
      </c>
      <c r="B3692" s="3" t="s">
        <v>4239</v>
      </c>
      <c r="C3692" s="4" t="s">
        <v>66</v>
      </c>
      <c r="D3692" s="212" t="s">
        <v>4240</v>
      </c>
      <c r="E3692" s="209" t="s">
        <v>4241</v>
      </c>
      <c r="F3692" s="3" t="s">
        <v>272</v>
      </c>
      <c r="G3692" s="4" t="s">
        <v>400</v>
      </c>
      <c r="H3692" s="40">
        <v>0</v>
      </c>
      <c r="I3692" s="18">
        <v>1</v>
      </c>
      <c r="J3692" s="149" t="s">
        <v>13</v>
      </c>
      <c r="K3692" s="149" t="s">
        <v>12</v>
      </c>
      <c r="L3692" s="5">
        <v>1</v>
      </c>
      <c r="N3692" s="20">
        <v>1.3340000000000001</v>
      </c>
      <c r="P3692" s="38">
        <v>8.4199999999999997E-2</v>
      </c>
      <c r="R3692" s="22">
        <v>72.391599999999997</v>
      </c>
      <c r="T3692" s="23">
        <v>4.5711000000000004</v>
      </c>
      <c r="V3692" s="20">
        <v>15.8368</v>
      </c>
      <c r="X3692" s="20">
        <v>0</v>
      </c>
      <c r="AA3692" s="24">
        <v>5232</v>
      </c>
      <c r="AC3692" s="24">
        <v>62112</v>
      </c>
      <c r="AE3692" s="26">
        <v>3922</v>
      </c>
      <c r="AG3692" s="26">
        <v>858</v>
      </c>
      <c r="AI3692" s="26">
        <v>0</v>
      </c>
      <c r="AK3692" s="26">
        <v>12152</v>
      </c>
    </row>
    <row r="3693" spans="1:39">
      <c r="A3693" s="3" t="s">
        <v>5758</v>
      </c>
      <c r="B3693" s="3" t="s">
        <v>5758</v>
      </c>
      <c r="C3693" s="4" t="s">
        <v>90</v>
      </c>
      <c r="D3693" s="212" t="s">
        <v>5759</v>
      </c>
      <c r="E3693" s="209" t="s">
        <v>5760</v>
      </c>
      <c r="F3693" s="3" t="s">
        <v>272</v>
      </c>
      <c r="G3693" s="4" t="s">
        <v>400</v>
      </c>
      <c r="H3693" s="40">
        <v>0</v>
      </c>
      <c r="I3693" s="18">
        <v>1</v>
      </c>
      <c r="J3693" s="149" t="s">
        <v>14</v>
      </c>
      <c r="K3693" s="149" t="s">
        <v>12</v>
      </c>
      <c r="L3693" s="5">
        <v>1</v>
      </c>
      <c r="N3693" s="20">
        <v>0</v>
      </c>
      <c r="P3693" s="38">
        <v>0</v>
      </c>
      <c r="R3693" s="22">
        <v>13.329700000000001</v>
      </c>
      <c r="T3693" s="23">
        <v>1.5365</v>
      </c>
      <c r="V3693" s="20">
        <v>8.6754999999999995</v>
      </c>
      <c r="X3693" s="20">
        <v>0</v>
      </c>
      <c r="AA3693" s="24">
        <v>0</v>
      </c>
      <c r="AC3693" s="24">
        <v>24300</v>
      </c>
      <c r="AE3693" s="26">
        <v>2801</v>
      </c>
      <c r="AG3693" s="26">
        <v>1823</v>
      </c>
      <c r="AI3693" s="26">
        <v>0</v>
      </c>
      <c r="AK3693" s="26">
        <v>12976</v>
      </c>
    </row>
    <row r="3694" spans="1:39">
      <c r="A3694" s="3" t="s">
        <v>133</v>
      </c>
      <c r="B3694" s="3" t="s">
        <v>1446</v>
      </c>
      <c r="C3694" s="4" t="s">
        <v>51</v>
      </c>
      <c r="D3694" s="212">
        <v>4218</v>
      </c>
      <c r="E3694" s="209">
        <v>40218</v>
      </c>
      <c r="F3694" s="3" t="s">
        <v>272</v>
      </c>
      <c r="G3694" s="4" t="s">
        <v>220</v>
      </c>
      <c r="H3694" s="40">
        <v>972546</v>
      </c>
      <c r="I3694" s="18">
        <v>1</v>
      </c>
      <c r="J3694" s="149" t="s">
        <v>14</v>
      </c>
      <c r="K3694" s="149" t="s">
        <v>12</v>
      </c>
      <c r="L3694" s="5">
        <v>1</v>
      </c>
      <c r="N3694" s="20">
        <v>0.59970000000000001</v>
      </c>
      <c r="P3694" s="38">
        <v>7.1999999999999995E-2</v>
      </c>
      <c r="R3694" s="22">
        <v>44.247399999999999</v>
      </c>
      <c r="T3694" s="23">
        <v>5.3097000000000003</v>
      </c>
      <c r="V3694" s="20">
        <v>8.3332999999999995</v>
      </c>
      <c r="X3694" s="20">
        <v>0</v>
      </c>
      <c r="AA3694" s="24">
        <v>9655</v>
      </c>
      <c r="AC3694" s="24">
        <v>134158</v>
      </c>
      <c r="AE3694" s="26">
        <v>16099</v>
      </c>
      <c r="AG3694" s="26">
        <v>3032</v>
      </c>
      <c r="AI3694" s="26">
        <v>0</v>
      </c>
      <c r="AK3694" s="26">
        <v>36428</v>
      </c>
    </row>
    <row r="3695" spans="1:39">
      <c r="A3695" s="3" t="s">
        <v>5338</v>
      </c>
      <c r="B3695" s="3" t="s">
        <v>332</v>
      </c>
      <c r="C3695" s="4" t="s">
        <v>53</v>
      </c>
      <c r="D3695" s="212">
        <v>1158</v>
      </c>
      <c r="E3695" s="209">
        <v>10180</v>
      </c>
      <c r="F3695" s="3" t="s">
        <v>272</v>
      </c>
      <c r="G3695" s="4" t="s">
        <v>220</v>
      </c>
      <c r="H3695" s="40">
        <v>4181019</v>
      </c>
      <c r="I3695" s="18">
        <v>1</v>
      </c>
      <c r="J3695" s="149" t="s">
        <v>14</v>
      </c>
      <c r="K3695" s="149" t="s">
        <v>15</v>
      </c>
      <c r="L3695" s="5">
        <v>1</v>
      </c>
      <c r="N3695" s="20">
        <v>0.87839999999999996</v>
      </c>
      <c r="P3695" s="38">
        <v>8.6199999999999999E-2</v>
      </c>
      <c r="R3695" s="22">
        <v>49.718899999999998</v>
      </c>
      <c r="T3695" s="23">
        <v>4.8813000000000004</v>
      </c>
      <c r="V3695" s="20">
        <v>10.185499999999999</v>
      </c>
      <c r="X3695" s="20">
        <v>0</v>
      </c>
      <c r="AA3695" s="24">
        <v>11165</v>
      </c>
      <c r="AC3695" s="24">
        <v>129468</v>
      </c>
      <c r="AE3695" s="26">
        <v>12711</v>
      </c>
      <c r="AG3695" s="26">
        <v>2604</v>
      </c>
      <c r="AI3695" s="26">
        <v>0</v>
      </c>
      <c r="AK3695" s="26">
        <v>39060</v>
      </c>
    </row>
    <row r="3696" spans="1:39">
      <c r="A3696" s="3" t="s">
        <v>4249</v>
      </c>
      <c r="B3696" s="3" t="s">
        <v>4249</v>
      </c>
      <c r="C3696" s="4" t="s">
        <v>66</v>
      </c>
      <c r="D3696" s="212" t="s">
        <v>4250</v>
      </c>
      <c r="E3696" s="209" t="s">
        <v>4251</v>
      </c>
      <c r="F3696" s="3" t="s">
        <v>272</v>
      </c>
      <c r="G3696" s="4" t="s">
        <v>400</v>
      </c>
      <c r="H3696" s="40">
        <v>0</v>
      </c>
      <c r="I3696" s="18">
        <v>1</v>
      </c>
      <c r="J3696" s="149" t="s">
        <v>13</v>
      </c>
      <c r="K3696" s="149" t="s">
        <v>12</v>
      </c>
      <c r="L3696" s="5">
        <v>1</v>
      </c>
      <c r="N3696" s="20">
        <v>0.57399999999999995</v>
      </c>
      <c r="P3696" s="38">
        <v>2.53E-2</v>
      </c>
      <c r="R3696" s="22">
        <v>22.688800000000001</v>
      </c>
      <c r="T3696" s="23">
        <v>0.99929999999999997</v>
      </c>
      <c r="V3696" s="20">
        <v>22.704599999999999</v>
      </c>
      <c r="X3696" s="20">
        <v>0</v>
      </c>
      <c r="AA3696" s="24">
        <v>822</v>
      </c>
      <c r="AC3696" s="24">
        <v>32513</v>
      </c>
      <c r="AE3696" s="26">
        <v>1432</v>
      </c>
      <c r="AG3696" s="26">
        <v>1433</v>
      </c>
      <c r="AI3696" s="26">
        <v>0</v>
      </c>
      <c r="AK3696" s="26">
        <v>9401</v>
      </c>
    </row>
    <row r="3697" spans="1:37">
      <c r="A3697" s="3" t="s">
        <v>4572</v>
      </c>
      <c r="B3697" s="3" t="s">
        <v>4573</v>
      </c>
      <c r="C3697" s="4" t="s">
        <v>63</v>
      </c>
      <c r="D3697" s="212" t="s">
        <v>4574</v>
      </c>
      <c r="E3697" s="209" t="s">
        <v>4575</v>
      </c>
      <c r="F3697" s="3" t="s">
        <v>272</v>
      </c>
      <c r="G3697" s="4" t="s">
        <v>400</v>
      </c>
      <c r="H3697" s="40">
        <v>0</v>
      </c>
      <c r="I3697" s="18">
        <v>1</v>
      </c>
      <c r="J3697" s="149" t="s">
        <v>13</v>
      </c>
      <c r="K3697" s="149" t="s">
        <v>12</v>
      </c>
      <c r="L3697" s="5">
        <v>1</v>
      </c>
      <c r="N3697" s="20">
        <v>1.8806</v>
      </c>
      <c r="P3697" s="38">
        <v>0.11169999999999999</v>
      </c>
      <c r="R3697" s="22">
        <v>22.618600000000001</v>
      </c>
      <c r="T3697" s="23">
        <v>1.3433999999999999</v>
      </c>
      <c r="V3697" s="20">
        <v>16.836500000000001</v>
      </c>
      <c r="X3697" s="20">
        <v>0</v>
      </c>
      <c r="AA3697" s="24">
        <v>3921</v>
      </c>
      <c r="AC3697" s="24">
        <v>35104</v>
      </c>
      <c r="AE3697" s="26">
        <v>2085</v>
      </c>
      <c r="AG3697" s="26">
        <v>1552</v>
      </c>
      <c r="AI3697" s="26">
        <v>0</v>
      </c>
      <c r="AK3697" s="26">
        <v>9201</v>
      </c>
    </row>
    <row r="3698" spans="1:37">
      <c r="A3698" s="3" t="s">
        <v>5744</v>
      </c>
      <c r="B3698" s="3" t="s">
        <v>5745</v>
      </c>
      <c r="C3698" s="4" t="s">
        <v>42</v>
      </c>
      <c r="E3698" s="209" t="s">
        <v>5746</v>
      </c>
      <c r="F3698" s="3" t="s">
        <v>272</v>
      </c>
      <c r="G3698" s="4" t="s">
        <v>400</v>
      </c>
      <c r="H3698" s="40">
        <v>0</v>
      </c>
      <c r="I3698" s="18">
        <v>1</v>
      </c>
      <c r="J3698" s="149" t="s">
        <v>13</v>
      </c>
      <c r="K3698" s="149" t="s">
        <v>12</v>
      </c>
      <c r="L3698" s="5">
        <v>1</v>
      </c>
      <c r="N3698" s="20">
        <v>0.7319</v>
      </c>
      <c r="P3698" s="38">
        <v>1.1299999999999999E-2</v>
      </c>
      <c r="R3698" s="22">
        <v>32.120399999999997</v>
      </c>
      <c r="T3698" s="23">
        <v>0.49509999999999998</v>
      </c>
      <c r="V3698" s="20">
        <v>64.881500000000003</v>
      </c>
      <c r="X3698" s="20">
        <v>0</v>
      </c>
      <c r="AA3698" s="24">
        <v>587</v>
      </c>
      <c r="AC3698" s="24">
        <v>52035</v>
      </c>
      <c r="AE3698" s="26">
        <v>802</v>
      </c>
      <c r="AG3698" s="26">
        <v>1620</v>
      </c>
      <c r="AI3698" s="26">
        <v>0</v>
      </c>
      <c r="AK3698" s="26">
        <v>36021</v>
      </c>
    </row>
    <row r="3699" spans="1:37">
      <c r="A3699" s="3" t="s">
        <v>6575</v>
      </c>
      <c r="B3699" s="3" t="s">
        <v>4834</v>
      </c>
      <c r="C3699" s="4" t="s">
        <v>22</v>
      </c>
      <c r="E3699" s="209" t="s">
        <v>6576</v>
      </c>
      <c r="F3699" s="3" t="s">
        <v>272</v>
      </c>
      <c r="G3699" s="4" t="s">
        <v>400</v>
      </c>
      <c r="H3699" s="40">
        <v>0</v>
      </c>
      <c r="I3699" s="18">
        <v>0</v>
      </c>
      <c r="J3699" s="149" t="s">
        <v>14</v>
      </c>
      <c r="K3699" s="149" t="s">
        <v>15</v>
      </c>
      <c r="L3699" s="5">
        <v>0</v>
      </c>
      <c r="N3699" s="20">
        <v>0</v>
      </c>
      <c r="P3699" s="38">
        <v>0</v>
      </c>
      <c r="R3699" s="22">
        <v>0</v>
      </c>
      <c r="T3699" s="23">
        <v>0</v>
      </c>
      <c r="V3699" s="20">
        <v>0</v>
      </c>
      <c r="X3699" s="20">
        <v>0</v>
      </c>
      <c r="AA3699" s="24">
        <v>0</v>
      </c>
      <c r="AC3699" s="24">
        <v>524107</v>
      </c>
      <c r="AE3699" s="26">
        <v>0</v>
      </c>
      <c r="AG3699" s="26">
        <v>0</v>
      </c>
      <c r="AI3699" s="26">
        <v>0</v>
      </c>
      <c r="AK3699" s="26">
        <v>0</v>
      </c>
    </row>
  </sheetData>
  <autoFilter ref="A1:AM3686">
    <sortState ref="A2:AM3686">
      <sortCondition descending="1" ref="I1:I3686"/>
    </sortState>
  </autoFilter>
  <conditionalFormatting sqref="A1:XFD1048576">
    <cfRule type="expression" dxfId="90" priority="1">
      <formula>MOD(ROW(),2)=0</formula>
    </cfRule>
  </conditionalFormatting>
  <pageMargins left="0" right="0" top="0" bottom="0" header="0" footer="0"/>
  <pageSetup paperSize="9" firstPageNumber="0" fitToWidth="0" fitToHeight="0" orientation="portrait" horizontalDpi="300" verticalDpi="300"/>
  <headerFooter alignWithMargins="0"/>
  <drawing r:id="rId1"/>
  <legacyDrawing r:id="rId2"/>
  <mc:AlternateContent xmlns:mc="http://schemas.openxmlformats.org/markup-compatibility/2006">
    <mc:Choice Requires="x14">
      <controls>
        <mc:AlternateContent xmlns:mc="http://schemas.openxmlformats.org/markup-compatibility/2006">
          <mc:Choice Requires="x14">
            <control shapeId="1063" r:id="rId3" name="Drop Down 39">
              <controlPr defaultSize="0" autoLine="0" autoPict="0" macro="[0]!ThisWorkbook.DropDown39_Change" altText="This drop-down menu shows or hides columns indicating the presence of &quot;questionable&quot; data.">
                <anchor moveWithCells="1">
                  <from>
                    <xdr:col>39</xdr:col>
                    <xdr:colOff>85725</xdr:colOff>
                    <xdr:row>0</xdr:row>
                    <xdr:rowOff>352425</xdr:rowOff>
                  </from>
                  <to>
                    <xdr:col>46</xdr:col>
                    <xdr:colOff>581025</xdr:colOff>
                    <xdr:row>0</xdr:row>
                    <xdr:rowOff>609600</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Y141"/>
  <sheetViews>
    <sheetView workbookViewId="0"/>
  </sheetViews>
  <sheetFormatPr defaultColWidth="8.42578125" defaultRowHeight="15"/>
  <cols>
    <col min="1" max="1" width="11.28515625" style="51" customWidth="1"/>
    <col min="2" max="2" width="10.28515625" style="51" customWidth="1"/>
    <col min="3" max="3" width="10.85546875" style="51" customWidth="1"/>
    <col min="4" max="4" width="12.42578125" style="51" customWidth="1"/>
    <col min="5" max="5" width="17.42578125" style="51" customWidth="1"/>
    <col min="6" max="6" width="8.42578125" style="51"/>
    <col min="7" max="11" width="13.5703125" style="51" customWidth="1"/>
    <col min="12" max="12" width="13.5703125" style="51" hidden="1" customWidth="1"/>
    <col min="13" max="16" width="13.5703125" style="51" customWidth="1"/>
    <col min="17" max="17" width="13.5703125" style="51" hidden="1" customWidth="1"/>
    <col min="18" max="18" width="13.5703125" style="51" customWidth="1"/>
    <col min="19" max="19" width="8.42578125" style="51"/>
    <col min="20" max="20" width="8.42578125" style="51" hidden="1" customWidth="1"/>
    <col min="21" max="16384" width="8.42578125" style="51"/>
  </cols>
  <sheetData>
    <row r="1" spans="1:25" s="46" customFormat="1" ht="12" customHeight="1" thickBot="1">
      <c r="A1" s="205" t="s">
        <v>5317</v>
      </c>
      <c r="B1" s="163"/>
      <c r="C1" s="163"/>
      <c r="D1" s="163"/>
      <c r="E1" s="162"/>
      <c r="F1" s="166" t="s">
        <v>149</v>
      </c>
      <c r="G1" s="42"/>
      <c r="H1" s="42"/>
      <c r="I1" s="42"/>
      <c r="J1" s="42"/>
      <c r="K1" s="42"/>
      <c r="L1" s="42"/>
      <c r="M1" s="42"/>
      <c r="N1" s="42"/>
      <c r="O1" s="42"/>
      <c r="P1" s="42"/>
      <c r="Q1" s="42"/>
      <c r="R1" s="43"/>
      <c r="S1" s="44"/>
      <c r="T1" s="45">
        <f>IF(T4=1,0,1)</f>
        <v>0</v>
      </c>
      <c r="U1" s="45"/>
      <c r="V1" s="45"/>
      <c r="W1" s="45"/>
      <c r="X1" s="45"/>
      <c r="Y1" s="45"/>
    </row>
    <row r="2" spans="1:25" s="46" customFormat="1" ht="68.25" thickTop="1">
      <c r="A2" s="164"/>
      <c r="B2" s="162"/>
      <c r="C2" s="162"/>
      <c r="D2" s="162"/>
      <c r="E2" s="162"/>
      <c r="F2" s="181" t="s">
        <v>4</v>
      </c>
      <c r="G2" s="182" t="s">
        <v>8</v>
      </c>
      <c r="H2" s="182" t="s">
        <v>5878</v>
      </c>
      <c r="I2" s="182" t="s">
        <v>142</v>
      </c>
      <c r="J2" s="182" t="s">
        <v>143</v>
      </c>
      <c r="K2" s="182" t="s">
        <v>144</v>
      </c>
      <c r="L2" s="182" t="s">
        <v>145</v>
      </c>
      <c r="M2" s="182" t="s">
        <v>5</v>
      </c>
      <c r="N2" s="182" t="s">
        <v>6</v>
      </c>
      <c r="O2" s="182" t="s">
        <v>7</v>
      </c>
      <c r="P2" s="182" t="s">
        <v>146</v>
      </c>
      <c r="Q2" s="182" t="s">
        <v>147</v>
      </c>
      <c r="R2" s="183" t="s">
        <v>148</v>
      </c>
      <c r="S2" s="44"/>
      <c r="T2" s="45" t="s">
        <v>5214</v>
      </c>
      <c r="U2" s="45"/>
      <c r="V2" s="45"/>
      <c r="W2" s="45"/>
      <c r="X2" s="45"/>
      <c r="Y2" s="45"/>
    </row>
    <row r="3" spans="1:25" s="46" customFormat="1" ht="11.25">
      <c r="A3" s="161"/>
      <c r="B3" s="162"/>
      <c r="C3" s="162"/>
      <c r="D3" s="162"/>
      <c r="E3" s="162"/>
      <c r="F3" s="167">
        <f>IF($T$6,IF($T$1,SUMIFS(Metrics!L:L,Metrics!$AM:$AM,"=No",Metrics!$G:$G,"=Full Reporter"),SUMIFS(Metrics!L:L,Metrics!$G:$G,"=Full Reporter")),IF($T$1,SUMIFS(Metrics!L:L,Metrics!$AM:$AM,"=No"),SUM(Metrics!L:L)))</f>
        <v>136464</v>
      </c>
      <c r="G3" s="168">
        <f>IF($T$6,IF($T$1,AVERAGEIFS(Metrics!N:N,Metrics!$AM:$AM,"=No",Metrics!$G:$G,"=Full Reporter"),AVERAGEIFS(Metrics!N:N,Metrics!$G:$G,"=Full Reporter")),IF($T$1,AVERAGEIFS(Metrics!N:N,Metrics!$AM:$AM,"=No"),AVERAGE(Metrics!N:N)))</f>
        <v>1.8328091671173585</v>
      </c>
      <c r="H3" s="169">
        <f>IF($T$6,IF($T$1,AVERAGEIFS(Metrics!P:P,Metrics!$AM:$AM,"=No",Metrics!$G:$G,"=Full Reporter"),AVERAGEIFS(Metrics!P:P,Metrics!$G:$G,"=Full Reporter")),IF($T$1,AVERAGEIFS(Metrics!P:P,Metrics!$AM:$AM,"=No"),AVERAGE(Metrics!P:P)))</f>
        <v>0.13478969713358574</v>
      </c>
      <c r="I3" s="168">
        <f>IF($T$6,IF($T$1,AVERAGEIFS(Metrics!R:R,Metrics!$AM:$AM,"=No",Metrics!$G:$G,"=Full Reporter"),AVERAGEIFS(Metrics!R:R,Metrics!$G:$G,"=Full Reporter")),IF($T$1,AVERAGEIFS(Metrics!R:R,Metrics!$AM:$AM,"=No"),AVERAGE(Metrics!R:R)))</f>
        <v>91.656769740400406</v>
      </c>
      <c r="J3" s="169">
        <f>IF($T$6,IF($T$1,AVERAGEIFS(Metrics!T:T,Metrics!$AM:$AM,"=No",Metrics!$G:$G,"=Full Reporter"),AVERAGEIFS(Metrics!T:T,Metrics!$G:$G,"=Full Reporter")),IF($T$1,AVERAGEIFS(Metrics!T:T,Metrics!$AM:$AM,"=No"),AVERAGE(Metrics!T:T)))</f>
        <v>9.1272549215792136</v>
      </c>
      <c r="K3" s="168">
        <f>IF($T$6,IF($T$1,AVERAGEIFS(Metrics!V:V,Metrics!$AM:$AM,"=No",Metrics!$G:$G,"=Full Reporter"),AVERAGEIFS(Metrics!V:V,Metrics!$G:$G,"=Full Reporter")),IF($T$1,AVERAGEIFS(Metrics!V:V,Metrics!$AM:$AM,"=No"),AVERAGE(Metrics!V:V)))</f>
        <v>21.555672742022661</v>
      </c>
      <c r="L3" s="168">
        <f>IF($T$6,IF($T$1,AVERAGEIFS(Metrics!X:X,Metrics!$AM:$AM,"=No",Metrics!$G:$G,"=Full Reporter"),AVERAGEIFS(Metrics!X:X,Metrics!$G:$G,"=Full Reporter")),IF($T$1,AVERAGEIFS(Metrics!X:X,Metrics!$AM:$AM,"=No"),AVERAGE(Metrics!X:X)))</f>
        <v>1.1153227149810701</v>
      </c>
      <c r="M3" s="170">
        <f>IF($T$6,IF($T$1,SUMIFS(Metrics!AA:AA,Metrics!$AM:$AM,"=No",Metrics!$G:$G,"=Full Reporter"),SUMIFS(Metrics!AA:AA,Metrics!$G:$G,"=Full Reporter")),IF($T$1,SUMIFS(Metrics!AA:AA,Metrics!$AM:$AM,"=No"),SUM(Metrics!AA:AA)))</f>
        <v>15795714939</v>
      </c>
      <c r="N3" s="170">
        <f>IF($T$6,IF($T$1,SUMIFS(Metrics!AC:AC,Metrics!$AM:$AM,"=No",Metrics!$G:$G,"=Full Reporter"),SUMIFS(Metrics!AC:AC,Metrics!$G:$G,"=Full Reporter")),IF($T$1,SUMIFS(Metrics!AC:AC,Metrics!$AM:$AM,"=No"),SUM(Metrics!AC:AC)))</f>
        <v>48424177369</v>
      </c>
      <c r="O3" s="171">
        <f>IF($T$6,IF($T$1,SUMIFS(Metrics!AE:AE,Metrics!$AM:$AM,"=No",Metrics!$G:$G,"=Full Reporter"),SUMIFS(Metrics!AE:AE,Metrics!$G:$G,"=Full Reporter")),IF($T$1,SUMIFS(Metrics!AE:AE,Metrics!$AM:$AM,"=No"),SUM(Metrics!AE:AE)))</f>
        <v>9863114001</v>
      </c>
      <c r="P3" s="171">
        <f>IF($T$6,IF($T$1,SUMIFS(Metrics!AG:AG,Metrics!$AM:$AM,"=No",Metrics!$G:$G,"=Full Reporter"),SUMIFS(Metrics!AG:AG,Metrics!$G:$G,"=Full Reporter")),IF($T$1,SUMIFS(Metrics!AG:AG,Metrics!$AM:$AM,"=No"),SUM(Metrics!AG:AG)))</f>
        <v>317316594</v>
      </c>
      <c r="Q3" s="171">
        <f>IF($T$6,IF($T$1,SUMIFS(Metrics!AI:AI,Metrics!$AM:$AM,"=No",Metrics!$G:$G,"=Full Reporter"),SUMIFS(Metrics!AI:AI,Metrics!$G:$G,"=Full Reporter")),IF($T$1,SUMIFS(Metrics!AI:AI,Metrics!$AM:$AM,"=No"),SUM(Metrics!AI:AI)))</f>
        <v>53830315946</v>
      </c>
      <c r="R3" s="179">
        <f>IF($T$6,IF($T$1,SUMIFS(Metrics!AK:AK,Metrics!$AM:$AM,"=No",Metrics!$G:$G,"=Full Reporter"),SUMIFS(Metrics!AK:AK,Metrics!$G:$G,"=Full Reporter")),IF($T$1,SUMIFS(Metrics!AK:AK,Metrics!$AM:$AM,"=No"),SUM(Metrics!AK:AK)))</f>
        <v>4790205047</v>
      </c>
      <c r="S3" s="44"/>
      <c r="T3" s="48" t="s">
        <v>5215</v>
      </c>
      <c r="U3" s="45"/>
      <c r="V3" s="45"/>
      <c r="W3" s="45"/>
      <c r="X3" s="45"/>
      <c r="Y3" s="45"/>
    </row>
    <row r="4" spans="1:25">
      <c r="A4" s="50"/>
      <c r="B4" s="50"/>
      <c r="C4" s="50"/>
      <c r="D4" s="50"/>
      <c r="E4" s="50"/>
      <c r="F4" s="50"/>
      <c r="G4" s="50"/>
      <c r="H4" s="50"/>
      <c r="I4" s="50"/>
      <c r="J4" s="50"/>
      <c r="K4" s="50"/>
      <c r="L4" s="50"/>
      <c r="M4" s="50"/>
      <c r="N4" s="50"/>
      <c r="O4" s="50"/>
      <c r="P4" s="50"/>
      <c r="Q4" s="50"/>
      <c r="R4" s="180"/>
      <c r="S4" s="49"/>
      <c r="T4" s="50">
        <v>1</v>
      </c>
      <c r="U4" s="50"/>
      <c r="V4" s="50"/>
      <c r="W4" s="50"/>
      <c r="X4" s="50"/>
      <c r="Y4" s="50"/>
    </row>
    <row r="5" spans="1:25" ht="15.75" thickBot="1">
      <c r="A5" s="173" t="s">
        <v>5288</v>
      </c>
      <c r="B5" s="165"/>
      <c r="C5" s="165"/>
      <c r="D5" s="165"/>
      <c r="E5" s="50"/>
      <c r="F5" s="50"/>
      <c r="G5" s="50"/>
      <c r="H5" s="50"/>
      <c r="I5" s="50"/>
      <c r="J5" s="50"/>
      <c r="K5" s="50"/>
      <c r="L5" s="50"/>
      <c r="M5" s="50"/>
      <c r="N5" s="50"/>
      <c r="O5" s="50"/>
      <c r="P5" s="50"/>
      <c r="Q5" s="50"/>
      <c r="R5" s="180"/>
      <c r="S5" s="49"/>
      <c r="T5" s="48"/>
      <c r="U5" s="50"/>
      <c r="V5" s="50"/>
      <c r="W5" s="50"/>
      <c r="X5" s="50"/>
      <c r="Y5" s="50"/>
    </row>
    <row r="6" spans="1:25" s="60" customFormat="1" ht="68.25" thickTop="1">
      <c r="A6" s="54"/>
      <c r="B6" s="55"/>
      <c r="C6" s="55"/>
      <c r="D6" s="56" t="s">
        <v>5213</v>
      </c>
      <c r="E6" s="189" t="s">
        <v>5315</v>
      </c>
      <c r="F6" s="188" t="s">
        <v>4</v>
      </c>
      <c r="G6" s="182" t="s">
        <v>8</v>
      </c>
      <c r="H6" s="182" t="s">
        <v>5878</v>
      </c>
      <c r="I6" s="182" t="s">
        <v>142</v>
      </c>
      <c r="J6" s="182" t="s">
        <v>143</v>
      </c>
      <c r="K6" s="182" t="s">
        <v>144</v>
      </c>
      <c r="L6" s="182" t="s">
        <v>145</v>
      </c>
      <c r="M6" s="182" t="s">
        <v>5</v>
      </c>
      <c r="N6" s="182" t="s">
        <v>6</v>
      </c>
      <c r="O6" s="182" t="s">
        <v>7</v>
      </c>
      <c r="P6" s="182" t="s">
        <v>146</v>
      </c>
      <c r="Q6" s="182" t="s">
        <v>147</v>
      </c>
      <c r="R6" s="183" t="s">
        <v>148</v>
      </c>
      <c r="S6" s="59"/>
      <c r="T6" s="58">
        <f>IF(T9=1,0,1)</f>
        <v>0</v>
      </c>
      <c r="U6" s="59"/>
      <c r="V6" s="59"/>
      <c r="W6" s="59"/>
      <c r="X6" s="59"/>
      <c r="Y6" s="59"/>
    </row>
    <row r="7" spans="1:25" s="60" customFormat="1" ht="11.25">
      <c r="A7" s="93" t="s">
        <v>5877</v>
      </c>
      <c r="B7" s="94">
        <f>D7</f>
        <v>200000</v>
      </c>
      <c r="C7" s="95"/>
      <c r="D7" s="61">
        <v>200000</v>
      </c>
      <c r="E7" s="184" t="str">
        <f t="shared" ref="E7:E16" si="0">IFERROR(IF(A7="Between",A7&amp;" "&amp;FIXED(B7,0,0)&amp;" "&amp;C7&amp;" "&amp;FIXED(D7,0,0),A7&amp;" "&amp;FIXED(B7,0,0)),"invalid bin")</f>
        <v>Under 200,000</v>
      </c>
      <c r="F7" s="101">
        <f>IF($T$6,IF($T$1,SUMIFS(Metrics!L:L,Metrics!$H:$H,"&lt;"&amp;$D7,Metrics!$AM:$AM,"=No",Metrics!$G:$G,"=Full Reporter"),SUMIFS(Metrics!L:L,Metrics!$H:$H,"&lt;"&amp;$D7,Metrics!$G:$G,"=Full Reporter")),IF($T$1,SUMIFS(Metrics!L:L,Metrics!$H:$H,"&lt;"&amp;$D7,Metrics!$AM:$AM,"=No"),SUMIFS(Metrics!L:L,Metrics!$H:$H,"&lt;"&amp;$D7)))</f>
        <v>29370</v>
      </c>
      <c r="G7" s="102">
        <f>IF($T$6,IF($T$1,AVERAGEIFS(Metrics!N:N,Metrics!$H:$H,"&lt;"&amp;$D7,Metrics!$AM:$AM,"=No",Metrics!$G:$G,"=Full Reporter"),AVERAGEIFS(Metrics!N:N,Metrics!$H:$H,"&lt;"&amp;$D7,Metrics!$G:$G,"=Full Reporter")),IF($T$1,AVERAGEIFS(Metrics!N:N,Metrics!$H:$H,"&lt;"&amp;$D7,Metrics!$AM:$AM,"=No"),AVERAGEIFS(Metrics!N:N,Metrics!$H:$H,"&lt;"&amp;$D7)))</f>
        <v>1.5946725200506526</v>
      </c>
      <c r="H7" s="103">
        <f>IF($T$6,IF($T$1,AVERAGEIFS(Metrics!P:P,Metrics!$H:$H,"&lt;"&amp;$D7,Metrics!$AM:$AM,"=No",Metrics!$G:$G,"=Full Reporter"),AVERAGEIFS(Metrics!P:P,Metrics!$H:$H,"&lt;"&amp;$D7,Metrics!$G:$G,"=Full Reporter")),IF($T$1,AVERAGEIFS(Metrics!P:P,Metrics!$H:$H,"&lt;"&amp;$D7,Metrics!$AM:$AM,"=No"),AVERAGEIFS(Metrics!P:P,Metrics!$H:$H,"&lt;"&amp;$D7)))</f>
        <v>0.10455555086534414</v>
      </c>
      <c r="I7" s="102">
        <f>IF($T$6,IF($T$1,AVERAGEIFS(Metrics!R:R,Metrics!$H:$H,"&lt;"&amp;$D7,Metrics!$AM:$AM,"=No",Metrics!$G:$G,"=Full Reporter"),AVERAGEIFS(Metrics!R:R,Metrics!$H:$H,"&lt;"&amp;$D7,Metrics!$G:$G,"=Full Reporter")),IF($T$1,AVERAGEIFS(Metrics!R:R,Metrics!$H:$H,"&lt;"&amp;$D7,Metrics!$AM:$AM,"=No"),AVERAGEIFS(Metrics!R:R,Metrics!$H:$H,"&lt;"&amp;$D7)))</f>
        <v>64.987801857323745</v>
      </c>
      <c r="J7" s="103">
        <f>IF($T$6,IF($T$1,AVERAGEIFS(Metrics!T:T,Metrics!$H:$H,"&lt;"&amp;$D7,Metrics!$AM:$AM,"=No",Metrics!$G:$G,"=Full Reporter"),AVERAGEIFS(Metrics!T:T,Metrics!$H:$H,"&lt;"&amp;$D7,Metrics!$G:$G,"=Full Reporter")),IF($T$1,AVERAGEIFS(Metrics!T:T,Metrics!$H:$H,"&lt;"&amp;$D7,Metrics!$AM:$AM,"=No"),AVERAGEIFS(Metrics!T:T,Metrics!$H:$H,"&lt;"&amp;$D7)))</f>
        <v>5.4540519206416196</v>
      </c>
      <c r="K7" s="102">
        <f>IF($T$6,IF($T$1,AVERAGEIFS(Metrics!V:V,Metrics!$H:$H,"&lt;"&amp;$D7,Metrics!$AM:$AM,"=No",Metrics!$G:$G,"=Full Reporter"),AVERAGEIFS(Metrics!V:V,Metrics!$H:$H,"&lt;"&amp;$D7,Metrics!$G:$G,"=Full Reporter")),IF($T$1,AVERAGEIFS(Metrics!V:V,Metrics!$H:$H,"&lt;"&amp;$D7,Metrics!$AM:$AM,"=No"),AVERAGEIFS(Metrics!V:V,Metrics!$H:$H,"&lt;"&amp;$D7)))</f>
        <v>22.235597931616702</v>
      </c>
      <c r="L7" s="102">
        <f>IF($T$6,IF($T$1,AVERAGEIFS(Metrics!X:X,Metrics!$H:$H,"&lt;"&amp;$D7,Metrics!$AM:$AM,"=No",Metrics!$G:$G,"=Full Reporter"),AVERAGEIFS(Metrics!X:X,Metrics!$H:$H,"&lt;"&amp;$D7,Metrics!$G:$G,"=Full Reporter")),IF($T$1,AVERAGEIFS(Metrics!X:X,Metrics!$H:$H,"&lt;"&amp;$D7,Metrics!$AM:$AM,"=No"),AVERAGEIFS(Metrics!X:X,Metrics!$H:$H,"&lt;"&amp;$D7)))</f>
        <v>0.49482258336850998</v>
      </c>
      <c r="M7" s="104">
        <f>IF($T$6,IF($T$1,SUMIFS(Metrics!AA:AA,Metrics!$H:$H,"&lt;"&amp;$D7,Metrics!$AM:$AM,"=No",Metrics!$G:$G,"=Full Reporter"),SUMIFS(Metrics!AA:AA,Metrics!$H:$H,"&lt;"&amp;$D7,Metrics!$G:$G,"=Full Reporter")),IF($T$1,SUMIFS(Metrics!AA:AA,Metrics!$H:$H,"&lt;"&amp;$D7,Metrics!$AM:$AM,"=No"),SUMIFS(Metrics!AA:AA,Metrics!$H:$H,"&lt;"&amp;$D7)))</f>
        <v>430924899</v>
      </c>
      <c r="N7" s="104">
        <f>IF($T$6,IF($T$1,SUMIFS(Metrics!AC:AC,Metrics!$H:$H,"&lt;"&amp;$D7,Metrics!$AM:$AM,"=No",Metrics!$G:$G,"=Full Reporter"),SUMIFS(Metrics!AC:AC,Metrics!$H:$H,"&lt;"&amp;$D7,Metrics!$G:$G,"=Full Reporter")),IF($T$1,SUMIFS(Metrics!AC:AC,Metrics!$H:$H,"&lt;"&amp;$D7,Metrics!$AM:$AM,"=No"),SUMIFS(Metrics!AC:AC,Metrics!$H:$H,"&lt;"&amp;$D7)))</f>
        <v>3082401293</v>
      </c>
      <c r="O7" s="105">
        <f>IF($T$6,IF($T$1,SUMIFS(Metrics!AE:AE,Metrics!$H:$H,"&lt;"&amp;$D7,Metrics!$AM:$AM,"=No",Metrics!$G:$G,"=Full Reporter"),SUMIFS(Metrics!AE:AE,Metrics!$H:$H,"&lt;"&amp;$D7,Metrics!$G:$G,"=Full Reporter")),IF($T$1,SUMIFS(Metrics!AE:AE,Metrics!$H:$H,"&lt;"&amp;$D7,Metrics!$AM:$AM,"=No"),SUMIFS(Metrics!AE:AE,Metrics!$H:$H,"&lt;"&amp;$D7)))</f>
        <v>385203803</v>
      </c>
      <c r="P7" s="105">
        <f>IF($T$6,IF($T$1,SUMIFS(Metrics!AG:AG,Metrics!$H:$H,"&lt;"&amp;$D7,Metrics!$AM:$AM,"=No",Metrics!$G:$G,"=Full Reporter"),SUMIFS(Metrics!AG:AG,Metrics!$H:$H,"&lt;"&amp;$D7,Metrics!$G:$G,"=Full Reporter")),IF($T$1,SUMIFS(Metrics!AG:AG,Metrics!$H:$H,"&lt;"&amp;$D7,Metrics!$AM:$AM,"=No"),SUMIFS(Metrics!AG:AG,Metrics!$H:$H,"&lt;"&amp;$D7)))</f>
        <v>48268570</v>
      </c>
      <c r="Q7" s="105">
        <f>IF($T$6,IF($T$1,SUMIFS(Metrics!AI:AI,Metrics!$H:$H,"&lt;"&amp;$D7,Metrics!$AM:$AM,"=No",Metrics!$G:$G,"=Full Reporter"),SUMIFS(Metrics!AI:AI,Metrics!$H:$H,"&lt;"&amp;$D7,Metrics!$G:$G,"=Full Reporter")),IF($T$1,SUMIFS(Metrics!AI:AI,Metrics!$H:$H,"&lt;"&amp;$D7,Metrics!$AM:$AM,"=No"),SUMIFS(Metrics!AI:AI,Metrics!$H:$H,"&lt;"&amp;$D7)))</f>
        <v>987851652</v>
      </c>
      <c r="R7" s="106">
        <f>IF($T$6,IF($T$1,SUMIFS(Metrics!AK:AK,Metrics!$H:$H,"&lt;"&amp;$D7,Metrics!$AM:$AM,"=No",Metrics!$G:$G,"=Full Reporter"),SUMIFS(Metrics!AK:AK,Metrics!$H:$H,"&lt;"&amp;$D7,Metrics!$G:$G,"=Full Reporter")),IF($T$1,SUMIFS(Metrics!AK:AK,Metrics!$H:$H,"&lt;"&amp;$D7,Metrics!$AM:$AM,"=No"),SUMIFS(Metrics!AK:AK,Metrics!$H:$H,"&lt;"&amp;$D7)))</f>
        <v>800392751</v>
      </c>
      <c r="S7" s="59"/>
      <c r="T7" s="62" t="s">
        <v>5229</v>
      </c>
      <c r="U7" s="59"/>
      <c r="V7" s="59"/>
      <c r="W7" s="59"/>
      <c r="X7" s="59"/>
      <c r="Y7" s="59"/>
    </row>
    <row r="8" spans="1:25" s="60" customFormat="1" ht="11.25">
      <c r="A8" s="96" t="str">
        <f>IF(D8&lt;&gt;"","Between","Over")</f>
        <v>Between</v>
      </c>
      <c r="B8" s="94">
        <f>D7</f>
        <v>200000</v>
      </c>
      <c r="C8" s="95" t="str">
        <f>IF(D8&lt;&gt;"","and","")</f>
        <v>and</v>
      </c>
      <c r="D8" s="61">
        <v>1000000</v>
      </c>
      <c r="E8" s="184" t="str">
        <f t="shared" si="0"/>
        <v>Between 200,000 and 1,000,000</v>
      </c>
      <c r="F8" s="107">
        <f>IF($T$6,IF($T$1,IF($A8="Between",SUMIFS(Metrics!L:L,Metrics!$H:$H,"&gt;="&amp;$B8,Metrics!$H:$H,"&lt;"&amp;$D8,Metrics!$AM:$AM,"=No",Metrics!$G:$G,"=Full Reporter"),SUMIFS(Metrics!L:L,Metrics!$H:$H,"&gt;="&amp;$B8,Metrics!$AM:$AM,"=No",Metrics!$G:$G,"=Full Reporter")),IF($A8="Between",SUMIFS(Metrics!L:L,Metrics!$H:$H,"&gt;="&amp;$B8,Metrics!$H:$H,"&lt;"&amp;$D8,Metrics!$G:$G,"=Full Reporter"),SUMIFS(Metrics!L:L,Metrics!$H:$H,"&gt;="&amp;$B8,Metrics!$G:$G,"=Full Reporter"))),IF($T$1,IF($A8="Between",SUMIFS(Metrics!L:L,Metrics!$H:$H,"&gt;="&amp;$B8,Metrics!$H:$H,"&lt;"&amp;$D8,Metrics!$AM:$AM,"=No"),SUMIFS(Metrics!L:L,Metrics!$H:$H,"&gt;="&amp;$B8,Metrics!$AM:$AM,"=No")),IF($A8="Between",SUMIFS(Metrics!L:L,Metrics!$H:$H,"&gt;="&amp;$B8,Metrics!$H:$H,"&lt;"&amp;$D8),SUMIFS(Metrics!L:L,Metrics!$H:$H,"&gt;="&amp;$B8))))</f>
        <v>18431</v>
      </c>
      <c r="G8" s="108">
        <f>IF($T$6,IF($T$1,IF($A8="Between",AVERAGEIFS(Metrics!N:N,Metrics!$H:$H,"&gt;="&amp;$B8,Metrics!$H:$H,"&lt;"&amp;$D8,Metrics!$AM:$AM,"=No",Metrics!$G:$G,"=Full Reporter"),AVERAGEIFS(Metrics!N:N,Metrics!$H:$H,"&gt;="&amp;$B8,Metrics!$AM:$AM,"=No",Metrics!$G:$G,"=Full Reporter")),IF($A8="Between",AVERAGEIFS(Metrics!N:N,Metrics!$H:$H,"&gt;="&amp;$B8,Metrics!$H:$H,"&lt;"&amp;$D8,Metrics!$G:$G,"=Full Reporter"),AVERAGEIFS(Metrics!N:N,Metrics!$H:$H,"&gt;="&amp;$B8,Metrics!$G:$G,"=Full Reporter"))),IF($T$1,IF($A8="Between",AVERAGEIFS(Metrics!N:N,Metrics!$H:$H,"&gt;="&amp;$B8,Metrics!$H:$H,"&lt;"&amp;$D8,Metrics!$AM:$AM,"=No"),AVERAGEIFS(Metrics!N:N,Metrics!$H:$H,"&gt;="&amp;$B8,Metrics!$AM:$AM,"=No")),IF($A8="Between",AVERAGEIFS(Metrics!N:N,Metrics!$H:$H,"&gt;="&amp;$B8,Metrics!$H:$H,"&lt;"&amp;$D8),AVERAGEIFS(Metrics!N:N,Metrics!$H:$H,"&gt;="&amp;$B8))))</f>
        <v>2.550616544117648</v>
      </c>
      <c r="H8" s="109">
        <f>IF($T$6,IF($T$1,IF($A8="Between",AVERAGEIFS(Metrics!P:P,Metrics!$H:$H,"&gt;="&amp;$B8,Metrics!$H:$H,"&lt;"&amp;$D8,Metrics!$AM:$AM,"=No",Metrics!$G:$G,"=Full Reporter"),AVERAGEIFS(Metrics!P:P,Metrics!$H:$H,"&gt;="&amp;$B8,Metrics!$AM:$AM,"=No",Metrics!$G:$G,"=Full Reporter")),IF($A8="Between",AVERAGEIFS(Metrics!P:P,Metrics!$H:$H,"&gt;="&amp;$B8,Metrics!$H:$H,"&lt;"&amp;$D8,Metrics!$G:$G,"=Full Reporter"),AVERAGEIFS(Metrics!P:P,Metrics!$H:$H,"&gt;="&amp;$B8,Metrics!$G:$G,"=Full Reporter"))),IF($T$1,IF($A8="Between",AVERAGEIFS(Metrics!P:P,Metrics!$H:$H,"&gt;="&amp;$B8,Metrics!$H:$H,"&lt;"&amp;$D8,Metrics!$AM:$AM,"=No"),AVERAGEIFS(Metrics!P:P,Metrics!$H:$H,"&gt;="&amp;$B8,Metrics!$AM:$AM,"=No")),IF($A8="Between",AVERAGEIFS(Metrics!P:P,Metrics!$H:$H,"&gt;="&amp;$B8,Metrics!$H:$H,"&lt;"&amp;$D8),AVERAGEIFS(Metrics!P:P,Metrics!$H:$H,"&gt;="&amp;$B8))))</f>
        <v>0.18423069852941182</v>
      </c>
      <c r="I8" s="108">
        <f>IF($T$6,IF($T$1,IF($A8="Between",AVERAGEIFS(Metrics!R:R,Metrics!$H:$H,"&gt;="&amp;$B8,Metrics!$H:$H,"&lt;"&amp;$D8,Metrics!$AM:$AM,"=No",Metrics!$G:$G,"=Full Reporter"),AVERAGEIFS(Metrics!R:R,Metrics!$H:$H,"&gt;="&amp;$B8,Metrics!$AM:$AM,"=No",Metrics!$G:$G,"=Full Reporter")),IF($A8="Between",AVERAGEIFS(Metrics!R:R,Metrics!$H:$H,"&gt;="&amp;$B8,Metrics!$H:$H,"&lt;"&amp;$D8,Metrics!$G:$G,"=Full Reporter"),AVERAGEIFS(Metrics!R:R,Metrics!$H:$H,"&gt;="&amp;$B8,Metrics!$G:$G,"=Full Reporter"))),IF($T$1,IF($A8="Between",AVERAGEIFS(Metrics!R:R,Metrics!$H:$H,"&gt;="&amp;$B8,Metrics!$H:$H,"&lt;"&amp;$D8,Metrics!$AM:$AM,"=No"),AVERAGEIFS(Metrics!R:R,Metrics!$H:$H,"&gt;="&amp;$B8,Metrics!$AM:$AM,"=No")),IF($A8="Between",AVERAGEIFS(Metrics!R:R,Metrics!$H:$H,"&gt;="&amp;$B8,Metrics!$H:$H,"&lt;"&amp;$D8),AVERAGEIFS(Metrics!R:R,Metrics!$H:$H,"&gt;="&amp;$B8))))</f>
        <v>100.05932187499997</v>
      </c>
      <c r="J8" s="109">
        <f>IF($T$6,IF($T$1,IF($A8="Between",AVERAGEIFS(Metrics!T:T,Metrics!$H:$H,"&gt;="&amp;$B8,Metrics!$H:$H,"&lt;"&amp;$D8,Metrics!$AM:$AM,"=No",Metrics!$G:$G,"=Full Reporter"),AVERAGEIFS(Metrics!T:T,Metrics!$H:$H,"&gt;="&amp;$B8,Metrics!$AM:$AM,"=No",Metrics!$G:$G,"=Full Reporter")),IF($A8="Between",AVERAGEIFS(Metrics!T:T,Metrics!$H:$H,"&gt;="&amp;$B8,Metrics!$H:$H,"&lt;"&amp;$D8,Metrics!$G:$G,"=Full Reporter"),AVERAGEIFS(Metrics!T:T,Metrics!$H:$H,"&gt;="&amp;$B8,Metrics!$G:$G,"=Full Reporter"))),IF($T$1,IF($A8="Between",AVERAGEIFS(Metrics!T:T,Metrics!$H:$H,"&gt;="&amp;$B8,Metrics!$H:$H,"&lt;"&amp;$D8,Metrics!$AM:$AM,"=No"),AVERAGEIFS(Metrics!T:T,Metrics!$H:$H,"&gt;="&amp;$B8,Metrics!$AM:$AM,"=No")),IF($A8="Between",AVERAGEIFS(Metrics!T:T,Metrics!$H:$H,"&gt;="&amp;$B8,Metrics!$H:$H,"&lt;"&amp;$D8),AVERAGEIFS(Metrics!T:T,Metrics!$H:$H,"&gt;="&amp;$B8))))</f>
        <v>9.743773529411758</v>
      </c>
      <c r="K8" s="108">
        <f>IF($T$6,IF($T$1,IF($A8="Between",AVERAGEIFS(Metrics!V:V,Metrics!$H:$H,"&gt;="&amp;$B8,Metrics!$H:$H,"&lt;"&amp;$D8,Metrics!$AM:$AM,"=No",Metrics!$G:$G,"=Full Reporter"),AVERAGEIFS(Metrics!V:V,Metrics!$H:$H,"&gt;="&amp;$B8,Metrics!$AM:$AM,"=No",Metrics!$G:$G,"=Full Reporter")),IF($A8="Between",AVERAGEIFS(Metrics!V:V,Metrics!$H:$H,"&gt;="&amp;$B8,Metrics!$H:$H,"&lt;"&amp;$D8,Metrics!$G:$G,"=Full Reporter"),AVERAGEIFS(Metrics!V:V,Metrics!$H:$H,"&gt;="&amp;$B8,Metrics!$G:$G,"=Full Reporter"))),IF($T$1,IF($A8="Between",AVERAGEIFS(Metrics!V:V,Metrics!$H:$H,"&gt;="&amp;$B8,Metrics!$H:$H,"&lt;"&amp;$D8,Metrics!$AM:$AM,"=No"),AVERAGEIFS(Metrics!V:V,Metrics!$H:$H,"&gt;="&amp;$B8,Metrics!$AM:$AM,"=No")),IF($A8="Between",AVERAGEIFS(Metrics!V:V,Metrics!$H:$H,"&gt;="&amp;$B8,Metrics!$H:$H,"&lt;"&amp;$D8),AVERAGEIFS(Metrics!V:V,Metrics!$H:$H,"&gt;="&amp;$B8))))</f>
        <v>21.469052941176486</v>
      </c>
      <c r="L8" s="108">
        <f>IF($T$6,IF($T$1,IF($A8="Between",AVERAGEIFS(Metrics!X:X,Metrics!$H:$H,"&gt;="&amp;$B8,Metrics!$H:$H,"&lt;"&amp;$D8,Metrics!$AM:$AM,"=No",Metrics!$G:$G,"=Full Reporter"),AVERAGEIFS(Metrics!X:X,Metrics!$H:$H,"&gt;="&amp;$B8,Metrics!$AM:$AM,"=No",Metrics!$G:$G,"=Full Reporter")),IF($A8="Between",AVERAGEIFS(Metrics!X:X,Metrics!$H:$H,"&gt;="&amp;$B8,Metrics!$H:$H,"&lt;"&amp;$D8,Metrics!$G:$G,"=Full Reporter"),AVERAGEIFS(Metrics!X:X,Metrics!$H:$H,"&gt;="&amp;$B8,Metrics!$G:$G,"=Full Reporter"))),IF($T$1,IF($A8="Between",AVERAGEIFS(Metrics!X:X,Metrics!$H:$H,"&gt;="&amp;$B8,Metrics!$H:$H,"&lt;"&amp;$D8,Metrics!$AM:$AM,"=No"),AVERAGEIFS(Metrics!X:X,Metrics!$H:$H,"&gt;="&amp;$B8,Metrics!$AM:$AM,"=No")),IF($A8="Between",AVERAGEIFS(Metrics!X:X,Metrics!$H:$H,"&gt;="&amp;$B8,Metrics!$H:$H,"&lt;"&amp;$D8),AVERAGEIFS(Metrics!X:X,Metrics!$H:$H,"&gt;="&amp;$B8))))</f>
        <v>2.3500968750000015</v>
      </c>
      <c r="M8" s="110">
        <f>IF($T$6,IF($T$1,IF($A8="Between",SUMIFS(Metrics!AA:AA,Metrics!$H:$H,"&gt;="&amp;$B8,Metrics!$H:$H,"&lt;"&amp;$D8,Metrics!$AM:$AM,"=No",Metrics!$G:$G,"=Full Reporter"),SUMIFS(Metrics!AA:AA,Metrics!$H:$H,"&gt;="&amp;$B8,Metrics!$AM:$AM,"=No",Metrics!$G:$G,"=Full Reporter")),IF($A8="Between",SUMIFS(Metrics!AA:AA,Metrics!$H:$H,"&gt;="&amp;$B8,Metrics!$H:$H,"&lt;"&amp;$D8,Metrics!$G:$G,"=Full Reporter"),SUMIFS(Metrics!AA:AA,Metrics!$H:$H,"&gt;="&amp;$B8,Metrics!$G:$G,"=Full Reporter"))),IF($T$1,IF($A8="Between",SUMIFS(Metrics!AA:AA,Metrics!$H:$H,"&gt;="&amp;$B8,Metrics!$H:$H,"&lt;"&amp;$D8,Metrics!$AM:$AM,"=No"),SUMIFS(Metrics!AA:AA,Metrics!$H:$H,"&gt;="&amp;$B8,Metrics!$AM:$AM,"=No")),IF($A8="Between",SUMIFS(Metrics!AA:AA,Metrics!$H:$H,"&gt;="&amp;$B8,Metrics!$H:$H,"&lt;"&amp;$D8),SUMIFS(Metrics!AA:AA,Metrics!$H:$H,"&gt;="&amp;$B8))))</f>
        <v>757248315</v>
      </c>
      <c r="N8" s="110">
        <f>IF($T$6,IF($T$1,IF($A8="Between",SUMIFS(Metrics!AC:AC,Metrics!$H:$H,"&gt;="&amp;$B8,Metrics!$H:$H,"&lt;"&amp;$D8,Metrics!$AM:$AM,"=No",Metrics!$G:$G,"=Full Reporter"),SUMIFS(Metrics!AC:AC,Metrics!$H:$H,"&gt;="&amp;$B8,Metrics!$AM:$AM,"=No",Metrics!$G:$G,"=Full Reporter")),IF($A8="Between",SUMIFS(Metrics!AC:AC,Metrics!$H:$H,"&gt;="&amp;$B8,Metrics!$H:$H,"&lt;"&amp;$D8,Metrics!$G:$G,"=Full Reporter"),SUMIFS(Metrics!AC:AC,Metrics!$H:$H,"&gt;="&amp;$B8,Metrics!$G:$G,"=Full Reporter"))),IF($T$1,IF($A8="Between",SUMIFS(Metrics!AC:AC,Metrics!$H:$H,"&gt;="&amp;$B8,Metrics!$H:$H,"&lt;"&amp;$D8,Metrics!$AM:$AM,"=No"),SUMIFS(Metrics!AC:AC,Metrics!$H:$H,"&gt;="&amp;$B8,Metrics!$AM:$AM,"=No")),IF($A8="Between",SUMIFS(Metrics!AC:AC,Metrics!$H:$H,"&gt;="&amp;$B8,Metrics!$H:$H,"&lt;"&amp;$D8),SUMIFS(Metrics!AC:AC,Metrics!$H:$H,"&gt;="&amp;$B8))))</f>
        <v>4268846685</v>
      </c>
      <c r="O8" s="111">
        <f>IF($T$6,IF($T$1,IF($A8="Between",SUMIFS(Metrics!AE:AE,Metrics!$H:$H,"&gt;="&amp;$B8,Metrics!$H:$H,"&lt;"&amp;$D8,Metrics!$AM:$AM,"=No",Metrics!$G:$G,"=Full Reporter"),SUMIFS(Metrics!AE:AE,Metrics!$H:$H,"&gt;="&amp;$B8,Metrics!$AM:$AM,"=No",Metrics!$G:$G,"=Full Reporter")),IF($A8="Between",SUMIFS(Metrics!AE:AE,Metrics!$H:$H,"&gt;="&amp;$B8,Metrics!$H:$H,"&lt;"&amp;$D8,Metrics!$G:$G,"=Full Reporter"),SUMIFS(Metrics!AE:AE,Metrics!$H:$H,"&gt;="&amp;$B8,Metrics!$G:$G,"=Full Reporter"))),IF($T$1,IF($A8="Between",SUMIFS(Metrics!AE:AE,Metrics!$H:$H,"&gt;="&amp;$B8,Metrics!$H:$H,"&lt;"&amp;$D8,Metrics!$AM:$AM,"=No"),SUMIFS(Metrics!AE:AE,Metrics!$H:$H,"&gt;="&amp;$B8,Metrics!$AM:$AM,"=No")),IF($A8="Between",SUMIFS(Metrics!AE:AE,Metrics!$H:$H,"&gt;="&amp;$B8,Metrics!$H:$H,"&lt;"&amp;$D8),SUMIFS(Metrics!AE:AE,Metrics!$H:$H,"&gt;="&amp;$B8))))</f>
        <v>654047736</v>
      </c>
      <c r="P8" s="111">
        <f>IF($T$6,IF($T$1,IF($A8="Between",SUMIFS(Metrics!AG:AG,Metrics!$H:$H,"&gt;="&amp;$B8,Metrics!$H:$H,"&lt;"&amp;$D8,Metrics!$AM:$AM,"=No",Metrics!$G:$G,"=Full Reporter"),SUMIFS(Metrics!AG:AG,Metrics!$H:$H,"&gt;="&amp;$B8,Metrics!$AM:$AM,"=No",Metrics!$G:$G,"=Full Reporter")),IF($A8="Between",SUMIFS(Metrics!AG:AG,Metrics!$H:$H,"&gt;="&amp;$B8,Metrics!$H:$H,"&lt;"&amp;$D8,Metrics!$G:$G,"=Full Reporter"),SUMIFS(Metrics!AG:AG,Metrics!$H:$H,"&gt;="&amp;$B8,Metrics!$G:$G,"=Full Reporter"))),IF($T$1,IF($A8="Between",SUMIFS(Metrics!AG:AG,Metrics!$H:$H,"&gt;="&amp;$B8,Metrics!$H:$H,"&lt;"&amp;$D8,Metrics!$AM:$AM,"=No"),SUMIFS(Metrics!AG:AG,Metrics!$H:$H,"&gt;="&amp;$B8,Metrics!$AM:$AM,"=No")),IF($A8="Between",SUMIFS(Metrics!AG:AG,Metrics!$H:$H,"&gt;="&amp;$B8,Metrics!$H:$H,"&lt;"&amp;$D8),SUMIFS(Metrics!AG:AG,Metrics!$H:$H,"&gt;="&amp;$B8))))</f>
        <v>41890632</v>
      </c>
      <c r="Q8" s="111">
        <f>IF($T$6,IF($T$1,IF($A8="Between",SUMIFS(Metrics!AI:AI,Metrics!$H:$H,"&gt;="&amp;$B8,Metrics!$H:$H,"&lt;"&amp;$D8,Metrics!$AM:$AM,"=No",Metrics!$G:$G,"=Full Reporter"),SUMIFS(Metrics!AI:AI,Metrics!$H:$H,"&gt;="&amp;$B8,Metrics!$AM:$AM,"=No",Metrics!$G:$G,"=Full Reporter")),IF($A8="Between",SUMIFS(Metrics!AI:AI,Metrics!$H:$H,"&gt;="&amp;$B8,Metrics!$H:$H,"&lt;"&amp;$D8,Metrics!$G:$G,"=Full Reporter"),SUMIFS(Metrics!AI:AI,Metrics!$H:$H,"&gt;="&amp;$B8,Metrics!$G:$G,"=Full Reporter"))),IF($T$1,IF($A8="Between",SUMIFS(Metrics!AI:AI,Metrics!$H:$H,"&gt;="&amp;$B8,Metrics!$H:$H,"&lt;"&amp;$D8,Metrics!$AM:$AM,"=No"),SUMIFS(Metrics!AI:AI,Metrics!$H:$H,"&gt;="&amp;$B8,Metrics!$AM:$AM,"=No")),IF($A8="Between",SUMIFS(Metrics!AI:AI,Metrics!$H:$H,"&gt;="&amp;$B8,Metrics!$H:$H,"&lt;"&amp;$D8),SUMIFS(Metrics!AI:AI,Metrics!$H:$H,"&gt;="&amp;$B8))))</f>
        <v>3292539271</v>
      </c>
      <c r="R8" s="112">
        <f>IF($T$6,IF($T$1,IF($A8="Between",SUMIFS(Metrics!AK:AK,Metrics!$H:$H,"&gt;="&amp;$B8,Metrics!$H:$H,"&lt;"&amp;$D8,Metrics!$AM:$AM,"=No",Metrics!$G:$G,"=Full Reporter"),SUMIFS(Metrics!AK:AK,Metrics!$H:$H,"&gt;="&amp;$B8,Metrics!$AM:$AM,"=No",Metrics!$G:$G,"=Full Reporter")),IF($A8="Between",SUMIFS(Metrics!AK:AK,Metrics!$H:$H,"&gt;="&amp;$B8,Metrics!$H:$H,"&lt;"&amp;$D8,Metrics!$G:$G,"=Full Reporter"),SUMIFS(Metrics!AK:AK,Metrics!$H:$H,"&gt;="&amp;$B8,Metrics!$G:$G,"=Full Reporter"))),IF($T$1,IF($A8="Between",SUMIFS(Metrics!AK:AK,Metrics!$H:$H,"&gt;="&amp;$B8,Metrics!$H:$H,"&lt;"&amp;$D8,Metrics!$AM:$AM,"=No"),SUMIFS(Metrics!AK:AK,Metrics!$H:$H,"&gt;="&amp;$B8,Metrics!$AM:$AM,"=No")),IF($A8="Between",SUMIFS(Metrics!AK:AK,Metrics!$H:$H,"&gt;="&amp;$B8,Metrics!$H:$H,"&lt;"&amp;$D8),SUMIFS(Metrics!AK:AK,Metrics!$H:$H,"&gt;="&amp;$B8))))</f>
        <v>609754417</v>
      </c>
      <c r="S8" s="59"/>
      <c r="T8" s="62" t="s">
        <v>5230</v>
      </c>
      <c r="U8" s="59"/>
      <c r="V8" s="59"/>
      <c r="W8" s="59"/>
      <c r="X8" s="59"/>
      <c r="Y8" s="59"/>
    </row>
    <row r="9" spans="1:25" s="60" customFormat="1" ht="11.25">
      <c r="A9" s="96" t="str">
        <f t="shared" ref="A9:A15" si="1">IF(OR(A8="Over",A8=""),"",IF(D9="","Over","Between"))</f>
        <v>Over</v>
      </c>
      <c r="B9" s="97">
        <f>IF(D8="","",D8)</f>
        <v>1000000</v>
      </c>
      <c r="C9" s="95" t="str">
        <f t="shared" ref="C9:C16" si="2">IF(D9&lt;&gt;"","and","")</f>
        <v/>
      </c>
      <c r="D9" s="61"/>
      <c r="E9" s="184" t="str">
        <f t="shared" si="0"/>
        <v>Over 1,000,000</v>
      </c>
      <c r="F9" s="107">
        <f>IF($T$6,IF($T$1,IF($A9="","",IF($A9="Between",SUMIFS(Metrics!L:L,Metrics!$H:$H,"&gt;="&amp;$B9,Metrics!$H:$H,"&lt;"&amp;$D9,Metrics!$AM:$AM,"=No",Metrics!$G:$G,"=Full Reporter"),SUMIFS(Metrics!L:L,Metrics!$H:$H,"&gt;="&amp;$B9,Metrics!$AM:$AM,"=No",Metrics!$G:$G,"=Full Reporter"))),IF($A9="","",IF($A9="Between",SUMIFS(Metrics!L:L,Metrics!$H:$H,"&gt;="&amp;$B9,Metrics!$H:$H,"&lt;"&amp;$D9,Metrics!$G:$G,"=Full Reporter"),SUMIFS(Metrics!L:L,Metrics!$H:$H,"&gt;="&amp;$B9,Metrics!$G:$G,"=Full Reporter")))),IF($T$1,IF($A9="","",IF($A9="Between",SUMIFS(Metrics!L:L,Metrics!$H:$H,"&gt;="&amp;$B9,Metrics!$H:$H,"&lt;"&amp;$D9,Metrics!$AM:$AM,"=No"),SUMIFS(Metrics!L:L,Metrics!$H:$H,"&gt;="&amp;$B9,Metrics!$AM:$AM,"=No"))),IF($A9="","",IF($A9="Between",SUMIFS(Metrics!L:L,Metrics!$H:$H,"&gt;="&amp;$B9,Metrics!$H:$H,"&lt;"&amp;$D9),SUMIFS(Metrics!L:L,Metrics!$H:$H,"&gt;="&amp;$B9)))))</f>
        <v>88663</v>
      </c>
      <c r="G9" s="108">
        <f>IF($T$6,IF($T$1,IF($A9="","",IF($A9="Between",AVERAGEIFS(Metrics!N:N,Metrics!$H:$H,"&gt;="&amp;$B9,Metrics!$H:$H,"&lt;"&amp;$D9,Metrics!$AM:$AM,"=No",Metrics!$G:$G,"=Full Reporter"),AVERAGEIFS(Metrics!N:N,Metrics!$H:$H,"&gt;="&amp;$B9,Metrics!$AM:$AM,"=No",Metrics!$G:$G,"=Full Reporter"))),IF($A9="","",IF($A9="Between",AVERAGEIFS(Metrics!N:N,Metrics!$H:$H,"&gt;="&amp;$B9,Metrics!$H:$H,"&lt;"&amp;$D9,Metrics!$G:$G,"=Full Reporter"),AVERAGEIFS(Metrics!N:N,Metrics!$H:$H,"&gt;="&amp;$B9,Metrics!$G:$G,"=Full Reporter")))),IF($T$1,IF($A9="","",IF($A9="Between",AVERAGEIFS(Metrics!N:N,Metrics!$H:$H,"&gt;="&amp;$B9,Metrics!$H:$H,"&lt;"&amp;$D9,Metrics!$AM:$AM,"=No"),AVERAGEIFS(Metrics!N:N,Metrics!$H:$H,"&gt;="&amp;$B9,Metrics!$AM:$AM,"=No"))),IF($A9="","",IF($A9="Between",AVERAGEIFS(Metrics!N:N,Metrics!$H:$H,"&gt;="&amp;$B9,Metrics!$H:$H,"&lt;"&amp;$D9),AVERAGEIFS(Metrics!N:N,Metrics!$H:$H,"&gt;="&amp;$B9)))))</f>
        <v>2.0540301910828025</v>
      </c>
      <c r="H9" s="109">
        <f>IF($T$6,IF($T$1,IF($A9="","",IF($A9="Between",AVERAGEIFS(Metrics!P:P,Metrics!$H:$H,"&gt;="&amp;$B9,Metrics!$H:$H,"&lt;"&amp;$D9,Metrics!$AM:$AM,"=No",Metrics!$G:$G,"=Full Reporter"),AVERAGEIFS(Metrics!P:P,Metrics!$H:$H,"&gt;="&amp;$B9,Metrics!$AM:$AM,"=No",Metrics!$G:$G,"=Full Reporter"))),IF($A9="","",IF($A9="Between",AVERAGEIFS(Metrics!P:P,Metrics!$H:$H,"&gt;="&amp;$B9,Metrics!$H:$H,"&lt;"&amp;$D9,Metrics!$G:$G,"=Full Reporter"),AVERAGEIFS(Metrics!P:P,Metrics!$H:$H,"&gt;="&amp;$B9,Metrics!$G:$G,"=Full Reporter")))),IF($T$1,IF($A9="","",IF($A9="Between",AVERAGEIFS(Metrics!P:P,Metrics!$H:$H,"&gt;="&amp;$B9,Metrics!$H:$H,"&lt;"&amp;$D9,Metrics!$AM:$AM,"=No"),AVERAGEIFS(Metrics!P:P,Metrics!$H:$H,"&gt;="&amp;$B9,Metrics!$AM:$AM,"=No"))),IF($A9="","",IF($A9="Between",AVERAGEIFS(Metrics!P:P,Metrics!$H:$H,"&gt;="&amp;$B9,Metrics!$H:$H,"&lt;"&amp;$D9),AVERAGEIFS(Metrics!P:P,Metrics!$H:$H,"&gt;="&amp;$B9)))))</f>
        <v>0.19176904458598756</v>
      </c>
      <c r="I9" s="108">
        <f>IF($T$6,IF($T$1,IF($A9="","",IF($A9="Between",AVERAGEIFS(Metrics!R:R,Metrics!$H:$H,"&gt;="&amp;$B9,Metrics!$H:$H,"&lt;"&amp;$D9,Metrics!$AM:$AM,"=No",Metrics!$G:$G,"=Full Reporter"),AVERAGEIFS(Metrics!R:R,Metrics!$H:$H,"&gt;="&amp;$B9,Metrics!$AM:$AM,"=No",Metrics!$G:$G,"=Full Reporter"))),IF($A9="","",IF($A9="Between",AVERAGEIFS(Metrics!R:R,Metrics!$H:$H,"&gt;="&amp;$B9,Metrics!$H:$H,"&lt;"&amp;$D9,Metrics!$G:$G,"=Full Reporter"),AVERAGEIFS(Metrics!R:R,Metrics!$H:$H,"&gt;="&amp;$B9,Metrics!$G:$G,"=Full Reporter")))),IF($T$1,IF($A9="","",IF($A9="Between",AVERAGEIFS(Metrics!R:R,Metrics!$H:$H,"&gt;="&amp;$B9,Metrics!$H:$H,"&lt;"&amp;$D9,Metrics!$AM:$AM,"=No"),AVERAGEIFS(Metrics!R:R,Metrics!$H:$H,"&gt;="&amp;$B9,Metrics!$AM:$AM,"=No"))),IF($A9="","",IF($A9="Between",AVERAGEIFS(Metrics!R:R,Metrics!$H:$H,"&gt;="&amp;$B9,Metrics!$H:$H,"&lt;"&amp;$D9),AVERAGEIFS(Metrics!R:R,Metrics!$H:$H,"&gt;="&amp;$B9)))))</f>
        <v>166.31638318471335</v>
      </c>
      <c r="J9" s="109">
        <f>IF($T$6,IF($T$1,IF($A9="","",IF($A9="Between",AVERAGEIFS(Metrics!T:T,Metrics!$H:$H,"&gt;="&amp;$B9,Metrics!$H:$H,"&lt;"&amp;$D9,Metrics!$AM:$AM,"=No",Metrics!$G:$G,"=Full Reporter"),AVERAGEIFS(Metrics!T:T,Metrics!$H:$H,"&gt;="&amp;$B9,Metrics!$AM:$AM,"=No",Metrics!$G:$G,"=Full Reporter"))),IF($A9="","",IF($A9="Between",AVERAGEIFS(Metrics!T:T,Metrics!$H:$H,"&gt;="&amp;$B9,Metrics!$H:$H,"&lt;"&amp;$D9,Metrics!$G:$G,"=Full Reporter"),AVERAGEIFS(Metrics!T:T,Metrics!$H:$H,"&gt;="&amp;$B9,Metrics!$G:$G,"=Full Reporter")))),IF($T$1,IF($A9="","",IF($A9="Between",AVERAGEIFS(Metrics!T:T,Metrics!$H:$H,"&gt;="&amp;$B9,Metrics!$H:$H,"&lt;"&amp;$D9,Metrics!$AM:$AM,"=No"),AVERAGEIFS(Metrics!T:T,Metrics!$H:$H,"&gt;="&amp;$B9,Metrics!$AM:$AM,"=No"))),IF($A9="","",IF($A9="Between",AVERAGEIFS(Metrics!T:T,Metrics!$H:$H,"&gt;="&amp;$B9,Metrics!$H:$H,"&lt;"&amp;$D9),AVERAGEIFS(Metrics!T:T,Metrics!$H:$H,"&gt;="&amp;$B9)))))</f>
        <v>19.785129808917198</v>
      </c>
      <c r="K9" s="108">
        <f>IF($T$6,IF($T$1,IF($A9="","",IF($A9="Between",AVERAGEIFS(Metrics!V:V,Metrics!$H:$H,"&gt;="&amp;$B9,Metrics!$H:$H,"&lt;"&amp;$D9,Metrics!$AM:$AM,"=No",Metrics!$G:$G,"=Full Reporter"),AVERAGEIFS(Metrics!V:V,Metrics!$H:$H,"&gt;="&amp;$B9,Metrics!$AM:$AM,"=No",Metrics!$G:$G,"=Full Reporter"))),IF($A9="","",IF($A9="Between",AVERAGEIFS(Metrics!V:V,Metrics!$H:$H,"&gt;="&amp;$B9,Metrics!$H:$H,"&lt;"&amp;$D9,Metrics!$G:$G,"=Full Reporter"),AVERAGEIFS(Metrics!V:V,Metrics!$H:$H,"&gt;="&amp;$B9,Metrics!$G:$G,"=Full Reporter")))),IF($T$1,IF($A9="","",IF($A9="Between",AVERAGEIFS(Metrics!V:V,Metrics!$H:$H,"&gt;="&amp;$B9,Metrics!$H:$H,"&lt;"&amp;$D9,Metrics!$AM:$AM,"=No"),AVERAGEIFS(Metrics!V:V,Metrics!$H:$H,"&gt;="&amp;$B9,Metrics!$AM:$AM,"=No"))),IF($A9="","",IF($A9="Between",AVERAGEIFS(Metrics!V:V,Metrics!$H:$H,"&gt;="&amp;$B9,Metrics!$H:$H,"&lt;"&amp;$D9),AVERAGEIFS(Metrics!V:V,Metrics!$H:$H,"&gt;="&amp;$B9)))))</f>
        <v>19.563798089171978</v>
      </c>
      <c r="L9" s="108">
        <f>IF($T$6,IF($T$1,IF($A9="","",IF($A9="Between",AVERAGEIFS(Metrics!X:X,Metrics!$H:$H,"&gt;="&amp;$B9,Metrics!$H:$H,"&lt;"&amp;$D9,Metrics!$AM:$AM,"=No",Metrics!$G:$G,"=Full Reporter"),AVERAGEIFS(Metrics!X:X,Metrics!$H:$H,"&gt;="&amp;$B9,Metrics!$AM:$AM,"=No",Metrics!$G:$G,"=Full Reporter"))),IF($A9="","",IF($A9="Between",AVERAGEIFS(Metrics!X:X,Metrics!$H:$H,"&gt;="&amp;$B9,Metrics!$H:$H,"&lt;"&amp;$D9,Metrics!$G:$G,"=Full Reporter"),AVERAGEIFS(Metrics!X:X,Metrics!$H:$H,"&gt;="&amp;$B9,Metrics!$G:$G,"=Full Reporter")))),IF($T$1,IF($A9="","",IF($A9="Between",AVERAGEIFS(Metrics!X:X,Metrics!$H:$H,"&gt;="&amp;$B9,Metrics!$H:$H,"&lt;"&amp;$D9,Metrics!$AM:$AM,"=No"),AVERAGEIFS(Metrics!X:X,Metrics!$H:$H,"&gt;="&amp;$B9,Metrics!$AM:$AM,"=No"))),IF($A9="","",IF($A9="Between",AVERAGEIFS(Metrics!X:X,Metrics!$H:$H,"&gt;="&amp;$B9,Metrics!$H:$H,"&lt;"&amp;$D9),AVERAGEIFS(Metrics!X:X,Metrics!$H:$H,"&gt;="&amp;$B9)))))</f>
        <v>2.1321987261146487</v>
      </c>
      <c r="M9" s="110">
        <f>IF($T$6,IF($T$1,IF($A9="","",IF($A9="Between",SUMIFS(Metrics!AA:AA,Metrics!$H:$H,"&gt;="&amp;$B9,Metrics!$H:$H,"&lt;"&amp;$D9,Metrics!$AM:$AM,"=No",Metrics!$G:$G,"=Full Reporter"),SUMIFS(Metrics!AA:AA,Metrics!$H:$H,"&gt;="&amp;$B9,Metrics!$AM:$AM,"=No",Metrics!$G:$G,"=Full Reporter"))),IF($A9="","",IF($A9="Between",SUMIFS(Metrics!AA:AA,Metrics!$H:$H,"&gt;="&amp;$B9,Metrics!$H:$H,"&lt;"&amp;$D9,Metrics!$G:$G,"=Full Reporter"),SUMIFS(Metrics!AA:AA,Metrics!$H:$H,"&gt;="&amp;$B9,Metrics!$G:$G,"=Full Reporter")))),IF($T$1,IF($A9="","",IF($A9="Between",SUMIFS(Metrics!AA:AA,Metrics!$H:$H,"&gt;="&amp;$B9,Metrics!$H:$H,"&lt;"&amp;$D9,Metrics!$AM:$AM,"=No"),SUMIFS(Metrics!AA:AA,Metrics!$H:$H,"&gt;="&amp;$B9,Metrics!$AM:$AM,"=No"))),IF($A9="","",IF($A9="Between",SUMIFS(Metrics!AA:AA,Metrics!$H:$H,"&gt;="&amp;$B9,Metrics!$H:$H,"&lt;"&amp;$D9),SUMIFS(Metrics!AA:AA,Metrics!$H:$H,"&gt;="&amp;$B9)))))</f>
        <v>14607541725</v>
      </c>
      <c r="N9" s="110">
        <f>IF($T$6,IF($T$1,IF($A9="","",IF($A9="Between",SUMIFS(Metrics!AC:AC,Metrics!$H:$H,"&gt;="&amp;$B9,Metrics!$H:$H,"&lt;"&amp;$D9,Metrics!$AM:$AM,"=No",Metrics!$G:$G,"=Full Reporter"),SUMIFS(Metrics!AC:AC,Metrics!$H:$H,"&gt;="&amp;$B9,Metrics!$AM:$AM,"=No",Metrics!$G:$G,"=Full Reporter"))),IF($A9="","",IF($A9="Between",SUMIFS(Metrics!AC:AC,Metrics!$H:$H,"&gt;="&amp;$B9,Metrics!$H:$H,"&lt;"&amp;$D9,Metrics!$G:$G,"=Full Reporter"),SUMIFS(Metrics!AC:AC,Metrics!$H:$H,"&gt;="&amp;$B9,Metrics!$G:$G,"=Full Reporter")))),IF($T$1,IF($A9="","",IF($A9="Between",SUMIFS(Metrics!AC:AC,Metrics!$H:$H,"&gt;="&amp;$B9,Metrics!$H:$H,"&lt;"&amp;$D9,Metrics!$AM:$AM,"=No"),SUMIFS(Metrics!AC:AC,Metrics!$H:$H,"&gt;="&amp;$B9,Metrics!$AM:$AM,"=No"))),IF($A9="","",IF($A9="Between",SUMIFS(Metrics!AC:AC,Metrics!$H:$H,"&gt;="&amp;$B9,Metrics!$H:$H,"&lt;"&amp;$D9),SUMIFS(Metrics!AC:AC,Metrics!$H:$H,"&gt;="&amp;$B9)))))</f>
        <v>41072929391</v>
      </c>
      <c r="O9" s="111">
        <f>IF($T$6,IF($T$1,IF($A9="","",IF($A9="Between",SUMIFS(Metrics!AE:AE,Metrics!$H:$H,"&gt;="&amp;$B9,Metrics!$H:$H,"&lt;"&amp;$D9,Metrics!$AM:$AM,"=No",Metrics!$G:$G,"=Full Reporter"),SUMIFS(Metrics!AE:AE,Metrics!$H:$H,"&gt;="&amp;$B9,Metrics!$AM:$AM,"=No",Metrics!$G:$G,"=Full Reporter"))),IF($A9="","",IF($A9="Between",SUMIFS(Metrics!AE:AE,Metrics!$H:$H,"&gt;="&amp;$B9,Metrics!$H:$H,"&lt;"&amp;$D9,Metrics!$G:$G,"=Full Reporter"),SUMIFS(Metrics!AE:AE,Metrics!$H:$H,"&gt;="&amp;$B9,Metrics!$G:$G,"=Full Reporter")))),IF($T$1,IF($A9="","",IF($A9="Between",SUMIFS(Metrics!AE:AE,Metrics!$H:$H,"&gt;="&amp;$B9,Metrics!$H:$H,"&lt;"&amp;$D9,Metrics!$AM:$AM,"=No"),SUMIFS(Metrics!AE:AE,Metrics!$H:$H,"&gt;="&amp;$B9,Metrics!$AM:$AM,"=No"))),IF($A9="","",IF($A9="Between",SUMIFS(Metrics!AE:AE,Metrics!$H:$H,"&gt;="&amp;$B9,Metrics!$H:$H,"&lt;"&amp;$D9),SUMIFS(Metrics!AE:AE,Metrics!$H:$H,"&gt;="&amp;$B9)))))</f>
        <v>8823862462</v>
      </c>
      <c r="P9" s="111">
        <f>IF($T$6,IF($T$1,IF($A9="","",IF($A9="Between",SUMIFS(Metrics!AG:AG,Metrics!$H:$H,"&gt;="&amp;$B9,Metrics!$H:$H,"&lt;"&amp;$D9,Metrics!$AM:$AM,"=No",Metrics!$G:$G,"=Full Reporter"),SUMIFS(Metrics!AG:AG,Metrics!$H:$H,"&gt;="&amp;$B9,Metrics!$AM:$AM,"=No",Metrics!$G:$G,"=Full Reporter"))),IF($A9="","",IF($A9="Between",SUMIFS(Metrics!AG:AG,Metrics!$H:$H,"&gt;="&amp;$B9,Metrics!$H:$H,"&lt;"&amp;$D9,Metrics!$G:$G,"=Full Reporter"),SUMIFS(Metrics!AG:AG,Metrics!$H:$H,"&gt;="&amp;$B9,Metrics!$G:$G,"=Full Reporter")))),IF($T$1,IF($A9="","",IF($A9="Between",SUMIFS(Metrics!AG:AG,Metrics!$H:$H,"&gt;="&amp;$B9,Metrics!$H:$H,"&lt;"&amp;$D9,Metrics!$AM:$AM,"=No"),SUMIFS(Metrics!AG:AG,Metrics!$H:$H,"&gt;="&amp;$B9,Metrics!$AM:$AM,"=No"))),IF($A9="","",IF($A9="Between",SUMIFS(Metrics!AG:AG,Metrics!$H:$H,"&gt;="&amp;$B9,Metrics!$H:$H,"&lt;"&amp;$D9),SUMIFS(Metrics!AG:AG,Metrics!$H:$H,"&gt;="&amp;$B9)))))</f>
        <v>227157392</v>
      </c>
      <c r="Q9" s="111">
        <f>IF($T$6,IF($T$1,IF($A9="","",IF($A9="Between",SUMIFS(Metrics!AI:AI,Metrics!$H:$H,"&gt;="&amp;$B9,Metrics!$H:$H,"&lt;"&amp;$D9,Metrics!$AM:$AM,"=No",Metrics!$G:$G,"=Full Reporter"),SUMIFS(Metrics!AI:AI,Metrics!$H:$H,"&gt;="&amp;$B9,Metrics!$AM:$AM,"=No",Metrics!$G:$G,"=Full Reporter"))),IF($A9="","",IF($A9="Between",SUMIFS(Metrics!AI:AI,Metrics!$H:$H,"&gt;="&amp;$B9,Metrics!$H:$H,"&lt;"&amp;$D9,Metrics!$G:$G,"=Full Reporter"),SUMIFS(Metrics!AI:AI,Metrics!$H:$H,"&gt;="&amp;$B9,Metrics!$G:$G,"=Full Reporter")))),IF($T$1,IF($A9="","",IF($A9="Between",SUMIFS(Metrics!AI:AI,Metrics!$H:$H,"&gt;="&amp;$B9,Metrics!$H:$H,"&lt;"&amp;$D9,Metrics!$AM:$AM,"=No"),SUMIFS(Metrics!AI:AI,Metrics!$H:$H,"&gt;="&amp;$B9,Metrics!$AM:$AM,"=No"))),IF($A9="","",IF($A9="Between",SUMIFS(Metrics!AI:AI,Metrics!$H:$H,"&gt;="&amp;$B9,Metrics!$H:$H,"&lt;"&amp;$D9),SUMIFS(Metrics!AI:AI,Metrics!$H:$H,"&gt;="&amp;$B9)))))</f>
        <v>49549925023</v>
      </c>
      <c r="R9" s="112">
        <f>IF($T$6,IF($T$1,IF($A9="","",IF($A9="Between",SUMIFS(Metrics!AK:AK,Metrics!$H:$H,"&gt;="&amp;$B9,Metrics!$H:$H,"&lt;"&amp;$D9,Metrics!$AM:$AM,"=No",Metrics!$G:$G,"=Full Reporter"),SUMIFS(Metrics!AK:AK,Metrics!$H:$H,"&gt;="&amp;$B9,Metrics!$AM:$AM,"=No",Metrics!$G:$G,"=Full Reporter"))),IF($A9="","",IF($A9="Between",SUMIFS(Metrics!AK:AK,Metrics!$H:$H,"&gt;="&amp;$B9,Metrics!$H:$H,"&lt;"&amp;$D9,Metrics!$G:$G,"=Full Reporter"),SUMIFS(Metrics!AK:AK,Metrics!$H:$H,"&gt;="&amp;$B9,Metrics!$G:$G,"=Full Reporter")))),IF($T$1,IF($A9="","",IF($A9="Between",SUMIFS(Metrics!AK:AK,Metrics!$H:$H,"&gt;="&amp;$B9,Metrics!$H:$H,"&lt;"&amp;$D9,Metrics!$AM:$AM,"=No"),SUMIFS(Metrics!AK:AK,Metrics!$H:$H,"&gt;="&amp;$B9,Metrics!$AM:$AM,"=No"))),IF($A9="","",IF($A9="Between",SUMIFS(Metrics!AK:AK,Metrics!$H:$H,"&gt;="&amp;$B9,Metrics!$H:$H,"&lt;"&amp;$D9),SUMIFS(Metrics!AK:AK,Metrics!$H:$H,"&gt;="&amp;$B9)))))</f>
        <v>3380057879</v>
      </c>
      <c r="S9" s="59"/>
      <c r="T9" s="59">
        <v>1</v>
      </c>
      <c r="U9" s="59"/>
      <c r="V9" s="59"/>
      <c r="W9" s="59"/>
      <c r="X9" s="59"/>
      <c r="Y9" s="59"/>
    </row>
    <row r="10" spans="1:25" s="60" customFormat="1" ht="11.25">
      <c r="A10" s="96" t="str">
        <f t="shared" si="1"/>
        <v/>
      </c>
      <c r="B10" s="97" t="str">
        <f t="shared" ref="B10:B16" si="3">IF(D9="","",D9)</f>
        <v/>
      </c>
      <c r="C10" s="95" t="str">
        <f t="shared" si="2"/>
        <v/>
      </c>
      <c r="D10" s="61"/>
      <c r="E10" s="184" t="str">
        <f t="shared" si="0"/>
        <v>invalid bin</v>
      </c>
      <c r="F10" s="107" t="str">
        <f>IF($T$6,IF($T$1,IF($A10="","",IF($A10="Between",SUMIFS(Metrics!L:L,Metrics!$H:$H,"&gt;="&amp;$B10,Metrics!$H:$H,"&lt;"&amp;$D10,Metrics!$AM:$AM,"=No",Metrics!$G:$G,"=Full Reporter"),SUMIFS(Metrics!L:L,Metrics!$H:$H,"&gt;="&amp;$B10,Metrics!$AM:$AM,"=No",Metrics!$G:$G,"=Full Reporter"))),IF($A10="","",IF($A10="Between",SUMIFS(Metrics!L:L,Metrics!$H:$H,"&gt;="&amp;$B10,Metrics!$H:$H,"&lt;"&amp;$D10,Metrics!$G:$G,"=Full Reporter"),SUMIFS(Metrics!L:L,Metrics!$H:$H,"&gt;="&amp;$B10,Metrics!$G:$G,"=Full Reporter")))),IF($T$1,IF($A10="","",IF($A10="Between",SUMIFS(Metrics!L:L,Metrics!$H:$H,"&gt;="&amp;$B10,Metrics!$H:$H,"&lt;"&amp;$D10,Metrics!$AM:$AM,"=No"),SUMIFS(Metrics!L:L,Metrics!$H:$H,"&gt;="&amp;$B10,Metrics!$AM:$AM,"=No"))),IF($A10="","",IF($A10="Between",SUMIFS(Metrics!L:L,Metrics!$H:$H,"&gt;="&amp;$B10,Metrics!$H:$H,"&lt;"&amp;$D10),SUMIFS(Metrics!L:L,Metrics!$H:$H,"&gt;="&amp;$B10)))))</f>
        <v/>
      </c>
      <c r="G10" s="108" t="str">
        <f>IF($T$6,IF($T$1,IF($A10="","",IF($A10="Between",AVERAGEIFS(Metrics!N:N,Metrics!$H:$H,"&gt;="&amp;$B10,Metrics!$H:$H,"&lt;"&amp;$D10,Metrics!$AM:$AM,"=No",Metrics!$G:$G,"=Full Reporter"),AVERAGEIFS(Metrics!N:N,Metrics!$H:$H,"&gt;="&amp;$B10,Metrics!$AM:$AM,"=No",Metrics!$G:$G,"=Full Reporter"))),IF($A10="","",IF($A10="Between",AVERAGEIFS(Metrics!N:N,Metrics!$H:$H,"&gt;="&amp;$B10,Metrics!$H:$H,"&lt;"&amp;$D10,Metrics!$G:$G,"=Full Reporter"),AVERAGEIFS(Metrics!N:N,Metrics!$H:$H,"&gt;="&amp;$B10,Metrics!$G:$G,"=Full Reporter")))),IF($T$1,IF($A10="","",IF($A10="Between",AVERAGEIFS(Metrics!N:N,Metrics!$H:$H,"&gt;="&amp;$B10,Metrics!$H:$H,"&lt;"&amp;$D10,Metrics!$AM:$AM,"=No"),AVERAGEIFS(Metrics!N:N,Metrics!$H:$H,"&gt;="&amp;$B10,Metrics!$AM:$AM,"=No"))),IF($A10="","",IF($A10="Between",AVERAGEIFS(Metrics!N:N,Metrics!$H:$H,"&gt;="&amp;$B10,Metrics!$H:$H,"&lt;"&amp;$D10),AVERAGEIFS(Metrics!N:N,Metrics!$H:$H,"&gt;="&amp;$B10)))))</f>
        <v/>
      </c>
      <c r="H10" s="109" t="str">
        <f>IF($T$6,IF($T$1,IF($A10="","",IF($A10="Between",AVERAGEIFS(Metrics!P:P,Metrics!$H:$H,"&gt;="&amp;$B10,Metrics!$H:$H,"&lt;"&amp;$D10,Metrics!$AM:$AM,"=No",Metrics!$G:$G,"=Full Reporter"),AVERAGEIFS(Metrics!P:P,Metrics!$H:$H,"&gt;="&amp;$B10,Metrics!$AM:$AM,"=No",Metrics!$G:$G,"=Full Reporter"))),IF($A10="","",IF($A10="Between",AVERAGEIFS(Metrics!P:P,Metrics!$H:$H,"&gt;="&amp;$B10,Metrics!$H:$H,"&lt;"&amp;$D10,Metrics!$G:$G,"=Full Reporter"),AVERAGEIFS(Metrics!P:P,Metrics!$H:$H,"&gt;="&amp;$B10,Metrics!$G:$G,"=Full Reporter")))),IF($T$1,IF($A10="","",IF($A10="Between",AVERAGEIFS(Metrics!P:P,Metrics!$H:$H,"&gt;="&amp;$B10,Metrics!$H:$H,"&lt;"&amp;$D10,Metrics!$AM:$AM,"=No"),AVERAGEIFS(Metrics!P:P,Metrics!$H:$H,"&gt;="&amp;$B10,Metrics!$AM:$AM,"=No"))),IF($A10="","",IF($A10="Between",AVERAGEIFS(Metrics!P:P,Metrics!$H:$H,"&gt;="&amp;$B10,Metrics!$H:$H,"&lt;"&amp;$D10),AVERAGEIFS(Metrics!P:P,Metrics!$H:$H,"&gt;="&amp;$B10)))))</f>
        <v/>
      </c>
      <c r="I10" s="108" t="str">
        <f>IF($T$6,IF($T$1,IF($A10="","",IF($A10="Between",AVERAGEIFS(Metrics!R:R,Metrics!$H:$H,"&gt;="&amp;$B10,Metrics!$H:$H,"&lt;"&amp;$D10,Metrics!$AM:$AM,"=No",Metrics!$G:$G,"=Full Reporter"),AVERAGEIFS(Metrics!R:R,Metrics!$H:$H,"&gt;="&amp;$B10,Metrics!$AM:$AM,"=No",Metrics!$G:$G,"=Full Reporter"))),IF($A10="","",IF($A10="Between",AVERAGEIFS(Metrics!R:R,Metrics!$H:$H,"&gt;="&amp;$B10,Metrics!$H:$H,"&lt;"&amp;$D10,Metrics!$G:$G,"=Full Reporter"),AVERAGEIFS(Metrics!R:R,Metrics!$H:$H,"&gt;="&amp;$B10,Metrics!$G:$G,"=Full Reporter")))),IF($T$1,IF($A10="","",IF($A10="Between",AVERAGEIFS(Metrics!R:R,Metrics!$H:$H,"&gt;="&amp;$B10,Metrics!$H:$H,"&lt;"&amp;$D10,Metrics!$AM:$AM,"=No"),AVERAGEIFS(Metrics!R:R,Metrics!$H:$H,"&gt;="&amp;$B10,Metrics!$AM:$AM,"=No"))),IF($A10="","",IF($A10="Between",AVERAGEIFS(Metrics!R:R,Metrics!$H:$H,"&gt;="&amp;$B10,Metrics!$H:$H,"&lt;"&amp;$D10),AVERAGEIFS(Metrics!R:R,Metrics!$H:$H,"&gt;="&amp;$B10)))))</f>
        <v/>
      </c>
      <c r="J10" s="109" t="str">
        <f>IF($T$6,IF($T$1,IF($A10="","",IF($A10="Between",AVERAGEIFS(Metrics!T:T,Metrics!$H:$H,"&gt;="&amp;$B10,Metrics!$H:$H,"&lt;"&amp;$D10,Metrics!$AM:$AM,"=No",Metrics!$G:$G,"=Full Reporter"),AVERAGEIFS(Metrics!T:T,Metrics!$H:$H,"&gt;="&amp;$B10,Metrics!$AM:$AM,"=No",Metrics!$G:$G,"=Full Reporter"))),IF($A10="","",IF($A10="Between",AVERAGEIFS(Metrics!T:T,Metrics!$H:$H,"&gt;="&amp;$B10,Metrics!$H:$H,"&lt;"&amp;$D10,Metrics!$G:$G,"=Full Reporter"),AVERAGEIFS(Metrics!T:T,Metrics!$H:$H,"&gt;="&amp;$B10,Metrics!$G:$G,"=Full Reporter")))),IF($T$1,IF($A10="","",IF($A10="Between",AVERAGEIFS(Metrics!T:T,Metrics!$H:$H,"&gt;="&amp;$B10,Metrics!$H:$H,"&lt;"&amp;$D10,Metrics!$AM:$AM,"=No"),AVERAGEIFS(Metrics!T:T,Metrics!$H:$H,"&gt;="&amp;$B10,Metrics!$AM:$AM,"=No"))),IF($A10="","",IF($A10="Between",AVERAGEIFS(Metrics!T:T,Metrics!$H:$H,"&gt;="&amp;$B10,Metrics!$H:$H,"&lt;"&amp;$D10),AVERAGEIFS(Metrics!T:T,Metrics!$H:$H,"&gt;="&amp;$B10)))))</f>
        <v/>
      </c>
      <c r="K10" s="108" t="str">
        <f>IF($T$6,IF($T$1,IF($A10="","",IF($A10="Between",AVERAGEIFS(Metrics!V:V,Metrics!$H:$H,"&gt;="&amp;$B10,Metrics!$H:$H,"&lt;"&amp;$D10,Metrics!$AM:$AM,"=No",Metrics!$G:$G,"=Full Reporter"),AVERAGEIFS(Metrics!V:V,Metrics!$H:$H,"&gt;="&amp;$B10,Metrics!$AM:$AM,"=No",Metrics!$G:$G,"=Full Reporter"))),IF($A10="","",IF($A10="Between",AVERAGEIFS(Metrics!V:V,Metrics!$H:$H,"&gt;="&amp;$B10,Metrics!$H:$H,"&lt;"&amp;$D10,Metrics!$G:$G,"=Full Reporter"),AVERAGEIFS(Metrics!V:V,Metrics!$H:$H,"&gt;="&amp;$B10,Metrics!$G:$G,"=Full Reporter")))),IF($T$1,IF($A10="","",IF($A10="Between",AVERAGEIFS(Metrics!V:V,Metrics!$H:$H,"&gt;="&amp;$B10,Metrics!$H:$H,"&lt;"&amp;$D10,Metrics!$AM:$AM,"=No"),AVERAGEIFS(Metrics!V:V,Metrics!$H:$H,"&gt;="&amp;$B10,Metrics!$AM:$AM,"=No"))),IF($A10="","",IF($A10="Between",AVERAGEIFS(Metrics!V:V,Metrics!$H:$H,"&gt;="&amp;$B10,Metrics!$H:$H,"&lt;"&amp;$D10),AVERAGEIFS(Metrics!V:V,Metrics!$H:$H,"&gt;="&amp;$B10)))))</f>
        <v/>
      </c>
      <c r="L10" s="108" t="str">
        <f>IF($T$6,IF($T$1,IF($A10="","",IF($A10="Between",AVERAGEIFS(Metrics!X:X,Metrics!$H:$H,"&gt;="&amp;$B10,Metrics!$H:$H,"&lt;"&amp;$D10,Metrics!$AM:$AM,"=No",Metrics!$G:$G,"=Full Reporter"),AVERAGEIFS(Metrics!X:X,Metrics!$H:$H,"&gt;="&amp;$B10,Metrics!$AM:$AM,"=No",Metrics!$G:$G,"=Full Reporter"))),IF($A10="","",IF($A10="Between",AVERAGEIFS(Metrics!X:X,Metrics!$H:$H,"&gt;="&amp;$B10,Metrics!$H:$H,"&lt;"&amp;$D10,Metrics!$G:$G,"=Full Reporter"),AVERAGEIFS(Metrics!X:X,Metrics!$H:$H,"&gt;="&amp;$B10,Metrics!$G:$G,"=Full Reporter")))),IF($T$1,IF($A10="","",IF($A10="Between",AVERAGEIFS(Metrics!X:X,Metrics!$H:$H,"&gt;="&amp;$B10,Metrics!$H:$H,"&lt;"&amp;$D10,Metrics!$AM:$AM,"=No"),AVERAGEIFS(Metrics!X:X,Metrics!$H:$H,"&gt;="&amp;$B10,Metrics!$AM:$AM,"=No"))),IF($A10="","",IF($A10="Between",AVERAGEIFS(Metrics!X:X,Metrics!$H:$H,"&gt;="&amp;$B10,Metrics!$H:$H,"&lt;"&amp;$D10),AVERAGEIFS(Metrics!X:X,Metrics!$H:$H,"&gt;="&amp;$B10)))))</f>
        <v/>
      </c>
      <c r="M10" s="110" t="str">
        <f>IF($T$6,IF($T$1,IF($A10="","",IF($A10="Between",SUMIFS(Metrics!AA:AA,Metrics!$H:$H,"&gt;="&amp;$B10,Metrics!$H:$H,"&lt;"&amp;$D10,Metrics!$AM:$AM,"=No",Metrics!$G:$G,"=Full Reporter"),SUMIFS(Metrics!AA:AA,Metrics!$H:$H,"&gt;="&amp;$B10,Metrics!$AM:$AM,"=No",Metrics!$G:$G,"=Full Reporter"))),IF($A10="","",IF($A10="Between",SUMIFS(Metrics!AA:AA,Metrics!$H:$H,"&gt;="&amp;$B10,Metrics!$H:$H,"&lt;"&amp;$D10,Metrics!$G:$G,"=Full Reporter"),SUMIFS(Metrics!AA:AA,Metrics!$H:$H,"&gt;="&amp;$B10,Metrics!$G:$G,"=Full Reporter")))),IF($T$1,IF($A10="","",IF($A10="Between",SUMIFS(Metrics!AA:AA,Metrics!$H:$H,"&gt;="&amp;$B10,Metrics!$H:$H,"&lt;"&amp;$D10,Metrics!$AM:$AM,"=No"),SUMIFS(Metrics!AA:AA,Metrics!$H:$H,"&gt;="&amp;$B10,Metrics!$AM:$AM,"=No"))),IF($A10="","",IF($A10="Between",SUMIFS(Metrics!AA:AA,Metrics!$H:$H,"&gt;="&amp;$B10,Metrics!$H:$H,"&lt;"&amp;$D10),SUMIFS(Metrics!AA:AA,Metrics!$H:$H,"&gt;="&amp;$B10)))))</f>
        <v/>
      </c>
      <c r="N10" s="110" t="str">
        <f>IF($T$6,IF($T$1,IF($A10="","",IF($A10="Between",SUMIFS(Metrics!AC:AC,Metrics!$H:$H,"&gt;="&amp;$B10,Metrics!$H:$H,"&lt;"&amp;$D10,Metrics!$AM:$AM,"=No",Metrics!$G:$G,"=Full Reporter"),SUMIFS(Metrics!AC:AC,Metrics!$H:$H,"&gt;="&amp;$B10,Metrics!$AM:$AM,"=No",Metrics!$G:$G,"=Full Reporter"))),IF($A10="","",IF($A10="Between",SUMIFS(Metrics!AC:AC,Metrics!$H:$H,"&gt;="&amp;$B10,Metrics!$H:$H,"&lt;"&amp;$D10,Metrics!$G:$G,"=Full Reporter"),SUMIFS(Metrics!AC:AC,Metrics!$H:$H,"&gt;="&amp;$B10,Metrics!$G:$G,"=Full Reporter")))),IF($T$1,IF($A10="","",IF($A10="Between",SUMIFS(Metrics!AC:AC,Metrics!$H:$H,"&gt;="&amp;$B10,Metrics!$H:$H,"&lt;"&amp;$D10,Metrics!$AM:$AM,"=No"),SUMIFS(Metrics!AC:AC,Metrics!$H:$H,"&gt;="&amp;$B10,Metrics!$AM:$AM,"=No"))),IF($A10="","",IF($A10="Between",SUMIFS(Metrics!AC:AC,Metrics!$H:$H,"&gt;="&amp;$B10,Metrics!$H:$H,"&lt;"&amp;$D10),SUMIFS(Metrics!AC:AC,Metrics!$H:$H,"&gt;="&amp;$B10)))))</f>
        <v/>
      </c>
      <c r="O10" s="111" t="str">
        <f>IF($T$6,IF($T$1,IF($A10="","",IF($A10="Between",SUMIFS(Metrics!AE:AE,Metrics!$H:$H,"&gt;="&amp;$B10,Metrics!$H:$H,"&lt;"&amp;$D10,Metrics!$AM:$AM,"=No",Metrics!$G:$G,"=Full Reporter"),SUMIFS(Metrics!AE:AE,Metrics!$H:$H,"&gt;="&amp;$B10,Metrics!$AM:$AM,"=No",Metrics!$G:$G,"=Full Reporter"))),IF($A10="","",IF($A10="Between",SUMIFS(Metrics!AE:AE,Metrics!$H:$H,"&gt;="&amp;$B10,Metrics!$H:$H,"&lt;"&amp;$D10,Metrics!$G:$G,"=Full Reporter"),SUMIFS(Metrics!AE:AE,Metrics!$H:$H,"&gt;="&amp;$B10,Metrics!$G:$G,"=Full Reporter")))),IF($T$1,IF($A10="","",IF($A10="Between",SUMIFS(Metrics!AE:AE,Metrics!$H:$H,"&gt;="&amp;$B10,Metrics!$H:$H,"&lt;"&amp;$D10,Metrics!$AM:$AM,"=No"),SUMIFS(Metrics!AE:AE,Metrics!$H:$H,"&gt;="&amp;$B10,Metrics!$AM:$AM,"=No"))),IF($A10="","",IF($A10="Between",SUMIFS(Metrics!AE:AE,Metrics!$H:$H,"&gt;="&amp;$B10,Metrics!$H:$H,"&lt;"&amp;$D10),SUMIFS(Metrics!AE:AE,Metrics!$H:$H,"&gt;="&amp;$B10)))))</f>
        <v/>
      </c>
      <c r="P10" s="111" t="str">
        <f>IF($T$6,IF($T$1,IF($A10="","",IF($A10="Between",SUMIFS(Metrics!AG:AG,Metrics!$H:$H,"&gt;="&amp;$B10,Metrics!$H:$H,"&lt;"&amp;$D10,Metrics!$AM:$AM,"=No",Metrics!$G:$G,"=Full Reporter"),SUMIFS(Metrics!AG:AG,Metrics!$H:$H,"&gt;="&amp;$B10,Metrics!$AM:$AM,"=No",Metrics!$G:$G,"=Full Reporter"))),IF($A10="","",IF($A10="Between",SUMIFS(Metrics!AG:AG,Metrics!$H:$H,"&gt;="&amp;$B10,Metrics!$H:$H,"&lt;"&amp;$D10,Metrics!$G:$G,"=Full Reporter"),SUMIFS(Metrics!AG:AG,Metrics!$H:$H,"&gt;="&amp;$B10,Metrics!$G:$G,"=Full Reporter")))),IF($T$1,IF($A10="","",IF($A10="Between",SUMIFS(Metrics!AG:AG,Metrics!$H:$H,"&gt;="&amp;$B10,Metrics!$H:$H,"&lt;"&amp;$D10,Metrics!$AM:$AM,"=No"),SUMIFS(Metrics!AG:AG,Metrics!$H:$H,"&gt;="&amp;$B10,Metrics!$AM:$AM,"=No"))),IF($A10="","",IF($A10="Between",SUMIFS(Metrics!AG:AG,Metrics!$H:$H,"&gt;="&amp;$B10,Metrics!$H:$H,"&lt;"&amp;$D10),SUMIFS(Metrics!AG:AG,Metrics!$H:$H,"&gt;="&amp;$B10)))))</f>
        <v/>
      </c>
      <c r="Q10" s="111" t="str">
        <f>IF($T$6,IF($T$1,IF($A10="","",IF($A10="Between",SUMIFS(Metrics!AI:AI,Metrics!$H:$H,"&gt;="&amp;$B10,Metrics!$H:$H,"&lt;"&amp;$D10,Metrics!$AM:$AM,"=No",Metrics!$G:$G,"=Full Reporter"),SUMIFS(Metrics!AI:AI,Metrics!$H:$H,"&gt;="&amp;$B10,Metrics!$AM:$AM,"=No",Metrics!$G:$G,"=Full Reporter"))),IF($A10="","",IF($A10="Between",SUMIFS(Metrics!AI:AI,Metrics!$H:$H,"&gt;="&amp;$B10,Metrics!$H:$H,"&lt;"&amp;$D10,Metrics!$G:$G,"=Full Reporter"),SUMIFS(Metrics!AI:AI,Metrics!$H:$H,"&gt;="&amp;$B10,Metrics!$G:$G,"=Full Reporter")))),IF($T$1,IF($A10="","",IF($A10="Between",SUMIFS(Metrics!AI:AI,Metrics!$H:$H,"&gt;="&amp;$B10,Metrics!$H:$H,"&lt;"&amp;$D10,Metrics!$AM:$AM,"=No"),SUMIFS(Metrics!AI:AI,Metrics!$H:$H,"&gt;="&amp;$B10,Metrics!$AM:$AM,"=No"))),IF($A10="","",IF($A10="Between",SUMIFS(Metrics!AI:AI,Metrics!$H:$H,"&gt;="&amp;$B10,Metrics!$H:$H,"&lt;"&amp;$D10),SUMIFS(Metrics!AI:AI,Metrics!$H:$H,"&gt;="&amp;$B10)))))</f>
        <v/>
      </c>
      <c r="R10" s="112" t="str">
        <f>IF($T$6,IF($T$1,IF($A10="","",IF($A10="Between",SUMIFS(Metrics!AK:AK,Metrics!$H:$H,"&gt;="&amp;$B10,Metrics!$H:$H,"&lt;"&amp;$D10,Metrics!$AM:$AM,"=No",Metrics!$G:$G,"=Full Reporter"),SUMIFS(Metrics!AK:AK,Metrics!$H:$H,"&gt;="&amp;$B10,Metrics!$AM:$AM,"=No",Metrics!$G:$G,"=Full Reporter"))),IF($A10="","",IF($A10="Between",SUMIFS(Metrics!AK:AK,Metrics!$H:$H,"&gt;="&amp;$B10,Metrics!$H:$H,"&lt;"&amp;$D10,Metrics!$G:$G,"=Full Reporter"),SUMIFS(Metrics!AK:AK,Metrics!$H:$H,"&gt;="&amp;$B10,Metrics!$G:$G,"=Full Reporter")))),IF($T$1,IF($A10="","",IF($A10="Between",SUMIFS(Metrics!AK:AK,Metrics!$H:$H,"&gt;="&amp;$B10,Metrics!$H:$H,"&lt;"&amp;$D10,Metrics!$AM:$AM,"=No"),SUMIFS(Metrics!AK:AK,Metrics!$H:$H,"&gt;="&amp;$B10,Metrics!$AM:$AM,"=No"))),IF($A10="","",IF($A10="Between",SUMIFS(Metrics!AK:AK,Metrics!$H:$H,"&gt;="&amp;$B10,Metrics!$H:$H,"&lt;"&amp;$D10),SUMIFS(Metrics!AK:AK,Metrics!$H:$H,"&gt;="&amp;$B10)))))</f>
        <v/>
      </c>
      <c r="S10" s="59"/>
      <c r="T10" s="59"/>
      <c r="U10" s="59"/>
      <c r="V10" s="59"/>
      <c r="W10" s="59"/>
      <c r="X10" s="59"/>
      <c r="Y10" s="59"/>
    </row>
    <row r="11" spans="1:25" s="60" customFormat="1" ht="11.25">
      <c r="A11" s="96" t="str">
        <f t="shared" si="1"/>
        <v/>
      </c>
      <c r="B11" s="97" t="str">
        <f t="shared" si="3"/>
        <v/>
      </c>
      <c r="C11" s="95" t="str">
        <f t="shared" si="2"/>
        <v/>
      </c>
      <c r="D11" s="61"/>
      <c r="E11" s="184" t="str">
        <f t="shared" si="0"/>
        <v>invalid bin</v>
      </c>
      <c r="F11" s="107" t="str">
        <f>IF($T$6,IF($T$1,IF($A11="","",IF($A11="Between",SUMIFS(Metrics!L:L,Metrics!$H:$H,"&gt;="&amp;$B11,Metrics!$H:$H,"&lt;"&amp;$D11,Metrics!$AM:$AM,"=No",Metrics!$G:$G,"=Full Reporter"),SUMIFS(Metrics!L:L,Metrics!$H:$H,"&gt;="&amp;$B11,Metrics!$AM:$AM,"=No",Metrics!$G:$G,"=Full Reporter"))),IF($A11="","",IF($A11="Between",SUMIFS(Metrics!L:L,Metrics!$H:$H,"&gt;="&amp;$B11,Metrics!$H:$H,"&lt;"&amp;$D11,Metrics!$G:$G,"=Full Reporter"),SUMIFS(Metrics!L:L,Metrics!$H:$H,"&gt;="&amp;$B11,Metrics!$G:$G,"=Full Reporter")))),IF($T$1,IF($A11="","",IF($A11="Between",SUMIFS(Metrics!L:L,Metrics!$H:$H,"&gt;="&amp;$B11,Metrics!$H:$H,"&lt;"&amp;$D11,Metrics!$AM:$AM,"=No"),SUMIFS(Metrics!L:L,Metrics!$H:$H,"&gt;="&amp;$B11,Metrics!$AM:$AM,"=No"))),IF($A11="","",IF($A11="Between",SUMIFS(Metrics!L:L,Metrics!$H:$H,"&gt;="&amp;$B11,Metrics!$H:$H,"&lt;"&amp;$D11),SUMIFS(Metrics!L:L,Metrics!$H:$H,"&gt;="&amp;$B11)))))</f>
        <v/>
      </c>
      <c r="G11" s="108" t="str">
        <f>IF($T$6,IF($T$1,IF($A11="","",IF($A11="Between",AVERAGEIFS(Metrics!N:N,Metrics!$H:$H,"&gt;="&amp;$B11,Metrics!$H:$H,"&lt;"&amp;$D11,Metrics!$AM:$AM,"=No",Metrics!$G:$G,"=Full Reporter"),AVERAGEIFS(Metrics!N:N,Metrics!$H:$H,"&gt;="&amp;$B11,Metrics!$AM:$AM,"=No",Metrics!$G:$G,"=Full Reporter"))),IF($A11="","",IF($A11="Between",AVERAGEIFS(Metrics!N:N,Metrics!$H:$H,"&gt;="&amp;$B11,Metrics!$H:$H,"&lt;"&amp;$D11,Metrics!$G:$G,"=Full Reporter"),AVERAGEIFS(Metrics!N:N,Metrics!$H:$H,"&gt;="&amp;$B11,Metrics!$G:$G,"=Full Reporter")))),IF($T$1,IF($A11="","",IF($A11="Between",AVERAGEIFS(Metrics!N:N,Metrics!$H:$H,"&gt;="&amp;$B11,Metrics!$H:$H,"&lt;"&amp;$D11,Metrics!$AM:$AM,"=No"),AVERAGEIFS(Metrics!N:N,Metrics!$H:$H,"&gt;="&amp;$B11,Metrics!$AM:$AM,"=No"))),IF($A11="","",IF($A11="Between",AVERAGEIFS(Metrics!N:N,Metrics!$H:$H,"&gt;="&amp;$B11,Metrics!$H:$H,"&lt;"&amp;$D11),AVERAGEIFS(Metrics!N:N,Metrics!$H:$H,"&gt;="&amp;$B11)))))</f>
        <v/>
      </c>
      <c r="H11" s="109" t="str">
        <f>IF($T$6,IF($T$1,IF($A11="","",IF($A11="Between",AVERAGEIFS(Metrics!P:P,Metrics!$H:$H,"&gt;="&amp;$B11,Metrics!$H:$H,"&lt;"&amp;$D11,Metrics!$AM:$AM,"=No",Metrics!$G:$G,"=Full Reporter"),AVERAGEIFS(Metrics!P:P,Metrics!$H:$H,"&gt;="&amp;$B11,Metrics!$AM:$AM,"=No",Metrics!$G:$G,"=Full Reporter"))),IF($A11="","",IF($A11="Between",AVERAGEIFS(Metrics!P:P,Metrics!$H:$H,"&gt;="&amp;$B11,Metrics!$H:$H,"&lt;"&amp;$D11,Metrics!$G:$G,"=Full Reporter"),AVERAGEIFS(Metrics!P:P,Metrics!$H:$H,"&gt;="&amp;$B11,Metrics!$G:$G,"=Full Reporter")))),IF($T$1,IF($A11="","",IF($A11="Between",AVERAGEIFS(Metrics!P:P,Metrics!$H:$H,"&gt;="&amp;$B11,Metrics!$H:$H,"&lt;"&amp;$D11,Metrics!$AM:$AM,"=No"),AVERAGEIFS(Metrics!P:P,Metrics!$H:$H,"&gt;="&amp;$B11,Metrics!$AM:$AM,"=No"))),IF($A11="","",IF($A11="Between",AVERAGEIFS(Metrics!P:P,Metrics!$H:$H,"&gt;="&amp;$B11,Metrics!$H:$H,"&lt;"&amp;$D11),AVERAGEIFS(Metrics!P:P,Metrics!$H:$H,"&gt;="&amp;$B11)))))</f>
        <v/>
      </c>
      <c r="I11" s="108" t="str">
        <f>IF($T$6,IF($T$1,IF($A11="","",IF($A11="Between",AVERAGEIFS(Metrics!R:R,Metrics!$H:$H,"&gt;="&amp;$B11,Metrics!$H:$H,"&lt;"&amp;$D11,Metrics!$AM:$AM,"=No",Metrics!$G:$G,"=Full Reporter"),AVERAGEIFS(Metrics!R:R,Metrics!$H:$H,"&gt;="&amp;$B11,Metrics!$AM:$AM,"=No",Metrics!$G:$G,"=Full Reporter"))),IF($A11="","",IF($A11="Between",AVERAGEIFS(Metrics!R:R,Metrics!$H:$H,"&gt;="&amp;$B11,Metrics!$H:$H,"&lt;"&amp;$D11,Metrics!$G:$G,"=Full Reporter"),AVERAGEIFS(Metrics!R:R,Metrics!$H:$H,"&gt;="&amp;$B11,Metrics!$G:$G,"=Full Reporter")))),IF($T$1,IF($A11="","",IF($A11="Between",AVERAGEIFS(Metrics!R:R,Metrics!$H:$H,"&gt;="&amp;$B11,Metrics!$H:$H,"&lt;"&amp;$D11,Metrics!$AM:$AM,"=No"),AVERAGEIFS(Metrics!R:R,Metrics!$H:$H,"&gt;="&amp;$B11,Metrics!$AM:$AM,"=No"))),IF($A11="","",IF($A11="Between",AVERAGEIFS(Metrics!R:R,Metrics!$H:$H,"&gt;="&amp;$B11,Metrics!$H:$H,"&lt;"&amp;$D11),AVERAGEIFS(Metrics!R:R,Metrics!$H:$H,"&gt;="&amp;$B11)))))</f>
        <v/>
      </c>
      <c r="J11" s="109" t="str">
        <f>IF($T$6,IF($T$1,IF($A11="","",IF($A11="Between",AVERAGEIFS(Metrics!T:T,Metrics!$H:$H,"&gt;="&amp;$B11,Metrics!$H:$H,"&lt;"&amp;$D11,Metrics!$AM:$AM,"=No",Metrics!$G:$G,"=Full Reporter"),AVERAGEIFS(Metrics!T:T,Metrics!$H:$H,"&gt;="&amp;$B11,Metrics!$AM:$AM,"=No",Metrics!$G:$G,"=Full Reporter"))),IF($A11="","",IF($A11="Between",AVERAGEIFS(Metrics!T:T,Metrics!$H:$H,"&gt;="&amp;$B11,Metrics!$H:$H,"&lt;"&amp;$D11,Metrics!$G:$G,"=Full Reporter"),AVERAGEIFS(Metrics!T:T,Metrics!$H:$H,"&gt;="&amp;$B11,Metrics!$G:$G,"=Full Reporter")))),IF($T$1,IF($A11="","",IF($A11="Between",AVERAGEIFS(Metrics!T:T,Metrics!$H:$H,"&gt;="&amp;$B11,Metrics!$H:$H,"&lt;"&amp;$D11,Metrics!$AM:$AM,"=No"),AVERAGEIFS(Metrics!T:T,Metrics!$H:$H,"&gt;="&amp;$B11,Metrics!$AM:$AM,"=No"))),IF($A11="","",IF($A11="Between",AVERAGEIFS(Metrics!T:T,Metrics!$H:$H,"&gt;="&amp;$B11,Metrics!$H:$H,"&lt;"&amp;$D11),AVERAGEIFS(Metrics!T:T,Metrics!$H:$H,"&gt;="&amp;$B11)))))</f>
        <v/>
      </c>
      <c r="K11" s="108" t="str">
        <f>IF($T$6,IF($T$1,IF($A11="","",IF($A11="Between",AVERAGEIFS(Metrics!V:V,Metrics!$H:$H,"&gt;="&amp;$B11,Metrics!$H:$H,"&lt;"&amp;$D11,Metrics!$AM:$AM,"=No",Metrics!$G:$G,"=Full Reporter"),AVERAGEIFS(Metrics!V:V,Metrics!$H:$H,"&gt;="&amp;$B11,Metrics!$AM:$AM,"=No",Metrics!$G:$G,"=Full Reporter"))),IF($A11="","",IF($A11="Between",AVERAGEIFS(Metrics!V:V,Metrics!$H:$H,"&gt;="&amp;$B11,Metrics!$H:$H,"&lt;"&amp;$D11,Metrics!$G:$G,"=Full Reporter"),AVERAGEIFS(Metrics!V:V,Metrics!$H:$H,"&gt;="&amp;$B11,Metrics!$G:$G,"=Full Reporter")))),IF($T$1,IF($A11="","",IF($A11="Between",AVERAGEIFS(Metrics!V:V,Metrics!$H:$H,"&gt;="&amp;$B11,Metrics!$H:$H,"&lt;"&amp;$D11,Metrics!$AM:$AM,"=No"),AVERAGEIFS(Metrics!V:V,Metrics!$H:$H,"&gt;="&amp;$B11,Metrics!$AM:$AM,"=No"))),IF($A11="","",IF($A11="Between",AVERAGEIFS(Metrics!V:V,Metrics!$H:$H,"&gt;="&amp;$B11,Metrics!$H:$H,"&lt;"&amp;$D11),AVERAGEIFS(Metrics!V:V,Metrics!$H:$H,"&gt;="&amp;$B11)))))</f>
        <v/>
      </c>
      <c r="L11" s="108" t="str">
        <f>IF($T$6,IF($T$1,IF($A11="","",IF($A11="Between",AVERAGEIFS(Metrics!X:X,Metrics!$H:$H,"&gt;="&amp;$B11,Metrics!$H:$H,"&lt;"&amp;$D11,Metrics!$AM:$AM,"=No",Metrics!$G:$G,"=Full Reporter"),AVERAGEIFS(Metrics!X:X,Metrics!$H:$H,"&gt;="&amp;$B11,Metrics!$AM:$AM,"=No",Metrics!$G:$G,"=Full Reporter"))),IF($A11="","",IF($A11="Between",AVERAGEIFS(Metrics!X:X,Metrics!$H:$H,"&gt;="&amp;$B11,Metrics!$H:$H,"&lt;"&amp;$D11,Metrics!$G:$G,"=Full Reporter"),AVERAGEIFS(Metrics!X:X,Metrics!$H:$H,"&gt;="&amp;$B11,Metrics!$G:$G,"=Full Reporter")))),IF($T$1,IF($A11="","",IF($A11="Between",AVERAGEIFS(Metrics!X:X,Metrics!$H:$H,"&gt;="&amp;$B11,Metrics!$H:$H,"&lt;"&amp;$D11,Metrics!$AM:$AM,"=No"),AVERAGEIFS(Metrics!X:X,Metrics!$H:$H,"&gt;="&amp;$B11,Metrics!$AM:$AM,"=No"))),IF($A11="","",IF($A11="Between",AVERAGEIFS(Metrics!X:X,Metrics!$H:$H,"&gt;="&amp;$B11,Metrics!$H:$H,"&lt;"&amp;$D11),AVERAGEIFS(Metrics!X:X,Metrics!$H:$H,"&gt;="&amp;$B11)))))</f>
        <v/>
      </c>
      <c r="M11" s="110" t="str">
        <f>IF($T$6,IF($T$1,IF($A11="","",IF($A11="Between",SUMIFS(Metrics!AA:AA,Metrics!$H:$H,"&gt;="&amp;$B11,Metrics!$H:$H,"&lt;"&amp;$D11,Metrics!$AM:$AM,"=No",Metrics!$G:$G,"=Full Reporter"),SUMIFS(Metrics!AA:AA,Metrics!$H:$H,"&gt;="&amp;$B11,Metrics!$AM:$AM,"=No",Metrics!$G:$G,"=Full Reporter"))),IF($A11="","",IF($A11="Between",SUMIFS(Metrics!AA:AA,Metrics!$H:$H,"&gt;="&amp;$B11,Metrics!$H:$H,"&lt;"&amp;$D11,Metrics!$G:$G,"=Full Reporter"),SUMIFS(Metrics!AA:AA,Metrics!$H:$H,"&gt;="&amp;$B11,Metrics!$G:$G,"=Full Reporter")))),IF($T$1,IF($A11="","",IF($A11="Between",SUMIFS(Metrics!AA:AA,Metrics!$H:$H,"&gt;="&amp;$B11,Metrics!$H:$H,"&lt;"&amp;$D11,Metrics!$AM:$AM,"=No"),SUMIFS(Metrics!AA:AA,Metrics!$H:$H,"&gt;="&amp;$B11,Metrics!$AM:$AM,"=No"))),IF($A11="","",IF($A11="Between",SUMIFS(Metrics!AA:AA,Metrics!$H:$H,"&gt;="&amp;$B11,Metrics!$H:$H,"&lt;"&amp;$D11),SUMIFS(Metrics!AA:AA,Metrics!$H:$H,"&gt;="&amp;$B11)))))</f>
        <v/>
      </c>
      <c r="N11" s="110" t="str">
        <f>IF($T$6,IF($T$1,IF($A11="","",IF($A11="Between",SUMIFS(Metrics!AC:AC,Metrics!$H:$H,"&gt;="&amp;$B11,Metrics!$H:$H,"&lt;"&amp;$D11,Metrics!$AM:$AM,"=No",Metrics!$G:$G,"=Full Reporter"),SUMIFS(Metrics!AC:AC,Metrics!$H:$H,"&gt;="&amp;$B11,Metrics!$AM:$AM,"=No",Metrics!$G:$G,"=Full Reporter"))),IF($A11="","",IF($A11="Between",SUMIFS(Metrics!AC:AC,Metrics!$H:$H,"&gt;="&amp;$B11,Metrics!$H:$H,"&lt;"&amp;$D11,Metrics!$G:$G,"=Full Reporter"),SUMIFS(Metrics!AC:AC,Metrics!$H:$H,"&gt;="&amp;$B11,Metrics!$G:$G,"=Full Reporter")))),IF($T$1,IF($A11="","",IF($A11="Between",SUMIFS(Metrics!AC:AC,Metrics!$H:$H,"&gt;="&amp;$B11,Metrics!$H:$H,"&lt;"&amp;$D11,Metrics!$AM:$AM,"=No"),SUMIFS(Metrics!AC:AC,Metrics!$H:$H,"&gt;="&amp;$B11,Metrics!$AM:$AM,"=No"))),IF($A11="","",IF($A11="Between",SUMIFS(Metrics!AC:AC,Metrics!$H:$H,"&gt;="&amp;$B11,Metrics!$H:$H,"&lt;"&amp;$D11),SUMIFS(Metrics!AC:AC,Metrics!$H:$H,"&gt;="&amp;$B11)))))</f>
        <v/>
      </c>
      <c r="O11" s="111" t="str">
        <f>IF($T$6,IF($T$1,IF($A11="","",IF($A11="Between",SUMIFS(Metrics!AE:AE,Metrics!$H:$H,"&gt;="&amp;$B11,Metrics!$H:$H,"&lt;"&amp;$D11,Metrics!$AM:$AM,"=No",Metrics!$G:$G,"=Full Reporter"),SUMIFS(Metrics!AE:AE,Metrics!$H:$H,"&gt;="&amp;$B11,Metrics!$AM:$AM,"=No",Metrics!$G:$G,"=Full Reporter"))),IF($A11="","",IF($A11="Between",SUMIFS(Metrics!AE:AE,Metrics!$H:$H,"&gt;="&amp;$B11,Metrics!$H:$H,"&lt;"&amp;$D11,Metrics!$G:$G,"=Full Reporter"),SUMIFS(Metrics!AE:AE,Metrics!$H:$H,"&gt;="&amp;$B11,Metrics!$G:$G,"=Full Reporter")))),IF($T$1,IF($A11="","",IF($A11="Between",SUMIFS(Metrics!AE:AE,Metrics!$H:$H,"&gt;="&amp;$B11,Metrics!$H:$H,"&lt;"&amp;$D11,Metrics!$AM:$AM,"=No"),SUMIFS(Metrics!AE:AE,Metrics!$H:$H,"&gt;="&amp;$B11,Metrics!$AM:$AM,"=No"))),IF($A11="","",IF($A11="Between",SUMIFS(Metrics!AE:AE,Metrics!$H:$H,"&gt;="&amp;$B11,Metrics!$H:$H,"&lt;"&amp;$D11),SUMIFS(Metrics!AE:AE,Metrics!$H:$H,"&gt;="&amp;$B11)))))</f>
        <v/>
      </c>
      <c r="P11" s="111" t="str">
        <f>IF($T$6,IF($T$1,IF($A11="","",IF($A11="Between",SUMIFS(Metrics!AG:AG,Metrics!$H:$H,"&gt;="&amp;$B11,Metrics!$H:$H,"&lt;"&amp;$D11,Metrics!$AM:$AM,"=No",Metrics!$G:$G,"=Full Reporter"),SUMIFS(Metrics!AG:AG,Metrics!$H:$H,"&gt;="&amp;$B11,Metrics!$AM:$AM,"=No",Metrics!$G:$G,"=Full Reporter"))),IF($A11="","",IF($A11="Between",SUMIFS(Metrics!AG:AG,Metrics!$H:$H,"&gt;="&amp;$B11,Metrics!$H:$H,"&lt;"&amp;$D11,Metrics!$G:$G,"=Full Reporter"),SUMIFS(Metrics!AG:AG,Metrics!$H:$H,"&gt;="&amp;$B11,Metrics!$G:$G,"=Full Reporter")))),IF($T$1,IF($A11="","",IF($A11="Between",SUMIFS(Metrics!AG:AG,Metrics!$H:$H,"&gt;="&amp;$B11,Metrics!$H:$H,"&lt;"&amp;$D11,Metrics!$AM:$AM,"=No"),SUMIFS(Metrics!AG:AG,Metrics!$H:$H,"&gt;="&amp;$B11,Metrics!$AM:$AM,"=No"))),IF($A11="","",IF($A11="Between",SUMIFS(Metrics!AG:AG,Metrics!$H:$H,"&gt;="&amp;$B11,Metrics!$H:$H,"&lt;"&amp;$D11),SUMIFS(Metrics!AG:AG,Metrics!$H:$H,"&gt;="&amp;$B11)))))</f>
        <v/>
      </c>
      <c r="Q11" s="111" t="str">
        <f>IF($T$6,IF($T$1,IF($A11="","",IF($A11="Between",SUMIFS(Metrics!AI:AI,Metrics!$H:$H,"&gt;="&amp;$B11,Metrics!$H:$H,"&lt;"&amp;$D11,Metrics!$AM:$AM,"=No",Metrics!$G:$G,"=Full Reporter"),SUMIFS(Metrics!AI:AI,Metrics!$H:$H,"&gt;="&amp;$B11,Metrics!$AM:$AM,"=No",Metrics!$G:$G,"=Full Reporter"))),IF($A11="","",IF($A11="Between",SUMIFS(Metrics!AI:AI,Metrics!$H:$H,"&gt;="&amp;$B11,Metrics!$H:$H,"&lt;"&amp;$D11,Metrics!$G:$G,"=Full Reporter"),SUMIFS(Metrics!AI:AI,Metrics!$H:$H,"&gt;="&amp;$B11,Metrics!$G:$G,"=Full Reporter")))),IF($T$1,IF($A11="","",IF($A11="Between",SUMIFS(Metrics!AI:AI,Metrics!$H:$H,"&gt;="&amp;$B11,Metrics!$H:$H,"&lt;"&amp;$D11,Metrics!$AM:$AM,"=No"),SUMIFS(Metrics!AI:AI,Metrics!$H:$H,"&gt;="&amp;$B11,Metrics!$AM:$AM,"=No"))),IF($A11="","",IF($A11="Between",SUMIFS(Metrics!AI:AI,Metrics!$H:$H,"&gt;="&amp;$B11,Metrics!$H:$H,"&lt;"&amp;$D11),SUMIFS(Metrics!AI:AI,Metrics!$H:$H,"&gt;="&amp;$B11)))))</f>
        <v/>
      </c>
      <c r="R11" s="112" t="str">
        <f>IF($T$6,IF($T$1,IF($A11="","",IF($A11="Between",SUMIFS(Metrics!AK:AK,Metrics!$H:$H,"&gt;="&amp;$B11,Metrics!$H:$H,"&lt;"&amp;$D11,Metrics!$AM:$AM,"=No",Metrics!$G:$G,"=Full Reporter"),SUMIFS(Metrics!AK:AK,Metrics!$H:$H,"&gt;="&amp;$B11,Metrics!$AM:$AM,"=No",Metrics!$G:$G,"=Full Reporter"))),IF($A11="","",IF($A11="Between",SUMIFS(Metrics!AK:AK,Metrics!$H:$H,"&gt;="&amp;$B11,Metrics!$H:$H,"&lt;"&amp;$D11,Metrics!$G:$G,"=Full Reporter"),SUMIFS(Metrics!AK:AK,Metrics!$H:$H,"&gt;="&amp;$B11,Metrics!$G:$G,"=Full Reporter")))),IF($T$1,IF($A11="","",IF($A11="Between",SUMIFS(Metrics!AK:AK,Metrics!$H:$H,"&gt;="&amp;$B11,Metrics!$H:$H,"&lt;"&amp;$D11,Metrics!$AM:$AM,"=No"),SUMIFS(Metrics!AK:AK,Metrics!$H:$H,"&gt;="&amp;$B11,Metrics!$AM:$AM,"=No"))),IF($A11="","",IF($A11="Between",SUMIFS(Metrics!AK:AK,Metrics!$H:$H,"&gt;="&amp;$B11,Metrics!$H:$H,"&lt;"&amp;$D11),SUMIFS(Metrics!AK:AK,Metrics!$H:$H,"&gt;="&amp;$B11)))))</f>
        <v/>
      </c>
      <c r="S11" s="59"/>
      <c r="T11" s="59"/>
      <c r="U11" s="59"/>
      <c r="V11" s="59"/>
      <c r="W11" s="59"/>
      <c r="X11" s="59"/>
      <c r="Y11" s="59"/>
    </row>
    <row r="12" spans="1:25" s="60" customFormat="1" ht="11.25">
      <c r="A12" s="96" t="str">
        <f t="shared" si="1"/>
        <v/>
      </c>
      <c r="B12" s="97" t="str">
        <f t="shared" si="3"/>
        <v/>
      </c>
      <c r="C12" s="95" t="str">
        <f t="shared" si="2"/>
        <v/>
      </c>
      <c r="D12" s="61"/>
      <c r="E12" s="184" t="str">
        <f t="shared" si="0"/>
        <v>invalid bin</v>
      </c>
      <c r="F12" s="107" t="str">
        <f>IF($T$6,IF($T$1,IF($A12="","",IF($A12="Between",SUMIFS(Metrics!L:L,Metrics!$H:$H,"&gt;="&amp;$B12,Metrics!$H:$H,"&lt;"&amp;$D12,Metrics!$AM:$AM,"=No",Metrics!$G:$G,"=Full Reporter"),SUMIFS(Metrics!L:L,Metrics!$H:$H,"&gt;="&amp;$B12,Metrics!$AM:$AM,"=No",Metrics!$G:$G,"=Full Reporter"))),IF($A12="","",IF($A12="Between",SUMIFS(Metrics!L:L,Metrics!$H:$H,"&gt;="&amp;$B12,Metrics!$H:$H,"&lt;"&amp;$D12,Metrics!$G:$G,"=Full Reporter"),SUMIFS(Metrics!L:L,Metrics!$H:$H,"&gt;="&amp;$B12,Metrics!$G:$G,"=Full Reporter")))),IF($T$1,IF($A12="","",IF($A12="Between",SUMIFS(Metrics!L:L,Metrics!$H:$H,"&gt;="&amp;$B12,Metrics!$H:$H,"&lt;"&amp;$D12,Metrics!$AM:$AM,"=No"),SUMIFS(Metrics!L:L,Metrics!$H:$H,"&gt;="&amp;$B12,Metrics!$AM:$AM,"=No"))),IF($A12="","",IF($A12="Between",SUMIFS(Metrics!L:L,Metrics!$H:$H,"&gt;="&amp;$B12,Metrics!$H:$H,"&lt;"&amp;$D12),SUMIFS(Metrics!L:L,Metrics!$H:$H,"&gt;="&amp;$B12)))))</f>
        <v/>
      </c>
      <c r="G12" s="108" t="str">
        <f>IF($T$6,IF($T$1,IF($A12="","",IF($A12="Between",AVERAGEIFS(Metrics!N:N,Metrics!$H:$H,"&gt;="&amp;$B12,Metrics!$H:$H,"&lt;"&amp;$D12,Metrics!$AM:$AM,"=No",Metrics!$G:$G,"=Full Reporter"),AVERAGEIFS(Metrics!N:N,Metrics!$H:$H,"&gt;="&amp;$B12,Metrics!$AM:$AM,"=No",Metrics!$G:$G,"=Full Reporter"))),IF($A12="","",IF($A12="Between",AVERAGEIFS(Metrics!N:N,Metrics!$H:$H,"&gt;="&amp;$B12,Metrics!$H:$H,"&lt;"&amp;$D12,Metrics!$G:$G,"=Full Reporter"),AVERAGEIFS(Metrics!N:N,Metrics!$H:$H,"&gt;="&amp;$B12,Metrics!$G:$G,"=Full Reporter")))),IF($T$1,IF($A12="","",IF($A12="Between",AVERAGEIFS(Metrics!N:N,Metrics!$H:$H,"&gt;="&amp;$B12,Metrics!$H:$H,"&lt;"&amp;$D12,Metrics!$AM:$AM,"=No"),AVERAGEIFS(Metrics!N:N,Metrics!$H:$H,"&gt;="&amp;$B12,Metrics!$AM:$AM,"=No"))),IF($A12="","",IF($A12="Between",AVERAGEIFS(Metrics!N:N,Metrics!$H:$H,"&gt;="&amp;$B12,Metrics!$H:$H,"&lt;"&amp;$D12),AVERAGEIFS(Metrics!N:N,Metrics!$H:$H,"&gt;="&amp;$B12)))))</f>
        <v/>
      </c>
      <c r="H12" s="109" t="str">
        <f>IF($T$6,IF($T$1,IF($A12="","",IF($A12="Between",AVERAGEIFS(Metrics!P:P,Metrics!$H:$H,"&gt;="&amp;$B12,Metrics!$H:$H,"&lt;"&amp;$D12,Metrics!$AM:$AM,"=No",Metrics!$G:$G,"=Full Reporter"),AVERAGEIFS(Metrics!P:P,Metrics!$H:$H,"&gt;="&amp;$B12,Metrics!$AM:$AM,"=No",Metrics!$G:$G,"=Full Reporter"))),IF($A12="","",IF($A12="Between",AVERAGEIFS(Metrics!P:P,Metrics!$H:$H,"&gt;="&amp;$B12,Metrics!$H:$H,"&lt;"&amp;$D12,Metrics!$G:$G,"=Full Reporter"),AVERAGEIFS(Metrics!P:P,Metrics!$H:$H,"&gt;="&amp;$B12,Metrics!$G:$G,"=Full Reporter")))),IF($T$1,IF($A12="","",IF($A12="Between",AVERAGEIFS(Metrics!P:P,Metrics!$H:$H,"&gt;="&amp;$B12,Metrics!$H:$H,"&lt;"&amp;$D12,Metrics!$AM:$AM,"=No"),AVERAGEIFS(Metrics!P:P,Metrics!$H:$H,"&gt;="&amp;$B12,Metrics!$AM:$AM,"=No"))),IF($A12="","",IF($A12="Between",AVERAGEIFS(Metrics!P:P,Metrics!$H:$H,"&gt;="&amp;$B12,Metrics!$H:$H,"&lt;"&amp;$D12),AVERAGEIFS(Metrics!P:P,Metrics!$H:$H,"&gt;="&amp;$B12)))))</f>
        <v/>
      </c>
      <c r="I12" s="108" t="str">
        <f>IF($T$6,IF($T$1,IF($A12="","",IF($A12="Between",AVERAGEIFS(Metrics!R:R,Metrics!$H:$H,"&gt;="&amp;$B12,Metrics!$H:$H,"&lt;"&amp;$D12,Metrics!$AM:$AM,"=No",Metrics!$G:$G,"=Full Reporter"),AVERAGEIFS(Metrics!R:R,Metrics!$H:$H,"&gt;="&amp;$B12,Metrics!$AM:$AM,"=No",Metrics!$G:$G,"=Full Reporter"))),IF($A12="","",IF($A12="Between",AVERAGEIFS(Metrics!R:R,Metrics!$H:$H,"&gt;="&amp;$B12,Metrics!$H:$H,"&lt;"&amp;$D12,Metrics!$G:$G,"=Full Reporter"),AVERAGEIFS(Metrics!R:R,Metrics!$H:$H,"&gt;="&amp;$B12,Metrics!$G:$G,"=Full Reporter")))),IF($T$1,IF($A12="","",IF($A12="Between",AVERAGEIFS(Metrics!R:R,Metrics!$H:$H,"&gt;="&amp;$B12,Metrics!$H:$H,"&lt;"&amp;$D12,Metrics!$AM:$AM,"=No"),AVERAGEIFS(Metrics!R:R,Metrics!$H:$H,"&gt;="&amp;$B12,Metrics!$AM:$AM,"=No"))),IF($A12="","",IF($A12="Between",AVERAGEIFS(Metrics!R:R,Metrics!$H:$H,"&gt;="&amp;$B12,Metrics!$H:$H,"&lt;"&amp;$D12),AVERAGEIFS(Metrics!R:R,Metrics!$H:$H,"&gt;="&amp;$B12)))))</f>
        <v/>
      </c>
      <c r="J12" s="109" t="str">
        <f>IF($T$6,IF($T$1,IF($A12="","",IF($A12="Between",AVERAGEIFS(Metrics!T:T,Metrics!$H:$H,"&gt;="&amp;$B12,Metrics!$H:$H,"&lt;"&amp;$D12,Metrics!$AM:$AM,"=No",Metrics!$G:$G,"=Full Reporter"),AVERAGEIFS(Metrics!T:T,Metrics!$H:$H,"&gt;="&amp;$B12,Metrics!$AM:$AM,"=No",Metrics!$G:$G,"=Full Reporter"))),IF($A12="","",IF($A12="Between",AVERAGEIFS(Metrics!T:T,Metrics!$H:$H,"&gt;="&amp;$B12,Metrics!$H:$H,"&lt;"&amp;$D12,Metrics!$G:$G,"=Full Reporter"),AVERAGEIFS(Metrics!T:T,Metrics!$H:$H,"&gt;="&amp;$B12,Metrics!$G:$G,"=Full Reporter")))),IF($T$1,IF($A12="","",IF($A12="Between",AVERAGEIFS(Metrics!T:T,Metrics!$H:$H,"&gt;="&amp;$B12,Metrics!$H:$H,"&lt;"&amp;$D12,Metrics!$AM:$AM,"=No"),AVERAGEIFS(Metrics!T:T,Metrics!$H:$H,"&gt;="&amp;$B12,Metrics!$AM:$AM,"=No"))),IF($A12="","",IF($A12="Between",AVERAGEIFS(Metrics!T:T,Metrics!$H:$H,"&gt;="&amp;$B12,Metrics!$H:$H,"&lt;"&amp;$D12),AVERAGEIFS(Metrics!T:T,Metrics!$H:$H,"&gt;="&amp;$B12)))))</f>
        <v/>
      </c>
      <c r="K12" s="108" t="str">
        <f>IF($T$6,IF($T$1,IF($A12="","",IF($A12="Between",AVERAGEIFS(Metrics!V:V,Metrics!$H:$H,"&gt;="&amp;$B12,Metrics!$H:$H,"&lt;"&amp;$D12,Metrics!$AM:$AM,"=No",Metrics!$G:$G,"=Full Reporter"),AVERAGEIFS(Metrics!V:V,Metrics!$H:$H,"&gt;="&amp;$B12,Metrics!$AM:$AM,"=No",Metrics!$G:$G,"=Full Reporter"))),IF($A12="","",IF($A12="Between",AVERAGEIFS(Metrics!V:V,Metrics!$H:$H,"&gt;="&amp;$B12,Metrics!$H:$H,"&lt;"&amp;$D12,Metrics!$G:$G,"=Full Reporter"),AVERAGEIFS(Metrics!V:V,Metrics!$H:$H,"&gt;="&amp;$B12,Metrics!$G:$G,"=Full Reporter")))),IF($T$1,IF($A12="","",IF($A12="Between",AVERAGEIFS(Metrics!V:V,Metrics!$H:$H,"&gt;="&amp;$B12,Metrics!$H:$H,"&lt;"&amp;$D12,Metrics!$AM:$AM,"=No"),AVERAGEIFS(Metrics!V:V,Metrics!$H:$H,"&gt;="&amp;$B12,Metrics!$AM:$AM,"=No"))),IF($A12="","",IF($A12="Between",AVERAGEIFS(Metrics!V:V,Metrics!$H:$H,"&gt;="&amp;$B12,Metrics!$H:$H,"&lt;"&amp;$D12),AVERAGEIFS(Metrics!V:V,Metrics!$H:$H,"&gt;="&amp;$B12)))))</f>
        <v/>
      </c>
      <c r="L12" s="108" t="str">
        <f>IF($T$6,IF($T$1,IF($A12="","",IF($A12="Between",AVERAGEIFS(Metrics!X:X,Metrics!$H:$H,"&gt;="&amp;$B12,Metrics!$H:$H,"&lt;"&amp;$D12,Metrics!$AM:$AM,"=No",Metrics!$G:$G,"=Full Reporter"),AVERAGEIFS(Metrics!X:X,Metrics!$H:$H,"&gt;="&amp;$B12,Metrics!$AM:$AM,"=No",Metrics!$G:$G,"=Full Reporter"))),IF($A12="","",IF($A12="Between",AVERAGEIFS(Metrics!X:X,Metrics!$H:$H,"&gt;="&amp;$B12,Metrics!$H:$H,"&lt;"&amp;$D12,Metrics!$G:$G,"=Full Reporter"),AVERAGEIFS(Metrics!X:X,Metrics!$H:$H,"&gt;="&amp;$B12,Metrics!$G:$G,"=Full Reporter")))),IF($T$1,IF($A12="","",IF($A12="Between",AVERAGEIFS(Metrics!X:X,Metrics!$H:$H,"&gt;="&amp;$B12,Metrics!$H:$H,"&lt;"&amp;$D12,Metrics!$AM:$AM,"=No"),AVERAGEIFS(Metrics!X:X,Metrics!$H:$H,"&gt;="&amp;$B12,Metrics!$AM:$AM,"=No"))),IF($A12="","",IF($A12="Between",AVERAGEIFS(Metrics!X:X,Metrics!$H:$H,"&gt;="&amp;$B12,Metrics!$H:$H,"&lt;"&amp;$D12),AVERAGEIFS(Metrics!X:X,Metrics!$H:$H,"&gt;="&amp;$B12)))))</f>
        <v/>
      </c>
      <c r="M12" s="110" t="str">
        <f>IF($T$6,IF($T$1,IF($A12="","",IF($A12="Between",SUMIFS(Metrics!AA:AA,Metrics!$H:$H,"&gt;="&amp;$B12,Metrics!$H:$H,"&lt;"&amp;$D12,Metrics!$AM:$AM,"=No",Metrics!$G:$G,"=Full Reporter"),SUMIFS(Metrics!AA:AA,Metrics!$H:$H,"&gt;="&amp;$B12,Metrics!$AM:$AM,"=No",Metrics!$G:$G,"=Full Reporter"))),IF($A12="","",IF($A12="Between",SUMIFS(Metrics!AA:AA,Metrics!$H:$H,"&gt;="&amp;$B12,Metrics!$H:$H,"&lt;"&amp;$D12,Metrics!$G:$G,"=Full Reporter"),SUMIFS(Metrics!AA:AA,Metrics!$H:$H,"&gt;="&amp;$B12,Metrics!$G:$G,"=Full Reporter")))),IF($T$1,IF($A12="","",IF($A12="Between",SUMIFS(Metrics!AA:AA,Metrics!$H:$H,"&gt;="&amp;$B12,Metrics!$H:$H,"&lt;"&amp;$D12,Metrics!$AM:$AM,"=No"),SUMIFS(Metrics!AA:AA,Metrics!$H:$H,"&gt;="&amp;$B12,Metrics!$AM:$AM,"=No"))),IF($A12="","",IF($A12="Between",SUMIFS(Metrics!AA:AA,Metrics!$H:$H,"&gt;="&amp;$B12,Metrics!$H:$H,"&lt;"&amp;$D12),SUMIFS(Metrics!AA:AA,Metrics!$H:$H,"&gt;="&amp;$B12)))))</f>
        <v/>
      </c>
      <c r="N12" s="110" t="str">
        <f>IF($T$6,IF($T$1,IF($A12="","",IF($A12="Between",SUMIFS(Metrics!AC:AC,Metrics!$H:$H,"&gt;="&amp;$B12,Metrics!$H:$H,"&lt;"&amp;$D12,Metrics!$AM:$AM,"=No",Metrics!$G:$G,"=Full Reporter"),SUMIFS(Metrics!AC:AC,Metrics!$H:$H,"&gt;="&amp;$B12,Metrics!$AM:$AM,"=No",Metrics!$G:$G,"=Full Reporter"))),IF($A12="","",IF($A12="Between",SUMIFS(Metrics!AC:AC,Metrics!$H:$H,"&gt;="&amp;$B12,Metrics!$H:$H,"&lt;"&amp;$D12,Metrics!$G:$G,"=Full Reporter"),SUMIFS(Metrics!AC:AC,Metrics!$H:$H,"&gt;="&amp;$B12,Metrics!$G:$G,"=Full Reporter")))),IF($T$1,IF($A12="","",IF($A12="Between",SUMIFS(Metrics!AC:AC,Metrics!$H:$H,"&gt;="&amp;$B12,Metrics!$H:$H,"&lt;"&amp;$D12,Metrics!$AM:$AM,"=No"),SUMIFS(Metrics!AC:AC,Metrics!$H:$H,"&gt;="&amp;$B12,Metrics!$AM:$AM,"=No"))),IF($A12="","",IF($A12="Between",SUMIFS(Metrics!AC:AC,Metrics!$H:$H,"&gt;="&amp;$B12,Metrics!$H:$H,"&lt;"&amp;$D12),SUMIFS(Metrics!AC:AC,Metrics!$H:$H,"&gt;="&amp;$B12)))))</f>
        <v/>
      </c>
      <c r="O12" s="111" t="str">
        <f>IF($T$6,IF($T$1,IF($A12="","",IF($A12="Between",SUMIFS(Metrics!AE:AE,Metrics!$H:$H,"&gt;="&amp;$B12,Metrics!$H:$H,"&lt;"&amp;$D12,Metrics!$AM:$AM,"=No",Metrics!$G:$G,"=Full Reporter"),SUMIFS(Metrics!AE:AE,Metrics!$H:$H,"&gt;="&amp;$B12,Metrics!$AM:$AM,"=No",Metrics!$G:$G,"=Full Reporter"))),IF($A12="","",IF($A12="Between",SUMIFS(Metrics!AE:AE,Metrics!$H:$H,"&gt;="&amp;$B12,Metrics!$H:$H,"&lt;"&amp;$D12,Metrics!$G:$G,"=Full Reporter"),SUMIFS(Metrics!AE:AE,Metrics!$H:$H,"&gt;="&amp;$B12,Metrics!$G:$G,"=Full Reporter")))),IF($T$1,IF($A12="","",IF($A12="Between",SUMIFS(Metrics!AE:AE,Metrics!$H:$H,"&gt;="&amp;$B12,Metrics!$H:$H,"&lt;"&amp;$D12,Metrics!$AM:$AM,"=No"),SUMIFS(Metrics!AE:AE,Metrics!$H:$H,"&gt;="&amp;$B12,Metrics!$AM:$AM,"=No"))),IF($A12="","",IF($A12="Between",SUMIFS(Metrics!AE:AE,Metrics!$H:$H,"&gt;="&amp;$B12,Metrics!$H:$H,"&lt;"&amp;$D12),SUMIFS(Metrics!AE:AE,Metrics!$H:$H,"&gt;="&amp;$B12)))))</f>
        <v/>
      </c>
      <c r="P12" s="111" t="str">
        <f>IF($T$6,IF($T$1,IF($A12="","",IF($A12="Between",SUMIFS(Metrics!AG:AG,Metrics!$H:$H,"&gt;="&amp;$B12,Metrics!$H:$H,"&lt;"&amp;$D12,Metrics!$AM:$AM,"=No",Metrics!$G:$G,"=Full Reporter"),SUMIFS(Metrics!AG:AG,Metrics!$H:$H,"&gt;="&amp;$B12,Metrics!$AM:$AM,"=No",Metrics!$G:$G,"=Full Reporter"))),IF($A12="","",IF($A12="Between",SUMIFS(Metrics!AG:AG,Metrics!$H:$H,"&gt;="&amp;$B12,Metrics!$H:$H,"&lt;"&amp;$D12,Metrics!$G:$G,"=Full Reporter"),SUMIFS(Metrics!AG:AG,Metrics!$H:$H,"&gt;="&amp;$B12,Metrics!$G:$G,"=Full Reporter")))),IF($T$1,IF($A12="","",IF($A12="Between",SUMIFS(Metrics!AG:AG,Metrics!$H:$H,"&gt;="&amp;$B12,Metrics!$H:$H,"&lt;"&amp;$D12,Metrics!$AM:$AM,"=No"),SUMIFS(Metrics!AG:AG,Metrics!$H:$H,"&gt;="&amp;$B12,Metrics!$AM:$AM,"=No"))),IF($A12="","",IF($A12="Between",SUMIFS(Metrics!AG:AG,Metrics!$H:$H,"&gt;="&amp;$B12,Metrics!$H:$H,"&lt;"&amp;$D12),SUMIFS(Metrics!AG:AG,Metrics!$H:$H,"&gt;="&amp;$B12)))))</f>
        <v/>
      </c>
      <c r="Q12" s="111" t="str">
        <f>IF($T$6,IF($T$1,IF($A12="","",IF($A12="Between",SUMIFS(Metrics!AI:AI,Metrics!$H:$H,"&gt;="&amp;$B12,Metrics!$H:$H,"&lt;"&amp;$D12,Metrics!$AM:$AM,"=No",Metrics!$G:$G,"=Full Reporter"),SUMIFS(Metrics!AI:AI,Metrics!$H:$H,"&gt;="&amp;$B12,Metrics!$AM:$AM,"=No",Metrics!$G:$G,"=Full Reporter"))),IF($A12="","",IF($A12="Between",SUMIFS(Metrics!AI:AI,Metrics!$H:$H,"&gt;="&amp;$B12,Metrics!$H:$H,"&lt;"&amp;$D12,Metrics!$G:$G,"=Full Reporter"),SUMIFS(Metrics!AI:AI,Metrics!$H:$H,"&gt;="&amp;$B12,Metrics!$G:$G,"=Full Reporter")))),IF($T$1,IF($A12="","",IF($A12="Between",SUMIFS(Metrics!AI:AI,Metrics!$H:$H,"&gt;="&amp;$B12,Metrics!$H:$H,"&lt;"&amp;$D12,Metrics!$AM:$AM,"=No"),SUMIFS(Metrics!AI:AI,Metrics!$H:$H,"&gt;="&amp;$B12,Metrics!$AM:$AM,"=No"))),IF($A12="","",IF($A12="Between",SUMIFS(Metrics!AI:AI,Metrics!$H:$H,"&gt;="&amp;$B12,Metrics!$H:$H,"&lt;"&amp;$D12),SUMIFS(Metrics!AI:AI,Metrics!$H:$H,"&gt;="&amp;$B12)))))</f>
        <v/>
      </c>
      <c r="R12" s="112" t="str">
        <f>IF($T$6,IF($T$1,IF($A12="","",IF($A12="Between",SUMIFS(Metrics!AK:AK,Metrics!$H:$H,"&gt;="&amp;$B12,Metrics!$H:$H,"&lt;"&amp;$D12,Metrics!$AM:$AM,"=No",Metrics!$G:$G,"=Full Reporter"),SUMIFS(Metrics!AK:AK,Metrics!$H:$H,"&gt;="&amp;$B12,Metrics!$AM:$AM,"=No",Metrics!$G:$G,"=Full Reporter"))),IF($A12="","",IF($A12="Between",SUMIFS(Metrics!AK:AK,Metrics!$H:$H,"&gt;="&amp;$B12,Metrics!$H:$H,"&lt;"&amp;$D12,Metrics!$G:$G,"=Full Reporter"),SUMIFS(Metrics!AK:AK,Metrics!$H:$H,"&gt;="&amp;$B12,Metrics!$G:$G,"=Full Reporter")))),IF($T$1,IF($A12="","",IF($A12="Between",SUMIFS(Metrics!AK:AK,Metrics!$H:$H,"&gt;="&amp;$B12,Metrics!$H:$H,"&lt;"&amp;$D12,Metrics!$AM:$AM,"=No"),SUMIFS(Metrics!AK:AK,Metrics!$H:$H,"&gt;="&amp;$B12,Metrics!$AM:$AM,"=No"))),IF($A12="","",IF($A12="Between",SUMIFS(Metrics!AK:AK,Metrics!$H:$H,"&gt;="&amp;$B12,Metrics!$H:$H,"&lt;"&amp;$D12),SUMIFS(Metrics!AK:AK,Metrics!$H:$H,"&gt;="&amp;$B12)))))</f>
        <v/>
      </c>
      <c r="S12" s="59"/>
      <c r="T12" s="59"/>
      <c r="U12" s="59"/>
      <c r="V12" s="59"/>
      <c r="W12" s="59"/>
      <c r="X12" s="59"/>
      <c r="Y12" s="59"/>
    </row>
    <row r="13" spans="1:25" s="60" customFormat="1" ht="11.25">
      <c r="A13" s="96" t="str">
        <f t="shared" si="1"/>
        <v/>
      </c>
      <c r="B13" s="97" t="str">
        <f t="shared" si="3"/>
        <v/>
      </c>
      <c r="C13" s="95" t="str">
        <f t="shared" si="2"/>
        <v/>
      </c>
      <c r="D13" s="61"/>
      <c r="E13" s="184" t="str">
        <f t="shared" si="0"/>
        <v>invalid bin</v>
      </c>
      <c r="F13" s="107" t="str">
        <f>IF($T$6,IF($T$1,IF($A13="","",IF($A13="Between",SUMIFS(Metrics!L:L,Metrics!$H:$H,"&gt;="&amp;$B13,Metrics!$H:$H,"&lt;"&amp;$D13,Metrics!$AM:$AM,"=No",Metrics!$G:$G,"=Full Reporter"),SUMIFS(Metrics!L:L,Metrics!$H:$H,"&gt;="&amp;$B13,Metrics!$AM:$AM,"=No",Metrics!$G:$G,"=Full Reporter"))),IF($A13="","",IF($A13="Between",SUMIFS(Metrics!L:L,Metrics!$H:$H,"&gt;="&amp;$B13,Metrics!$H:$H,"&lt;"&amp;$D13,Metrics!$G:$G,"=Full Reporter"),SUMIFS(Metrics!L:L,Metrics!$H:$H,"&gt;="&amp;$B13,Metrics!$G:$G,"=Full Reporter")))),IF($T$1,IF($A13="","",IF($A13="Between",SUMIFS(Metrics!L:L,Metrics!$H:$H,"&gt;="&amp;$B13,Metrics!$H:$H,"&lt;"&amp;$D13,Metrics!$AM:$AM,"=No"),SUMIFS(Metrics!L:L,Metrics!$H:$H,"&gt;="&amp;$B13,Metrics!$AM:$AM,"=No"))),IF($A13="","",IF($A13="Between",SUMIFS(Metrics!L:L,Metrics!$H:$H,"&gt;="&amp;$B13,Metrics!$H:$H,"&lt;"&amp;$D13),SUMIFS(Metrics!L:L,Metrics!$H:$H,"&gt;="&amp;$B13)))))</f>
        <v/>
      </c>
      <c r="G13" s="108" t="str">
        <f>IF($T$6,IF($T$1,IF($A13="","",IF($A13="Between",AVERAGEIFS(Metrics!N:N,Metrics!$H:$H,"&gt;="&amp;$B13,Metrics!$H:$H,"&lt;"&amp;$D13,Metrics!$AM:$AM,"=No",Metrics!$G:$G,"=Full Reporter"),AVERAGEIFS(Metrics!N:N,Metrics!$H:$H,"&gt;="&amp;$B13,Metrics!$AM:$AM,"=No",Metrics!$G:$G,"=Full Reporter"))),IF($A13="","",IF($A13="Between",AVERAGEIFS(Metrics!N:N,Metrics!$H:$H,"&gt;="&amp;$B13,Metrics!$H:$H,"&lt;"&amp;$D13,Metrics!$G:$G,"=Full Reporter"),AVERAGEIFS(Metrics!N:N,Metrics!$H:$H,"&gt;="&amp;$B13,Metrics!$G:$G,"=Full Reporter")))),IF($T$1,IF($A13="","",IF($A13="Between",AVERAGEIFS(Metrics!N:N,Metrics!$H:$H,"&gt;="&amp;$B13,Metrics!$H:$H,"&lt;"&amp;$D13,Metrics!$AM:$AM,"=No"),AVERAGEIFS(Metrics!N:N,Metrics!$H:$H,"&gt;="&amp;$B13,Metrics!$AM:$AM,"=No"))),IF($A13="","",IF($A13="Between",AVERAGEIFS(Metrics!N:N,Metrics!$H:$H,"&gt;="&amp;$B13,Metrics!$H:$H,"&lt;"&amp;$D13),AVERAGEIFS(Metrics!N:N,Metrics!$H:$H,"&gt;="&amp;$B13)))))</f>
        <v/>
      </c>
      <c r="H13" s="109" t="str">
        <f>IF($T$6,IF($T$1,IF($A13="","",IF($A13="Between",AVERAGEIFS(Metrics!P:P,Metrics!$H:$H,"&gt;="&amp;$B13,Metrics!$H:$H,"&lt;"&amp;$D13,Metrics!$AM:$AM,"=No",Metrics!$G:$G,"=Full Reporter"),AVERAGEIFS(Metrics!P:P,Metrics!$H:$H,"&gt;="&amp;$B13,Metrics!$AM:$AM,"=No",Metrics!$G:$G,"=Full Reporter"))),IF($A13="","",IF($A13="Between",AVERAGEIFS(Metrics!P:P,Metrics!$H:$H,"&gt;="&amp;$B13,Metrics!$H:$H,"&lt;"&amp;$D13,Metrics!$G:$G,"=Full Reporter"),AVERAGEIFS(Metrics!P:P,Metrics!$H:$H,"&gt;="&amp;$B13,Metrics!$G:$G,"=Full Reporter")))),IF($T$1,IF($A13="","",IF($A13="Between",AVERAGEIFS(Metrics!P:P,Metrics!$H:$H,"&gt;="&amp;$B13,Metrics!$H:$H,"&lt;"&amp;$D13,Metrics!$AM:$AM,"=No"),AVERAGEIFS(Metrics!P:P,Metrics!$H:$H,"&gt;="&amp;$B13,Metrics!$AM:$AM,"=No"))),IF($A13="","",IF($A13="Between",AVERAGEIFS(Metrics!P:P,Metrics!$H:$H,"&gt;="&amp;$B13,Metrics!$H:$H,"&lt;"&amp;$D13),AVERAGEIFS(Metrics!P:P,Metrics!$H:$H,"&gt;="&amp;$B13)))))</f>
        <v/>
      </c>
      <c r="I13" s="108" t="str">
        <f>IF($T$6,IF($T$1,IF($A13="","",IF($A13="Between",AVERAGEIFS(Metrics!R:R,Metrics!$H:$H,"&gt;="&amp;$B13,Metrics!$H:$H,"&lt;"&amp;$D13,Metrics!$AM:$AM,"=No",Metrics!$G:$G,"=Full Reporter"),AVERAGEIFS(Metrics!R:R,Metrics!$H:$H,"&gt;="&amp;$B13,Metrics!$AM:$AM,"=No",Metrics!$G:$G,"=Full Reporter"))),IF($A13="","",IF($A13="Between",AVERAGEIFS(Metrics!R:R,Metrics!$H:$H,"&gt;="&amp;$B13,Metrics!$H:$H,"&lt;"&amp;$D13,Metrics!$G:$G,"=Full Reporter"),AVERAGEIFS(Metrics!R:R,Metrics!$H:$H,"&gt;="&amp;$B13,Metrics!$G:$G,"=Full Reporter")))),IF($T$1,IF($A13="","",IF($A13="Between",AVERAGEIFS(Metrics!R:R,Metrics!$H:$H,"&gt;="&amp;$B13,Metrics!$H:$H,"&lt;"&amp;$D13,Metrics!$AM:$AM,"=No"),AVERAGEIFS(Metrics!R:R,Metrics!$H:$H,"&gt;="&amp;$B13,Metrics!$AM:$AM,"=No"))),IF($A13="","",IF($A13="Between",AVERAGEIFS(Metrics!R:R,Metrics!$H:$H,"&gt;="&amp;$B13,Metrics!$H:$H,"&lt;"&amp;$D13),AVERAGEIFS(Metrics!R:R,Metrics!$H:$H,"&gt;="&amp;$B13)))))</f>
        <v/>
      </c>
      <c r="J13" s="109" t="str">
        <f>IF($T$6,IF($T$1,IF($A13="","",IF($A13="Between",AVERAGEIFS(Metrics!T:T,Metrics!$H:$H,"&gt;="&amp;$B13,Metrics!$H:$H,"&lt;"&amp;$D13,Metrics!$AM:$AM,"=No",Metrics!$G:$G,"=Full Reporter"),AVERAGEIFS(Metrics!T:T,Metrics!$H:$H,"&gt;="&amp;$B13,Metrics!$AM:$AM,"=No",Metrics!$G:$G,"=Full Reporter"))),IF($A13="","",IF($A13="Between",AVERAGEIFS(Metrics!T:T,Metrics!$H:$H,"&gt;="&amp;$B13,Metrics!$H:$H,"&lt;"&amp;$D13,Metrics!$G:$G,"=Full Reporter"),AVERAGEIFS(Metrics!T:T,Metrics!$H:$H,"&gt;="&amp;$B13,Metrics!$G:$G,"=Full Reporter")))),IF($T$1,IF($A13="","",IF($A13="Between",AVERAGEIFS(Metrics!T:T,Metrics!$H:$H,"&gt;="&amp;$B13,Metrics!$H:$H,"&lt;"&amp;$D13,Metrics!$AM:$AM,"=No"),AVERAGEIFS(Metrics!T:T,Metrics!$H:$H,"&gt;="&amp;$B13,Metrics!$AM:$AM,"=No"))),IF($A13="","",IF($A13="Between",AVERAGEIFS(Metrics!T:T,Metrics!$H:$H,"&gt;="&amp;$B13,Metrics!$H:$H,"&lt;"&amp;$D13),AVERAGEIFS(Metrics!T:T,Metrics!$H:$H,"&gt;="&amp;$B13)))))</f>
        <v/>
      </c>
      <c r="K13" s="108" t="str">
        <f>IF($T$6,IF($T$1,IF($A13="","",IF($A13="Between",AVERAGEIFS(Metrics!V:V,Metrics!$H:$H,"&gt;="&amp;$B13,Metrics!$H:$H,"&lt;"&amp;$D13,Metrics!$AM:$AM,"=No",Metrics!$G:$G,"=Full Reporter"),AVERAGEIFS(Metrics!V:V,Metrics!$H:$H,"&gt;="&amp;$B13,Metrics!$AM:$AM,"=No",Metrics!$G:$G,"=Full Reporter"))),IF($A13="","",IF($A13="Between",AVERAGEIFS(Metrics!V:V,Metrics!$H:$H,"&gt;="&amp;$B13,Metrics!$H:$H,"&lt;"&amp;$D13,Metrics!$G:$G,"=Full Reporter"),AVERAGEIFS(Metrics!V:V,Metrics!$H:$H,"&gt;="&amp;$B13,Metrics!$G:$G,"=Full Reporter")))),IF($T$1,IF($A13="","",IF($A13="Between",AVERAGEIFS(Metrics!V:V,Metrics!$H:$H,"&gt;="&amp;$B13,Metrics!$H:$H,"&lt;"&amp;$D13,Metrics!$AM:$AM,"=No"),AVERAGEIFS(Metrics!V:V,Metrics!$H:$H,"&gt;="&amp;$B13,Metrics!$AM:$AM,"=No"))),IF($A13="","",IF($A13="Between",AVERAGEIFS(Metrics!V:V,Metrics!$H:$H,"&gt;="&amp;$B13,Metrics!$H:$H,"&lt;"&amp;$D13),AVERAGEIFS(Metrics!V:V,Metrics!$H:$H,"&gt;="&amp;$B13)))))</f>
        <v/>
      </c>
      <c r="L13" s="108" t="str">
        <f>IF($T$6,IF($T$1,IF($A13="","",IF($A13="Between",AVERAGEIFS(Metrics!X:X,Metrics!$H:$H,"&gt;="&amp;$B13,Metrics!$H:$H,"&lt;"&amp;$D13,Metrics!$AM:$AM,"=No",Metrics!$G:$G,"=Full Reporter"),AVERAGEIFS(Metrics!X:X,Metrics!$H:$H,"&gt;="&amp;$B13,Metrics!$AM:$AM,"=No",Metrics!$G:$G,"=Full Reporter"))),IF($A13="","",IF($A13="Between",AVERAGEIFS(Metrics!X:X,Metrics!$H:$H,"&gt;="&amp;$B13,Metrics!$H:$H,"&lt;"&amp;$D13,Metrics!$G:$G,"=Full Reporter"),AVERAGEIFS(Metrics!X:X,Metrics!$H:$H,"&gt;="&amp;$B13,Metrics!$G:$G,"=Full Reporter")))),IF($T$1,IF($A13="","",IF($A13="Between",AVERAGEIFS(Metrics!X:X,Metrics!$H:$H,"&gt;="&amp;$B13,Metrics!$H:$H,"&lt;"&amp;$D13,Metrics!$AM:$AM,"=No"),AVERAGEIFS(Metrics!X:X,Metrics!$H:$H,"&gt;="&amp;$B13,Metrics!$AM:$AM,"=No"))),IF($A13="","",IF($A13="Between",AVERAGEIFS(Metrics!X:X,Metrics!$H:$H,"&gt;="&amp;$B13,Metrics!$H:$H,"&lt;"&amp;$D13),AVERAGEIFS(Metrics!X:X,Metrics!$H:$H,"&gt;="&amp;$B13)))))</f>
        <v/>
      </c>
      <c r="M13" s="110" t="str">
        <f>IF($T$6,IF($T$1,IF($A13="","",IF($A13="Between",SUMIFS(Metrics!AA:AA,Metrics!$H:$H,"&gt;="&amp;$B13,Metrics!$H:$H,"&lt;"&amp;$D13,Metrics!$AM:$AM,"=No",Metrics!$G:$G,"=Full Reporter"),SUMIFS(Metrics!AA:AA,Metrics!$H:$H,"&gt;="&amp;$B13,Metrics!$AM:$AM,"=No",Metrics!$G:$G,"=Full Reporter"))),IF($A13="","",IF($A13="Between",SUMIFS(Metrics!AA:AA,Metrics!$H:$H,"&gt;="&amp;$B13,Metrics!$H:$H,"&lt;"&amp;$D13,Metrics!$G:$G,"=Full Reporter"),SUMIFS(Metrics!AA:AA,Metrics!$H:$H,"&gt;="&amp;$B13,Metrics!$G:$G,"=Full Reporter")))),IF($T$1,IF($A13="","",IF($A13="Between",SUMIFS(Metrics!AA:AA,Metrics!$H:$H,"&gt;="&amp;$B13,Metrics!$H:$H,"&lt;"&amp;$D13,Metrics!$AM:$AM,"=No"),SUMIFS(Metrics!AA:AA,Metrics!$H:$H,"&gt;="&amp;$B13,Metrics!$AM:$AM,"=No"))),IF($A13="","",IF($A13="Between",SUMIFS(Metrics!AA:AA,Metrics!$H:$H,"&gt;="&amp;$B13,Metrics!$H:$H,"&lt;"&amp;$D13),SUMIFS(Metrics!AA:AA,Metrics!$H:$H,"&gt;="&amp;$B13)))))</f>
        <v/>
      </c>
      <c r="N13" s="110" t="str">
        <f>IF($T$6,IF($T$1,IF($A13="","",IF($A13="Between",SUMIFS(Metrics!AC:AC,Metrics!$H:$H,"&gt;="&amp;$B13,Metrics!$H:$H,"&lt;"&amp;$D13,Metrics!$AM:$AM,"=No",Metrics!$G:$G,"=Full Reporter"),SUMIFS(Metrics!AC:AC,Metrics!$H:$H,"&gt;="&amp;$B13,Metrics!$AM:$AM,"=No",Metrics!$G:$G,"=Full Reporter"))),IF($A13="","",IF($A13="Between",SUMIFS(Metrics!AC:AC,Metrics!$H:$H,"&gt;="&amp;$B13,Metrics!$H:$H,"&lt;"&amp;$D13,Metrics!$G:$G,"=Full Reporter"),SUMIFS(Metrics!AC:AC,Metrics!$H:$H,"&gt;="&amp;$B13,Metrics!$G:$G,"=Full Reporter")))),IF($T$1,IF($A13="","",IF($A13="Between",SUMIFS(Metrics!AC:AC,Metrics!$H:$H,"&gt;="&amp;$B13,Metrics!$H:$H,"&lt;"&amp;$D13,Metrics!$AM:$AM,"=No"),SUMIFS(Metrics!AC:AC,Metrics!$H:$H,"&gt;="&amp;$B13,Metrics!$AM:$AM,"=No"))),IF($A13="","",IF($A13="Between",SUMIFS(Metrics!AC:AC,Metrics!$H:$H,"&gt;="&amp;$B13,Metrics!$H:$H,"&lt;"&amp;$D13),SUMIFS(Metrics!AC:AC,Metrics!$H:$H,"&gt;="&amp;$B13)))))</f>
        <v/>
      </c>
      <c r="O13" s="111" t="str">
        <f>IF($T$6,IF($T$1,IF($A13="","",IF($A13="Between",SUMIFS(Metrics!AE:AE,Metrics!$H:$H,"&gt;="&amp;$B13,Metrics!$H:$H,"&lt;"&amp;$D13,Metrics!$AM:$AM,"=No",Metrics!$G:$G,"=Full Reporter"),SUMIFS(Metrics!AE:AE,Metrics!$H:$H,"&gt;="&amp;$B13,Metrics!$AM:$AM,"=No",Metrics!$G:$G,"=Full Reporter"))),IF($A13="","",IF($A13="Between",SUMIFS(Metrics!AE:AE,Metrics!$H:$H,"&gt;="&amp;$B13,Metrics!$H:$H,"&lt;"&amp;$D13,Metrics!$G:$G,"=Full Reporter"),SUMIFS(Metrics!AE:AE,Metrics!$H:$H,"&gt;="&amp;$B13,Metrics!$G:$G,"=Full Reporter")))),IF($T$1,IF($A13="","",IF($A13="Between",SUMIFS(Metrics!AE:AE,Metrics!$H:$H,"&gt;="&amp;$B13,Metrics!$H:$H,"&lt;"&amp;$D13,Metrics!$AM:$AM,"=No"),SUMIFS(Metrics!AE:AE,Metrics!$H:$H,"&gt;="&amp;$B13,Metrics!$AM:$AM,"=No"))),IF($A13="","",IF($A13="Between",SUMIFS(Metrics!AE:AE,Metrics!$H:$H,"&gt;="&amp;$B13,Metrics!$H:$H,"&lt;"&amp;$D13),SUMIFS(Metrics!AE:AE,Metrics!$H:$H,"&gt;="&amp;$B13)))))</f>
        <v/>
      </c>
      <c r="P13" s="111" t="str">
        <f>IF($T$6,IF($T$1,IF($A13="","",IF($A13="Between",SUMIFS(Metrics!AG:AG,Metrics!$H:$H,"&gt;="&amp;$B13,Metrics!$H:$H,"&lt;"&amp;$D13,Metrics!$AM:$AM,"=No",Metrics!$G:$G,"=Full Reporter"),SUMIFS(Metrics!AG:AG,Metrics!$H:$H,"&gt;="&amp;$B13,Metrics!$AM:$AM,"=No",Metrics!$G:$G,"=Full Reporter"))),IF($A13="","",IF($A13="Between",SUMIFS(Metrics!AG:AG,Metrics!$H:$H,"&gt;="&amp;$B13,Metrics!$H:$H,"&lt;"&amp;$D13,Metrics!$G:$G,"=Full Reporter"),SUMIFS(Metrics!AG:AG,Metrics!$H:$H,"&gt;="&amp;$B13,Metrics!$G:$G,"=Full Reporter")))),IF($T$1,IF($A13="","",IF($A13="Between",SUMIFS(Metrics!AG:AG,Metrics!$H:$H,"&gt;="&amp;$B13,Metrics!$H:$H,"&lt;"&amp;$D13,Metrics!$AM:$AM,"=No"),SUMIFS(Metrics!AG:AG,Metrics!$H:$H,"&gt;="&amp;$B13,Metrics!$AM:$AM,"=No"))),IF($A13="","",IF($A13="Between",SUMIFS(Metrics!AG:AG,Metrics!$H:$H,"&gt;="&amp;$B13,Metrics!$H:$H,"&lt;"&amp;$D13),SUMIFS(Metrics!AG:AG,Metrics!$H:$H,"&gt;="&amp;$B13)))))</f>
        <v/>
      </c>
      <c r="Q13" s="111" t="str">
        <f>IF($T$6,IF($T$1,IF($A13="","",IF($A13="Between",SUMIFS(Metrics!AI:AI,Metrics!$H:$H,"&gt;="&amp;$B13,Metrics!$H:$H,"&lt;"&amp;$D13,Metrics!$AM:$AM,"=No",Metrics!$G:$G,"=Full Reporter"),SUMIFS(Metrics!AI:AI,Metrics!$H:$H,"&gt;="&amp;$B13,Metrics!$AM:$AM,"=No",Metrics!$G:$G,"=Full Reporter"))),IF($A13="","",IF($A13="Between",SUMIFS(Metrics!AI:AI,Metrics!$H:$H,"&gt;="&amp;$B13,Metrics!$H:$H,"&lt;"&amp;$D13,Metrics!$G:$G,"=Full Reporter"),SUMIFS(Metrics!AI:AI,Metrics!$H:$H,"&gt;="&amp;$B13,Metrics!$G:$G,"=Full Reporter")))),IF($T$1,IF($A13="","",IF($A13="Between",SUMIFS(Metrics!AI:AI,Metrics!$H:$H,"&gt;="&amp;$B13,Metrics!$H:$H,"&lt;"&amp;$D13,Metrics!$AM:$AM,"=No"),SUMIFS(Metrics!AI:AI,Metrics!$H:$H,"&gt;="&amp;$B13,Metrics!$AM:$AM,"=No"))),IF($A13="","",IF($A13="Between",SUMIFS(Metrics!AI:AI,Metrics!$H:$H,"&gt;="&amp;$B13,Metrics!$H:$H,"&lt;"&amp;$D13),SUMIFS(Metrics!AI:AI,Metrics!$H:$H,"&gt;="&amp;$B13)))))</f>
        <v/>
      </c>
      <c r="R13" s="112" t="str">
        <f>IF($T$6,IF($T$1,IF($A13="","",IF($A13="Between",SUMIFS(Metrics!AK:AK,Metrics!$H:$H,"&gt;="&amp;$B13,Metrics!$H:$H,"&lt;"&amp;$D13,Metrics!$AM:$AM,"=No",Metrics!$G:$G,"=Full Reporter"),SUMIFS(Metrics!AK:AK,Metrics!$H:$H,"&gt;="&amp;$B13,Metrics!$AM:$AM,"=No",Metrics!$G:$G,"=Full Reporter"))),IF($A13="","",IF($A13="Between",SUMIFS(Metrics!AK:AK,Metrics!$H:$H,"&gt;="&amp;$B13,Metrics!$H:$H,"&lt;"&amp;$D13,Metrics!$G:$G,"=Full Reporter"),SUMIFS(Metrics!AK:AK,Metrics!$H:$H,"&gt;="&amp;$B13,Metrics!$G:$G,"=Full Reporter")))),IF($T$1,IF($A13="","",IF($A13="Between",SUMIFS(Metrics!AK:AK,Metrics!$H:$H,"&gt;="&amp;$B13,Metrics!$H:$H,"&lt;"&amp;$D13,Metrics!$AM:$AM,"=No"),SUMIFS(Metrics!AK:AK,Metrics!$H:$H,"&gt;="&amp;$B13,Metrics!$AM:$AM,"=No"))),IF($A13="","",IF($A13="Between",SUMIFS(Metrics!AK:AK,Metrics!$H:$H,"&gt;="&amp;$B13,Metrics!$H:$H,"&lt;"&amp;$D13),SUMIFS(Metrics!AK:AK,Metrics!$H:$H,"&gt;="&amp;$B13)))))</f>
        <v/>
      </c>
      <c r="S13" s="59"/>
      <c r="T13" s="59"/>
      <c r="U13" s="59"/>
      <c r="V13" s="59"/>
      <c r="W13" s="59"/>
      <c r="X13" s="59"/>
      <c r="Y13" s="59"/>
    </row>
    <row r="14" spans="1:25" s="60" customFormat="1" ht="11.25">
      <c r="A14" s="96" t="str">
        <f t="shared" si="1"/>
        <v/>
      </c>
      <c r="B14" s="97" t="str">
        <f t="shared" si="3"/>
        <v/>
      </c>
      <c r="C14" s="95" t="str">
        <f t="shared" si="2"/>
        <v/>
      </c>
      <c r="D14" s="61"/>
      <c r="E14" s="184" t="str">
        <f t="shared" si="0"/>
        <v>invalid bin</v>
      </c>
      <c r="F14" s="107" t="str">
        <f>IF($T$6,IF($T$1,IF($A14="","",IF($A14="Between",SUMIFS(Metrics!L:L,Metrics!$H:$H,"&gt;="&amp;$B14,Metrics!$H:$H,"&lt;"&amp;$D14,Metrics!$AM:$AM,"=No",Metrics!$G:$G,"=Full Reporter"),SUMIFS(Metrics!L:L,Metrics!$H:$H,"&gt;="&amp;$B14,Metrics!$AM:$AM,"=No",Metrics!$G:$G,"=Full Reporter"))),IF($A14="","",IF($A14="Between",SUMIFS(Metrics!L:L,Metrics!$H:$H,"&gt;="&amp;$B14,Metrics!$H:$H,"&lt;"&amp;$D14,Metrics!$G:$G,"=Full Reporter"),SUMIFS(Metrics!L:L,Metrics!$H:$H,"&gt;="&amp;$B14,Metrics!$G:$G,"=Full Reporter")))),IF($T$1,IF($A14="","",IF($A14="Between",SUMIFS(Metrics!L:L,Metrics!$H:$H,"&gt;="&amp;$B14,Metrics!$H:$H,"&lt;"&amp;$D14,Metrics!$AM:$AM,"=No"),SUMIFS(Metrics!L:L,Metrics!$H:$H,"&gt;="&amp;$B14,Metrics!$AM:$AM,"=No"))),IF($A14="","",IF($A14="Between",SUMIFS(Metrics!L:L,Metrics!$H:$H,"&gt;="&amp;$B14,Metrics!$H:$H,"&lt;"&amp;$D14),SUMIFS(Metrics!L:L,Metrics!$H:$H,"&gt;="&amp;$B14)))))</f>
        <v/>
      </c>
      <c r="G14" s="108" t="str">
        <f>IF($T$6,IF($T$1,IF($A14="","",IF($A14="Between",AVERAGEIFS(Metrics!N:N,Metrics!$H:$H,"&gt;="&amp;$B14,Metrics!$H:$H,"&lt;"&amp;$D14,Metrics!$AM:$AM,"=No",Metrics!$G:$G,"=Full Reporter"),AVERAGEIFS(Metrics!N:N,Metrics!$H:$H,"&gt;="&amp;$B14,Metrics!$AM:$AM,"=No",Metrics!$G:$G,"=Full Reporter"))),IF($A14="","",IF($A14="Between",AVERAGEIFS(Metrics!N:N,Metrics!$H:$H,"&gt;="&amp;$B14,Metrics!$H:$H,"&lt;"&amp;$D14,Metrics!$G:$G,"=Full Reporter"),AVERAGEIFS(Metrics!N:N,Metrics!$H:$H,"&gt;="&amp;$B14,Metrics!$G:$G,"=Full Reporter")))),IF($T$1,IF($A14="","",IF($A14="Between",AVERAGEIFS(Metrics!N:N,Metrics!$H:$H,"&gt;="&amp;$B14,Metrics!$H:$H,"&lt;"&amp;$D14,Metrics!$AM:$AM,"=No"),AVERAGEIFS(Metrics!N:N,Metrics!$H:$H,"&gt;="&amp;$B14,Metrics!$AM:$AM,"=No"))),IF($A14="","",IF($A14="Between",AVERAGEIFS(Metrics!N:N,Metrics!$H:$H,"&gt;="&amp;$B14,Metrics!$H:$H,"&lt;"&amp;$D14),AVERAGEIFS(Metrics!N:N,Metrics!$H:$H,"&gt;="&amp;$B14)))))</f>
        <v/>
      </c>
      <c r="H14" s="109" t="str">
        <f>IF($T$6,IF($T$1,IF($A14="","",IF($A14="Between",AVERAGEIFS(Metrics!P:P,Metrics!$H:$H,"&gt;="&amp;$B14,Metrics!$H:$H,"&lt;"&amp;$D14,Metrics!$AM:$AM,"=No",Metrics!$G:$G,"=Full Reporter"),AVERAGEIFS(Metrics!P:P,Metrics!$H:$H,"&gt;="&amp;$B14,Metrics!$AM:$AM,"=No",Metrics!$G:$G,"=Full Reporter"))),IF($A14="","",IF($A14="Between",AVERAGEIFS(Metrics!P:P,Metrics!$H:$H,"&gt;="&amp;$B14,Metrics!$H:$H,"&lt;"&amp;$D14,Metrics!$G:$G,"=Full Reporter"),AVERAGEIFS(Metrics!P:P,Metrics!$H:$H,"&gt;="&amp;$B14,Metrics!$G:$G,"=Full Reporter")))),IF($T$1,IF($A14="","",IF($A14="Between",AVERAGEIFS(Metrics!P:P,Metrics!$H:$H,"&gt;="&amp;$B14,Metrics!$H:$H,"&lt;"&amp;$D14,Metrics!$AM:$AM,"=No"),AVERAGEIFS(Metrics!P:P,Metrics!$H:$H,"&gt;="&amp;$B14,Metrics!$AM:$AM,"=No"))),IF($A14="","",IF($A14="Between",AVERAGEIFS(Metrics!P:P,Metrics!$H:$H,"&gt;="&amp;$B14,Metrics!$H:$H,"&lt;"&amp;$D14),AVERAGEIFS(Metrics!P:P,Metrics!$H:$H,"&gt;="&amp;$B14)))))</f>
        <v/>
      </c>
      <c r="I14" s="108" t="str">
        <f>IF($T$6,IF($T$1,IF($A14="","",IF($A14="Between",AVERAGEIFS(Metrics!R:R,Metrics!$H:$H,"&gt;="&amp;$B14,Metrics!$H:$H,"&lt;"&amp;$D14,Metrics!$AM:$AM,"=No",Metrics!$G:$G,"=Full Reporter"),AVERAGEIFS(Metrics!R:R,Metrics!$H:$H,"&gt;="&amp;$B14,Metrics!$AM:$AM,"=No",Metrics!$G:$G,"=Full Reporter"))),IF($A14="","",IF($A14="Between",AVERAGEIFS(Metrics!R:R,Metrics!$H:$H,"&gt;="&amp;$B14,Metrics!$H:$H,"&lt;"&amp;$D14,Metrics!$G:$G,"=Full Reporter"),AVERAGEIFS(Metrics!R:R,Metrics!$H:$H,"&gt;="&amp;$B14,Metrics!$G:$G,"=Full Reporter")))),IF($T$1,IF($A14="","",IF($A14="Between",AVERAGEIFS(Metrics!R:R,Metrics!$H:$H,"&gt;="&amp;$B14,Metrics!$H:$H,"&lt;"&amp;$D14,Metrics!$AM:$AM,"=No"),AVERAGEIFS(Metrics!R:R,Metrics!$H:$H,"&gt;="&amp;$B14,Metrics!$AM:$AM,"=No"))),IF($A14="","",IF($A14="Between",AVERAGEIFS(Metrics!R:R,Metrics!$H:$H,"&gt;="&amp;$B14,Metrics!$H:$H,"&lt;"&amp;$D14),AVERAGEIFS(Metrics!R:R,Metrics!$H:$H,"&gt;="&amp;$B14)))))</f>
        <v/>
      </c>
      <c r="J14" s="109" t="str">
        <f>IF($T$6,IF($T$1,IF($A14="","",IF($A14="Between",AVERAGEIFS(Metrics!T:T,Metrics!$H:$H,"&gt;="&amp;$B14,Metrics!$H:$H,"&lt;"&amp;$D14,Metrics!$AM:$AM,"=No",Metrics!$G:$G,"=Full Reporter"),AVERAGEIFS(Metrics!T:T,Metrics!$H:$H,"&gt;="&amp;$B14,Metrics!$AM:$AM,"=No",Metrics!$G:$G,"=Full Reporter"))),IF($A14="","",IF($A14="Between",AVERAGEIFS(Metrics!T:T,Metrics!$H:$H,"&gt;="&amp;$B14,Metrics!$H:$H,"&lt;"&amp;$D14,Metrics!$G:$G,"=Full Reporter"),AVERAGEIFS(Metrics!T:T,Metrics!$H:$H,"&gt;="&amp;$B14,Metrics!$G:$G,"=Full Reporter")))),IF($T$1,IF($A14="","",IF($A14="Between",AVERAGEIFS(Metrics!T:T,Metrics!$H:$H,"&gt;="&amp;$B14,Metrics!$H:$H,"&lt;"&amp;$D14,Metrics!$AM:$AM,"=No"),AVERAGEIFS(Metrics!T:T,Metrics!$H:$H,"&gt;="&amp;$B14,Metrics!$AM:$AM,"=No"))),IF($A14="","",IF($A14="Between",AVERAGEIFS(Metrics!T:T,Metrics!$H:$H,"&gt;="&amp;$B14,Metrics!$H:$H,"&lt;"&amp;$D14),AVERAGEIFS(Metrics!T:T,Metrics!$H:$H,"&gt;="&amp;$B14)))))</f>
        <v/>
      </c>
      <c r="K14" s="108" t="str">
        <f>IF($T$6,IF($T$1,IF($A14="","",IF($A14="Between",AVERAGEIFS(Metrics!V:V,Metrics!$H:$H,"&gt;="&amp;$B14,Metrics!$H:$H,"&lt;"&amp;$D14,Metrics!$AM:$AM,"=No",Metrics!$G:$G,"=Full Reporter"),AVERAGEIFS(Metrics!V:V,Metrics!$H:$H,"&gt;="&amp;$B14,Metrics!$AM:$AM,"=No",Metrics!$G:$G,"=Full Reporter"))),IF($A14="","",IF($A14="Between",AVERAGEIFS(Metrics!V:V,Metrics!$H:$H,"&gt;="&amp;$B14,Metrics!$H:$H,"&lt;"&amp;$D14,Metrics!$G:$G,"=Full Reporter"),AVERAGEIFS(Metrics!V:V,Metrics!$H:$H,"&gt;="&amp;$B14,Metrics!$G:$G,"=Full Reporter")))),IF($T$1,IF($A14="","",IF($A14="Between",AVERAGEIFS(Metrics!V:V,Metrics!$H:$H,"&gt;="&amp;$B14,Metrics!$H:$H,"&lt;"&amp;$D14,Metrics!$AM:$AM,"=No"),AVERAGEIFS(Metrics!V:V,Metrics!$H:$H,"&gt;="&amp;$B14,Metrics!$AM:$AM,"=No"))),IF($A14="","",IF($A14="Between",AVERAGEIFS(Metrics!V:V,Metrics!$H:$H,"&gt;="&amp;$B14,Metrics!$H:$H,"&lt;"&amp;$D14),AVERAGEIFS(Metrics!V:V,Metrics!$H:$H,"&gt;="&amp;$B14)))))</f>
        <v/>
      </c>
      <c r="L14" s="108" t="str">
        <f>IF($T$6,IF($T$1,IF($A14="","",IF($A14="Between",AVERAGEIFS(Metrics!X:X,Metrics!$H:$H,"&gt;="&amp;$B14,Metrics!$H:$H,"&lt;"&amp;$D14,Metrics!$AM:$AM,"=No",Metrics!$G:$G,"=Full Reporter"),AVERAGEIFS(Metrics!X:X,Metrics!$H:$H,"&gt;="&amp;$B14,Metrics!$AM:$AM,"=No",Metrics!$G:$G,"=Full Reporter"))),IF($A14="","",IF($A14="Between",AVERAGEIFS(Metrics!X:X,Metrics!$H:$H,"&gt;="&amp;$B14,Metrics!$H:$H,"&lt;"&amp;$D14,Metrics!$G:$G,"=Full Reporter"),AVERAGEIFS(Metrics!X:X,Metrics!$H:$H,"&gt;="&amp;$B14,Metrics!$G:$G,"=Full Reporter")))),IF($T$1,IF($A14="","",IF($A14="Between",AVERAGEIFS(Metrics!X:X,Metrics!$H:$H,"&gt;="&amp;$B14,Metrics!$H:$H,"&lt;"&amp;$D14,Metrics!$AM:$AM,"=No"),AVERAGEIFS(Metrics!X:X,Metrics!$H:$H,"&gt;="&amp;$B14,Metrics!$AM:$AM,"=No"))),IF($A14="","",IF($A14="Between",AVERAGEIFS(Metrics!X:X,Metrics!$H:$H,"&gt;="&amp;$B14,Metrics!$H:$H,"&lt;"&amp;$D14),AVERAGEIFS(Metrics!X:X,Metrics!$H:$H,"&gt;="&amp;$B14)))))</f>
        <v/>
      </c>
      <c r="M14" s="110" t="str">
        <f>IF($T$6,IF($T$1,IF($A14="","",IF($A14="Between",SUMIFS(Metrics!AA:AA,Metrics!$H:$H,"&gt;="&amp;$B14,Metrics!$H:$H,"&lt;"&amp;$D14,Metrics!$AM:$AM,"=No",Metrics!$G:$G,"=Full Reporter"),SUMIFS(Metrics!AA:AA,Metrics!$H:$H,"&gt;="&amp;$B14,Metrics!$AM:$AM,"=No",Metrics!$G:$G,"=Full Reporter"))),IF($A14="","",IF($A14="Between",SUMIFS(Metrics!AA:AA,Metrics!$H:$H,"&gt;="&amp;$B14,Metrics!$H:$H,"&lt;"&amp;$D14,Metrics!$G:$G,"=Full Reporter"),SUMIFS(Metrics!AA:AA,Metrics!$H:$H,"&gt;="&amp;$B14,Metrics!$G:$G,"=Full Reporter")))),IF($T$1,IF($A14="","",IF($A14="Between",SUMIFS(Metrics!AA:AA,Metrics!$H:$H,"&gt;="&amp;$B14,Metrics!$H:$H,"&lt;"&amp;$D14,Metrics!$AM:$AM,"=No"),SUMIFS(Metrics!AA:AA,Metrics!$H:$H,"&gt;="&amp;$B14,Metrics!$AM:$AM,"=No"))),IF($A14="","",IF($A14="Between",SUMIFS(Metrics!AA:AA,Metrics!$H:$H,"&gt;="&amp;$B14,Metrics!$H:$H,"&lt;"&amp;$D14),SUMIFS(Metrics!AA:AA,Metrics!$H:$H,"&gt;="&amp;$B14)))))</f>
        <v/>
      </c>
      <c r="N14" s="110" t="str">
        <f>IF($T$6,IF($T$1,IF($A14="","",IF($A14="Between",SUMIFS(Metrics!AC:AC,Metrics!$H:$H,"&gt;="&amp;$B14,Metrics!$H:$H,"&lt;"&amp;$D14,Metrics!$AM:$AM,"=No",Metrics!$G:$G,"=Full Reporter"),SUMIFS(Metrics!AC:AC,Metrics!$H:$H,"&gt;="&amp;$B14,Metrics!$AM:$AM,"=No",Metrics!$G:$G,"=Full Reporter"))),IF($A14="","",IF($A14="Between",SUMIFS(Metrics!AC:AC,Metrics!$H:$H,"&gt;="&amp;$B14,Metrics!$H:$H,"&lt;"&amp;$D14,Metrics!$G:$G,"=Full Reporter"),SUMIFS(Metrics!AC:AC,Metrics!$H:$H,"&gt;="&amp;$B14,Metrics!$G:$G,"=Full Reporter")))),IF($T$1,IF($A14="","",IF($A14="Between",SUMIFS(Metrics!AC:AC,Metrics!$H:$H,"&gt;="&amp;$B14,Metrics!$H:$H,"&lt;"&amp;$D14,Metrics!$AM:$AM,"=No"),SUMIFS(Metrics!AC:AC,Metrics!$H:$H,"&gt;="&amp;$B14,Metrics!$AM:$AM,"=No"))),IF($A14="","",IF($A14="Between",SUMIFS(Metrics!AC:AC,Metrics!$H:$H,"&gt;="&amp;$B14,Metrics!$H:$H,"&lt;"&amp;$D14),SUMIFS(Metrics!AC:AC,Metrics!$H:$H,"&gt;="&amp;$B14)))))</f>
        <v/>
      </c>
      <c r="O14" s="111" t="str">
        <f>IF($T$6,IF($T$1,IF($A14="","",IF($A14="Between",SUMIFS(Metrics!AE:AE,Metrics!$H:$H,"&gt;="&amp;$B14,Metrics!$H:$H,"&lt;"&amp;$D14,Metrics!$AM:$AM,"=No",Metrics!$G:$G,"=Full Reporter"),SUMIFS(Metrics!AE:AE,Metrics!$H:$H,"&gt;="&amp;$B14,Metrics!$AM:$AM,"=No",Metrics!$G:$G,"=Full Reporter"))),IF($A14="","",IF($A14="Between",SUMIFS(Metrics!AE:AE,Metrics!$H:$H,"&gt;="&amp;$B14,Metrics!$H:$H,"&lt;"&amp;$D14,Metrics!$G:$G,"=Full Reporter"),SUMIFS(Metrics!AE:AE,Metrics!$H:$H,"&gt;="&amp;$B14,Metrics!$G:$G,"=Full Reporter")))),IF($T$1,IF($A14="","",IF($A14="Between",SUMIFS(Metrics!AE:AE,Metrics!$H:$H,"&gt;="&amp;$B14,Metrics!$H:$H,"&lt;"&amp;$D14,Metrics!$AM:$AM,"=No"),SUMIFS(Metrics!AE:AE,Metrics!$H:$H,"&gt;="&amp;$B14,Metrics!$AM:$AM,"=No"))),IF($A14="","",IF($A14="Between",SUMIFS(Metrics!AE:AE,Metrics!$H:$H,"&gt;="&amp;$B14,Metrics!$H:$H,"&lt;"&amp;$D14),SUMIFS(Metrics!AE:AE,Metrics!$H:$H,"&gt;="&amp;$B14)))))</f>
        <v/>
      </c>
      <c r="P14" s="111" t="str">
        <f>IF($T$6,IF($T$1,IF($A14="","",IF($A14="Between",SUMIFS(Metrics!AG:AG,Metrics!$H:$H,"&gt;="&amp;$B14,Metrics!$H:$H,"&lt;"&amp;$D14,Metrics!$AM:$AM,"=No",Metrics!$G:$G,"=Full Reporter"),SUMIFS(Metrics!AG:AG,Metrics!$H:$H,"&gt;="&amp;$B14,Metrics!$AM:$AM,"=No",Metrics!$G:$G,"=Full Reporter"))),IF($A14="","",IF($A14="Between",SUMIFS(Metrics!AG:AG,Metrics!$H:$H,"&gt;="&amp;$B14,Metrics!$H:$H,"&lt;"&amp;$D14,Metrics!$G:$G,"=Full Reporter"),SUMIFS(Metrics!AG:AG,Metrics!$H:$H,"&gt;="&amp;$B14,Metrics!$G:$G,"=Full Reporter")))),IF($T$1,IF($A14="","",IF($A14="Between",SUMIFS(Metrics!AG:AG,Metrics!$H:$H,"&gt;="&amp;$B14,Metrics!$H:$H,"&lt;"&amp;$D14,Metrics!$AM:$AM,"=No"),SUMIFS(Metrics!AG:AG,Metrics!$H:$H,"&gt;="&amp;$B14,Metrics!$AM:$AM,"=No"))),IF($A14="","",IF($A14="Between",SUMIFS(Metrics!AG:AG,Metrics!$H:$H,"&gt;="&amp;$B14,Metrics!$H:$H,"&lt;"&amp;$D14),SUMIFS(Metrics!AG:AG,Metrics!$H:$H,"&gt;="&amp;$B14)))))</f>
        <v/>
      </c>
      <c r="Q14" s="111" t="str">
        <f>IF($T$6,IF($T$1,IF($A14="","",IF($A14="Between",SUMIFS(Metrics!AI:AI,Metrics!$H:$H,"&gt;="&amp;$B14,Metrics!$H:$H,"&lt;"&amp;$D14,Metrics!$AM:$AM,"=No",Metrics!$G:$G,"=Full Reporter"),SUMIFS(Metrics!AI:AI,Metrics!$H:$H,"&gt;="&amp;$B14,Metrics!$AM:$AM,"=No",Metrics!$G:$G,"=Full Reporter"))),IF($A14="","",IF($A14="Between",SUMIFS(Metrics!AI:AI,Metrics!$H:$H,"&gt;="&amp;$B14,Metrics!$H:$H,"&lt;"&amp;$D14,Metrics!$G:$G,"=Full Reporter"),SUMIFS(Metrics!AI:AI,Metrics!$H:$H,"&gt;="&amp;$B14,Metrics!$G:$G,"=Full Reporter")))),IF($T$1,IF($A14="","",IF($A14="Between",SUMIFS(Metrics!AI:AI,Metrics!$H:$H,"&gt;="&amp;$B14,Metrics!$H:$H,"&lt;"&amp;$D14,Metrics!$AM:$AM,"=No"),SUMIFS(Metrics!AI:AI,Metrics!$H:$H,"&gt;="&amp;$B14,Metrics!$AM:$AM,"=No"))),IF($A14="","",IF($A14="Between",SUMIFS(Metrics!AI:AI,Metrics!$H:$H,"&gt;="&amp;$B14,Metrics!$H:$H,"&lt;"&amp;$D14),SUMIFS(Metrics!AI:AI,Metrics!$H:$H,"&gt;="&amp;$B14)))))</f>
        <v/>
      </c>
      <c r="R14" s="112" t="str">
        <f>IF($T$6,IF($T$1,IF($A14="","",IF($A14="Between",SUMIFS(Metrics!AK:AK,Metrics!$H:$H,"&gt;="&amp;$B14,Metrics!$H:$H,"&lt;"&amp;$D14,Metrics!$AM:$AM,"=No",Metrics!$G:$G,"=Full Reporter"),SUMIFS(Metrics!AK:AK,Metrics!$H:$H,"&gt;="&amp;$B14,Metrics!$AM:$AM,"=No",Metrics!$G:$G,"=Full Reporter"))),IF($A14="","",IF($A14="Between",SUMIFS(Metrics!AK:AK,Metrics!$H:$H,"&gt;="&amp;$B14,Metrics!$H:$H,"&lt;"&amp;$D14,Metrics!$G:$G,"=Full Reporter"),SUMIFS(Metrics!AK:AK,Metrics!$H:$H,"&gt;="&amp;$B14,Metrics!$G:$G,"=Full Reporter")))),IF($T$1,IF($A14="","",IF($A14="Between",SUMIFS(Metrics!AK:AK,Metrics!$H:$H,"&gt;="&amp;$B14,Metrics!$H:$H,"&lt;"&amp;$D14,Metrics!$AM:$AM,"=No"),SUMIFS(Metrics!AK:AK,Metrics!$H:$H,"&gt;="&amp;$B14,Metrics!$AM:$AM,"=No"))),IF($A14="","",IF($A14="Between",SUMIFS(Metrics!AK:AK,Metrics!$H:$H,"&gt;="&amp;$B14,Metrics!$H:$H,"&lt;"&amp;$D14),SUMIFS(Metrics!AK:AK,Metrics!$H:$H,"&gt;="&amp;$B14)))))</f>
        <v/>
      </c>
      <c r="S14" s="59"/>
      <c r="T14" s="59"/>
      <c r="U14" s="59"/>
      <c r="V14" s="59"/>
      <c r="W14" s="59"/>
      <c r="X14" s="59"/>
      <c r="Y14" s="59"/>
    </row>
    <row r="15" spans="1:25" s="60" customFormat="1" ht="11.25">
      <c r="A15" s="96" t="str">
        <f t="shared" si="1"/>
        <v/>
      </c>
      <c r="B15" s="97" t="str">
        <f t="shared" si="3"/>
        <v/>
      </c>
      <c r="C15" s="95" t="str">
        <f t="shared" si="2"/>
        <v/>
      </c>
      <c r="D15" s="61"/>
      <c r="E15" s="184" t="str">
        <f t="shared" si="0"/>
        <v>invalid bin</v>
      </c>
      <c r="F15" s="107" t="str">
        <f>IF($T$6,IF($T$1,IF($A15="","",IF($A15="Between",SUMIFS(Metrics!L:L,Metrics!$H:$H,"&gt;="&amp;$B15,Metrics!$H:$H,"&lt;"&amp;$D15,Metrics!$AM:$AM,"=No",Metrics!$G:$G,"=Full Reporter"),SUMIFS(Metrics!L:L,Metrics!$H:$H,"&gt;="&amp;$B15,Metrics!$AM:$AM,"=No",Metrics!$G:$G,"=Full Reporter"))),IF($A15="","",IF($A15="Between",SUMIFS(Metrics!L:L,Metrics!$H:$H,"&gt;="&amp;$B15,Metrics!$H:$H,"&lt;"&amp;$D15,Metrics!$G:$G,"=Full Reporter"),SUMIFS(Metrics!L:L,Metrics!$H:$H,"&gt;="&amp;$B15,Metrics!$G:$G,"=Full Reporter")))),IF($T$1,IF($A15="","",IF($A15="Between",SUMIFS(Metrics!L:L,Metrics!$H:$H,"&gt;="&amp;$B15,Metrics!$H:$H,"&lt;"&amp;$D15,Metrics!$AM:$AM,"=No"),SUMIFS(Metrics!L:L,Metrics!$H:$H,"&gt;="&amp;$B15,Metrics!$AM:$AM,"=No"))),IF($A15="","",IF($A15="Between",SUMIFS(Metrics!L:L,Metrics!$H:$H,"&gt;="&amp;$B15,Metrics!$H:$H,"&lt;"&amp;$D15),SUMIFS(Metrics!L:L,Metrics!$H:$H,"&gt;="&amp;$B15)))))</f>
        <v/>
      </c>
      <c r="G15" s="108" t="str">
        <f>IF($T$6,IF($T$1,IF($A15="","",IF($A15="Between",AVERAGEIFS(Metrics!N:N,Metrics!$H:$H,"&gt;="&amp;$B15,Metrics!$H:$H,"&lt;"&amp;$D15,Metrics!$AM:$AM,"=No",Metrics!$G:$G,"=Full Reporter"),AVERAGEIFS(Metrics!N:N,Metrics!$H:$H,"&gt;="&amp;$B15,Metrics!$AM:$AM,"=No",Metrics!$G:$G,"=Full Reporter"))),IF($A15="","",IF($A15="Between",AVERAGEIFS(Metrics!N:N,Metrics!$H:$H,"&gt;="&amp;$B15,Metrics!$H:$H,"&lt;"&amp;$D15,Metrics!$G:$G,"=Full Reporter"),AVERAGEIFS(Metrics!N:N,Metrics!$H:$H,"&gt;="&amp;$B15,Metrics!$G:$G,"=Full Reporter")))),IF($T$1,IF($A15="","",IF($A15="Between",AVERAGEIFS(Metrics!N:N,Metrics!$H:$H,"&gt;="&amp;$B15,Metrics!$H:$H,"&lt;"&amp;$D15,Metrics!$AM:$AM,"=No"),AVERAGEIFS(Metrics!N:N,Metrics!$H:$H,"&gt;="&amp;$B15,Metrics!$AM:$AM,"=No"))),IF($A15="","",IF($A15="Between",AVERAGEIFS(Metrics!N:N,Metrics!$H:$H,"&gt;="&amp;$B15,Metrics!$H:$H,"&lt;"&amp;$D15),AVERAGEIFS(Metrics!N:N,Metrics!$H:$H,"&gt;="&amp;$B15)))))</f>
        <v/>
      </c>
      <c r="H15" s="109" t="str">
        <f>IF($T$6,IF($T$1,IF($A15="","",IF($A15="Between",AVERAGEIFS(Metrics!P:P,Metrics!$H:$H,"&gt;="&amp;$B15,Metrics!$H:$H,"&lt;"&amp;$D15,Metrics!$AM:$AM,"=No",Metrics!$G:$G,"=Full Reporter"),AVERAGEIFS(Metrics!P:P,Metrics!$H:$H,"&gt;="&amp;$B15,Metrics!$AM:$AM,"=No",Metrics!$G:$G,"=Full Reporter"))),IF($A15="","",IF($A15="Between",AVERAGEIFS(Metrics!P:P,Metrics!$H:$H,"&gt;="&amp;$B15,Metrics!$H:$H,"&lt;"&amp;$D15,Metrics!$G:$G,"=Full Reporter"),AVERAGEIFS(Metrics!P:P,Metrics!$H:$H,"&gt;="&amp;$B15,Metrics!$G:$G,"=Full Reporter")))),IF($T$1,IF($A15="","",IF($A15="Between",AVERAGEIFS(Metrics!P:P,Metrics!$H:$H,"&gt;="&amp;$B15,Metrics!$H:$H,"&lt;"&amp;$D15,Metrics!$AM:$AM,"=No"),AVERAGEIFS(Metrics!P:P,Metrics!$H:$H,"&gt;="&amp;$B15,Metrics!$AM:$AM,"=No"))),IF($A15="","",IF($A15="Between",AVERAGEIFS(Metrics!P:P,Metrics!$H:$H,"&gt;="&amp;$B15,Metrics!$H:$H,"&lt;"&amp;$D15),AVERAGEIFS(Metrics!P:P,Metrics!$H:$H,"&gt;="&amp;$B15)))))</f>
        <v/>
      </c>
      <c r="I15" s="108" t="str">
        <f>IF($T$6,IF($T$1,IF($A15="","",IF($A15="Between",AVERAGEIFS(Metrics!R:R,Metrics!$H:$H,"&gt;="&amp;$B15,Metrics!$H:$H,"&lt;"&amp;$D15,Metrics!$AM:$AM,"=No",Metrics!$G:$G,"=Full Reporter"),AVERAGEIFS(Metrics!R:R,Metrics!$H:$H,"&gt;="&amp;$B15,Metrics!$AM:$AM,"=No",Metrics!$G:$G,"=Full Reporter"))),IF($A15="","",IF($A15="Between",AVERAGEIFS(Metrics!R:R,Metrics!$H:$H,"&gt;="&amp;$B15,Metrics!$H:$H,"&lt;"&amp;$D15,Metrics!$G:$G,"=Full Reporter"),AVERAGEIFS(Metrics!R:R,Metrics!$H:$H,"&gt;="&amp;$B15,Metrics!$G:$G,"=Full Reporter")))),IF($T$1,IF($A15="","",IF($A15="Between",AVERAGEIFS(Metrics!R:R,Metrics!$H:$H,"&gt;="&amp;$B15,Metrics!$H:$H,"&lt;"&amp;$D15,Metrics!$AM:$AM,"=No"),AVERAGEIFS(Metrics!R:R,Metrics!$H:$H,"&gt;="&amp;$B15,Metrics!$AM:$AM,"=No"))),IF($A15="","",IF($A15="Between",AVERAGEIFS(Metrics!R:R,Metrics!$H:$H,"&gt;="&amp;$B15,Metrics!$H:$H,"&lt;"&amp;$D15),AVERAGEIFS(Metrics!R:R,Metrics!$H:$H,"&gt;="&amp;$B15)))))</f>
        <v/>
      </c>
      <c r="J15" s="109" t="str">
        <f>IF($T$6,IF($T$1,IF($A15="","",IF($A15="Between",AVERAGEIFS(Metrics!T:T,Metrics!$H:$H,"&gt;="&amp;$B15,Metrics!$H:$H,"&lt;"&amp;$D15,Metrics!$AM:$AM,"=No",Metrics!$G:$G,"=Full Reporter"),AVERAGEIFS(Metrics!T:T,Metrics!$H:$H,"&gt;="&amp;$B15,Metrics!$AM:$AM,"=No",Metrics!$G:$G,"=Full Reporter"))),IF($A15="","",IF($A15="Between",AVERAGEIFS(Metrics!T:T,Metrics!$H:$H,"&gt;="&amp;$B15,Metrics!$H:$H,"&lt;"&amp;$D15,Metrics!$G:$G,"=Full Reporter"),AVERAGEIFS(Metrics!T:T,Metrics!$H:$H,"&gt;="&amp;$B15,Metrics!$G:$G,"=Full Reporter")))),IF($T$1,IF($A15="","",IF($A15="Between",AVERAGEIFS(Metrics!T:T,Metrics!$H:$H,"&gt;="&amp;$B15,Metrics!$H:$H,"&lt;"&amp;$D15,Metrics!$AM:$AM,"=No"),AVERAGEIFS(Metrics!T:T,Metrics!$H:$H,"&gt;="&amp;$B15,Metrics!$AM:$AM,"=No"))),IF($A15="","",IF($A15="Between",AVERAGEIFS(Metrics!T:T,Metrics!$H:$H,"&gt;="&amp;$B15,Metrics!$H:$H,"&lt;"&amp;$D15),AVERAGEIFS(Metrics!T:T,Metrics!$H:$H,"&gt;="&amp;$B15)))))</f>
        <v/>
      </c>
      <c r="K15" s="108" t="str">
        <f>IF($T$6,IF($T$1,IF($A15="","",IF($A15="Between",AVERAGEIFS(Metrics!V:V,Metrics!$H:$H,"&gt;="&amp;$B15,Metrics!$H:$H,"&lt;"&amp;$D15,Metrics!$AM:$AM,"=No",Metrics!$G:$G,"=Full Reporter"),AVERAGEIFS(Metrics!V:V,Metrics!$H:$H,"&gt;="&amp;$B15,Metrics!$AM:$AM,"=No",Metrics!$G:$G,"=Full Reporter"))),IF($A15="","",IF($A15="Between",AVERAGEIFS(Metrics!V:V,Metrics!$H:$H,"&gt;="&amp;$B15,Metrics!$H:$H,"&lt;"&amp;$D15,Metrics!$G:$G,"=Full Reporter"),AVERAGEIFS(Metrics!V:V,Metrics!$H:$H,"&gt;="&amp;$B15,Metrics!$G:$G,"=Full Reporter")))),IF($T$1,IF($A15="","",IF($A15="Between",AVERAGEIFS(Metrics!V:V,Metrics!$H:$H,"&gt;="&amp;$B15,Metrics!$H:$H,"&lt;"&amp;$D15,Metrics!$AM:$AM,"=No"),AVERAGEIFS(Metrics!V:V,Metrics!$H:$H,"&gt;="&amp;$B15,Metrics!$AM:$AM,"=No"))),IF($A15="","",IF($A15="Between",AVERAGEIFS(Metrics!V:V,Metrics!$H:$H,"&gt;="&amp;$B15,Metrics!$H:$H,"&lt;"&amp;$D15),AVERAGEIFS(Metrics!V:V,Metrics!$H:$H,"&gt;="&amp;$B15)))))</f>
        <v/>
      </c>
      <c r="L15" s="108" t="str">
        <f>IF($T$6,IF($T$1,IF($A15="","",IF($A15="Between",AVERAGEIFS(Metrics!X:X,Metrics!$H:$H,"&gt;="&amp;$B15,Metrics!$H:$H,"&lt;"&amp;$D15,Metrics!$AM:$AM,"=No",Metrics!$G:$G,"=Full Reporter"),AVERAGEIFS(Metrics!X:X,Metrics!$H:$H,"&gt;="&amp;$B15,Metrics!$AM:$AM,"=No",Metrics!$G:$G,"=Full Reporter"))),IF($A15="","",IF($A15="Between",AVERAGEIFS(Metrics!X:X,Metrics!$H:$H,"&gt;="&amp;$B15,Metrics!$H:$H,"&lt;"&amp;$D15,Metrics!$G:$G,"=Full Reporter"),AVERAGEIFS(Metrics!X:X,Metrics!$H:$H,"&gt;="&amp;$B15,Metrics!$G:$G,"=Full Reporter")))),IF($T$1,IF($A15="","",IF($A15="Between",AVERAGEIFS(Metrics!X:X,Metrics!$H:$H,"&gt;="&amp;$B15,Metrics!$H:$H,"&lt;"&amp;$D15,Metrics!$AM:$AM,"=No"),AVERAGEIFS(Metrics!X:X,Metrics!$H:$H,"&gt;="&amp;$B15,Metrics!$AM:$AM,"=No"))),IF($A15="","",IF($A15="Between",AVERAGEIFS(Metrics!X:X,Metrics!$H:$H,"&gt;="&amp;$B15,Metrics!$H:$H,"&lt;"&amp;$D15),AVERAGEIFS(Metrics!X:X,Metrics!$H:$H,"&gt;="&amp;$B15)))))</f>
        <v/>
      </c>
      <c r="M15" s="110" t="str">
        <f>IF($T$6,IF($T$1,IF($A15="","",IF($A15="Between",SUMIFS(Metrics!AA:AA,Metrics!$H:$H,"&gt;="&amp;$B15,Metrics!$H:$H,"&lt;"&amp;$D15,Metrics!$AM:$AM,"=No",Metrics!$G:$G,"=Full Reporter"),SUMIFS(Metrics!AA:AA,Metrics!$H:$H,"&gt;="&amp;$B15,Metrics!$AM:$AM,"=No",Metrics!$G:$G,"=Full Reporter"))),IF($A15="","",IF($A15="Between",SUMIFS(Metrics!AA:AA,Metrics!$H:$H,"&gt;="&amp;$B15,Metrics!$H:$H,"&lt;"&amp;$D15,Metrics!$G:$G,"=Full Reporter"),SUMIFS(Metrics!AA:AA,Metrics!$H:$H,"&gt;="&amp;$B15,Metrics!$G:$G,"=Full Reporter")))),IF($T$1,IF($A15="","",IF($A15="Between",SUMIFS(Metrics!AA:AA,Metrics!$H:$H,"&gt;="&amp;$B15,Metrics!$H:$H,"&lt;"&amp;$D15,Metrics!$AM:$AM,"=No"),SUMIFS(Metrics!AA:AA,Metrics!$H:$H,"&gt;="&amp;$B15,Metrics!$AM:$AM,"=No"))),IF($A15="","",IF($A15="Between",SUMIFS(Metrics!AA:AA,Metrics!$H:$H,"&gt;="&amp;$B15,Metrics!$H:$H,"&lt;"&amp;$D15),SUMIFS(Metrics!AA:AA,Metrics!$H:$H,"&gt;="&amp;$B15)))))</f>
        <v/>
      </c>
      <c r="N15" s="110" t="str">
        <f>IF($T$6,IF($T$1,IF($A15="","",IF($A15="Between",SUMIFS(Metrics!AC:AC,Metrics!$H:$H,"&gt;="&amp;$B15,Metrics!$H:$H,"&lt;"&amp;$D15,Metrics!$AM:$AM,"=No",Metrics!$G:$G,"=Full Reporter"),SUMIFS(Metrics!AC:AC,Metrics!$H:$H,"&gt;="&amp;$B15,Metrics!$AM:$AM,"=No",Metrics!$G:$G,"=Full Reporter"))),IF($A15="","",IF($A15="Between",SUMIFS(Metrics!AC:AC,Metrics!$H:$H,"&gt;="&amp;$B15,Metrics!$H:$H,"&lt;"&amp;$D15,Metrics!$G:$G,"=Full Reporter"),SUMIFS(Metrics!AC:AC,Metrics!$H:$H,"&gt;="&amp;$B15,Metrics!$G:$G,"=Full Reporter")))),IF($T$1,IF($A15="","",IF($A15="Between",SUMIFS(Metrics!AC:AC,Metrics!$H:$H,"&gt;="&amp;$B15,Metrics!$H:$H,"&lt;"&amp;$D15,Metrics!$AM:$AM,"=No"),SUMIFS(Metrics!AC:AC,Metrics!$H:$H,"&gt;="&amp;$B15,Metrics!$AM:$AM,"=No"))),IF($A15="","",IF($A15="Between",SUMIFS(Metrics!AC:AC,Metrics!$H:$H,"&gt;="&amp;$B15,Metrics!$H:$H,"&lt;"&amp;$D15),SUMIFS(Metrics!AC:AC,Metrics!$H:$H,"&gt;="&amp;$B15)))))</f>
        <v/>
      </c>
      <c r="O15" s="111" t="str">
        <f>IF($T$6,IF($T$1,IF($A15="","",IF($A15="Between",SUMIFS(Metrics!AE:AE,Metrics!$H:$H,"&gt;="&amp;$B15,Metrics!$H:$H,"&lt;"&amp;$D15,Metrics!$AM:$AM,"=No",Metrics!$G:$G,"=Full Reporter"),SUMIFS(Metrics!AE:AE,Metrics!$H:$H,"&gt;="&amp;$B15,Metrics!$AM:$AM,"=No",Metrics!$G:$G,"=Full Reporter"))),IF($A15="","",IF($A15="Between",SUMIFS(Metrics!AE:AE,Metrics!$H:$H,"&gt;="&amp;$B15,Metrics!$H:$H,"&lt;"&amp;$D15,Metrics!$G:$G,"=Full Reporter"),SUMIFS(Metrics!AE:AE,Metrics!$H:$H,"&gt;="&amp;$B15,Metrics!$G:$G,"=Full Reporter")))),IF($T$1,IF($A15="","",IF($A15="Between",SUMIFS(Metrics!AE:AE,Metrics!$H:$H,"&gt;="&amp;$B15,Metrics!$H:$H,"&lt;"&amp;$D15,Metrics!$AM:$AM,"=No"),SUMIFS(Metrics!AE:AE,Metrics!$H:$H,"&gt;="&amp;$B15,Metrics!$AM:$AM,"=No"))),IF($A15="","",IF($A15="Between",SUMIFS(Metrics!AE:AE,Metrics!$H:$H,"&gt;="&amp;$B15,Metrics!$H:$H,"&lt;"&amp;$D15),SUMIFS(Metrics!AE:AE,Metrics!$H:$H,"&gt;="&amp;$B15)))))</f>
        <v/>
      </c>
      <c r="P15" s="111" t="str">
        <f>IF($T$6,IF($T$1,IF($A15="","",IF($A15="Between",SUMIFS(Metrics!AG:AG,Metrics!$H:$H,"&gt;="&amp;$B15,Metrics!$H:$H,"&lt;"&amp;$D15,Metrics!$AM:$AM,"=No",Metrics!$G:$G,"=Full Reporter"),SUMIFS(Metrics!AG:AG,Metrics!$H:$H,"&gt;="&amp;$B15,Metrics!$AM:$AM,"=No",Metrics!$G:$G,"=Full Reporter"))),IF($A15="","",IF($A15="Between",SUMIFS(Metrics!AG:AG,Metrics!$H:$H,"&gt;="&amp;$B15,Metrics!$H:$H,"&lt;"&amp;$D15,Metrics!$G:$G,"=Full Reporter"),SUMIFS(Metrics!AG:AG,Metrics!$H:$H,"&gt;="&amp;$B15,Metrics!$G:$G,"=Full Reporter")))),IF($T$1,IF($A15="","",IF($A15="Between",SUMIFS(Metrics!AG:AG,Metrics!$H:$H,"&gt;="&amp;$B15,Metrics!$H:$H,"&lt;"&amp;$D15,Metrics!$AM:$AM,"=No"),SUMIFS(Metrics!AG:AG,Metrics!$H:$H,"&gt;="&amp;$B15,Metrics!$AM:$AM,"=No"))),IF($A15="","",IF($A15="Between",SUMIFS(Metrics!AG:AG,Metrics!$H:$H,"&gt;="&amp;$B15,Metrics!$H:$H,"&lt;"&amp;$D15),SUMIFS(Metrics!AG:AG,Metrics!$H:$H,"&gt;="&amp;$B15)))))</f>
        <v/>
      </c>
      <c r="Q15" s="111" t="str">
        <f>IF($T$6,IF($T$1,IF($A15="","",IF($A15="Between",SUMIFS(Metrics!AI:AI,Metrics!$H:$H,"&gt;="&amp;$B15,Metrics!$H:$H,"&lt;"&amp;$D15,Metrics!$AM:$AM,"=No",Metrics!$G:$G,"=Full Reporter"),SUMIFS(Metrics!AI:AI,Metrics!$H:$H,"&gt;="&amp;$B15,Metrics!$AM:$AM,"=No",Metrics!$G:$G,"=Full Reporter"))),IF($A15="","",IF($A15="Between",SUMIFS(Metrics!AI:AI,Metrics!$H:$H,"&gt;="&amp;$B15,Metrics!$H:$H,"&lt;"&amp;$D15,Metrics!$G:$G,"=Full Reporter"),SUMIFS(Metrics!AI:AI,Metrics!$H:$H,"&gt;="&amp;$B15,Metrics!$G:$G,"=Full Reporter")))),IF($T$1,IF($A15="","",IF($A15="Between",SUMIFS(Metrics!AI:AI,Metrics!$H:$H,"&gt;="&amp;$B15,Metrics!$H:$H,"&lt;"&amp;$D15,Metrics!$AM:$AM,"=No"),SUMIFS(Metrics!AI:AI,Metrics!$H:$H,"&gt;="&amp;$B15,Metrics!$AM:$AM,"=No"))),IF($A15="","",IF($A15="Between",SUMIFS(Metrics!AI:AI,Metrics!$H:$H,"&gt;="&amp;$B15,Metrics!$H:$H,"&lt;"&amp;$D15),SUMIFS(Metrics!AI:AI,Metrics!$H:$H,"&gt;="&amp;$B15)))))</f>
        <v/>
      </c>
      <c r="R15" s="112" t="str">
        <f>IF($T$6,IF($T$1,IF($A15="","",IF($A15="Between",SUMIFS(Metrics!AK:AK,Metrics!$H:$H,"&gt;="&amp;$B15,Metrics!$H:$H,"&lt;"&amp;$D15,Metrics!$AM:$AM,"=No",Metrics!$G:$G,"=Full Reporter"),SUMIFS(Metrics!AK:AK,Metrics!$H:$H,"&gt;="&amp;$B15,Metrics!$AM:$AM,"=No",Metrics!$G:$G,"=Full Reporter"))),IF($A15="","",IF($A15="Between",SUMIFS(Metrics!AK:AK,Metrics!$H:$H,"&gt;="&amp;$B15,Metrics!$H:$H,"&lt;"&amp;$D15,Metrics!$G:$G,"=Full Reporter"),SUMIFS(Metrics!AK:AK,Metrics!$H:$H,"&gt;="&amp;$B15,Metrics!$G:$G,"=Full Reporter")))),IF($T$1,IF($A15="","",IF($A15="Between",SUMIFS(Metrics!AK:AK,Metrics!$H:$H,"&gt;="&amp;$B15,Metrics!$H:$H,"&lt;"&amp;$D15,Metrics!$AM:$AM,"=No"),SUMIFS(Metrics!AK:AK,Metrics!$H:$H,"&gt;="&amp;$B15,Metrics!$AM:$AM,"=No"))),IF($A15="","",IF($A15="Between",SUMIFS(Metrics!AK:AK,Metrics!$H:$H,"&gt;="&amp;$B15,Metrics!$H:$H,"&lt;"&amp;$D15),SUMIFS(Metrics!AK:AK,Metrics!$H:$H,"&gt;="&amp;$B15)))))</f>
        <v/>
      </c>
      <c r="S15" s="59"/>
      <c r="T15" s="59"/>
      <c r="U15" s="59"/>
      <c r="V15" s="59"/>
      <c r="W15" s="59"/>
      <c r="X15" s="59"/>
      <c r="Y15" s="59"/>
    </row>
    <row r="16" spans="1:25" s="60" customFormat="1" ht="11.25">
      <c r="A16" s="98"/>
      <c r="B16" s="99" t="str">
        <f t="shared" si="3"/>
        <v/>
      </c>
      <c r="C16" s="100" t="str">
        <f t="shared" si="2"/>
        <v/>
      </c>
      <c r="D16" s="63"/>
      <c r="E16" s="184" t="str">
        <f t="shared" si="0"/>
        <v>invalid bin</v>
      </c>
      <c r="F16" s="113" t="str">
        <f>IF($T$6,IF($T$1,IF($A16="","",IF($A16="Between",SUMIFS(Metrics!L:L,Metrics!$H:$H,"&gt;="&amp;$B16,Metrics!$H:$H,"&lt;"&amp;$D16,Metrics!$AM:$AM,"=No",Metrics!$G:$G,"=Full Reporter"),SUMIFS(Metrics!L:L,Metrics!$H:$H,"&gt;="&amp;$B16,Metrics!$AM:$AM,"=No",Metrics!$G:$G,"=Full Reporter"))),IF($A16="","",IF($A16="Between",SUMIFS(Metrics!L:L,Metrics!$H:$H,"&gt;="&amp;$B16,Metrics!$H:$H,"&lt;"&amp;$D16,Metrics!$G:$G,"=Full Reporter"),SUMIFS(Metrics!L:L,Metrics!$H:$H,"&gt;="&amp;$B16,Metrics!$G:$G,"=Full Reporter")))),IF($T$1,IF($A16="","",IF($A16="Between",SUMIFS(Metrics!L:L,Metrics!$H:$H,"&gt;="&amp;$B16,Metrics!$H:$H,"&lt;"&amp;$D16,Metrics!$AM:$AM,"=No"),SUMIFS(Metrics!L:L,Metrics!$H:$H,"&gt;="&amp;$B16,Metrics!$AM:$AM,"=No"))),IF($A16="","",IF($A16="Between",SUMIFS(Metrics!L:L,Metrics!$H:$H,"&gt;="&amp;$B16,Metrics!$H:$H,"&lt;"&amp;$D16),SUMIFS(Metrics!L:L,Metrics!$H:$H,"&gt;="&amp;$B16)))))</f>
        <v/>
      </c>
      <c r="G16" s="114" t="str">
        <f>IF($T$6,IF($T$1,IF($A16="","",IF($A16="Between",AVERAGEIFS(Metrics!N:N,Metrics!$H:$H,"&gt;="&amp;$B16,Metrics!$H:$H,"&lt;"&amp;$D16,Metrics!$AM:$AM,"=No",Metrics!$G:$G,"=Full Reporter"),AVERAGEIFS(Metrics!N:N,Metrics!$H:$H,"&gt;="&amp;$B16,Metrics!$AM:$AM,"=No",Metrics!$G:$G,"=Full Reporter"))),IF($A16="","",IF($A16="Between",AVERAGEIFS(Metrics!N:N,Metrics!$H:$H,"&gt;="&amp;$B16,Metrics!$H:$H,"&lt;"&amp;$D16,Metrics!$G:$G,"=Full Reporter"),AVERAGEIFS(Metrics!N:N,Metrics!$H:$H,"&gt;="&amp;$B16,Metrics!$G:$G,"=Full Reporter")))),IF($T$1,IF($A16="","",IF($A16="Between",AVERAGEIFS(Metrics!N:N,Metrics!$H:$H,"&gt;="&amp;$B16,Metrics!$H:$H,"&lt;"&amp;$D16,Metrics!$AM:$AM,"=No"),AVERAGEIFS(Metrics!N:N,Metrics!$H:$H,"&gt;="&amp;$B16,Metrics!$AM:$AM,"=No"))),IF($A16="","",IF($A16="Between",AVERAGEIFS(Metrics!N:N,Metrics!$H:$H,"&gt;="&amp;$B16,Metrics!$H:$H,"&lt;"&amp;$D16),AVERAGEIFS(Metrics!N:N,Metrics!$H:$H,"&gt;="&amp;$B16)))))</f>
        <v/>
      </c>
      <c r="H16" s="115" t="str">
        <f>IF($T$6,IF($T$1,IF($A16="","",IF($A16="Between",AVERAGEIFS(Metrics!P:P,Metrics!$H:$H,"&gt;="&amp;$B16,Metrics!$H:$H,"&lt;"&amp;$D16,Metrics!$AM:$AM,"=No",Metrics!$G:$G,"=Full Reporter"),AVERAGEIFS(Metrics!P:P,Metrics!$H:$H,"&gt;="&amp;$B16,Metrics!$AM:$AM,"=No",Metrics!$G:$G,"=Full Reporter"))),IF($A16="","",IF($A16="Between",AVERAGEIFS(Metrics!P:P,Metrics!$H:$H,"&gt;="&amp;$B16,Metrics!$H:$H,"&lt;"&amp;$D16,Metrics!$G:$G,"=Full Reporter"),AVERAGEIFS(Metrics!P:P,Metrics!$H:$H,"&gt;="&amp;$B16,Metrics!$G:$G,"=Full Reporter")))),IF($T$1,IF($A16="","",IF($A16="Between",AVERAGEIFS(Metrics!P:P,Metrics!$H:$H,"&gt;="&amp;$B16,Metrics!$H:$H,"&lt;"&amp;$D16,Metrics!$AM:$AM,"=No"),AVERAGEIFS(Metrics!P:P,Metrics!$H:$H,"&gt;="&amp;$B16,Metrics!$AM:$AM,"=No"))),IF($A16="","",IF($A16="Between",AVERAGEIFS(Metrics!P:P,Metrics!$H:$H,"&gt;="&amp;$B16,Metrics!$H:$H,"&lt;"&amp;$D16),AVERAGEIFS(Metrics!P:P,Metrics!$H:$H,"&gt;="&amp;$B16)))))</f>
        <v/>
      </c>
      <c r="I16" s="114" t="str">
        <f>IF($T$6,IF($T$1,IF($A16="","",IF($A16="Between",AVERAGEIFS(Metrics!R:R,Metrics!$H:$H,"&gt;="&amp;$B16,Metrics!$H:$H,"&lt;"&amp;$D16,Metrics!$AM:$AM,"=No",Metrics!$G:$G,"=Full Reporter"),AVERAGEIFS(Metrics!R:R,Metrics!$H:$H,"&gt;="&amp;$B16,Metrics!$AM:$AM,"=No",Metrics!$G:$G,"=Full Reporter"))),IF($A16="","",IF($A16="Between",AVERAGEIFS(Metrics!R:R,Metrics!$H:$H,"&gt;="&amp;$B16,Metrics!$H:$H,"&lt;"&amp;$D16,Metrics!$G:$G,"=Full Reporter"),AVERAGEIFS(Metrics!R:R,Metrics!$H:$H,"&gt;="&amp;$B16,Metrics!$G:$G,"=Full Reporter")))),IF($T$1,IF($A16="","",IF($A16="Between",AVERAGEIFS(Metrics!R:R,Metrics!$H:$H,"&gt;="&amp;$B16,Metrics!$H:$H,"&lt;"&amp;$D16,Metrics!$AM:$AM,"=No"),AVERAGEIFS(Metrics!R:R,Metrics!$H:$H,"&gt;="&amp;$B16,Metrics!$AM:$AM,"=No"))),IF($A16="","",IF($A16="Between",AVERAGEIFS(Metrics!R:R,Metrics!$H:$H,"&gt;="&amp;$B16,Metrics!$H:$H,"&lt;"&amp;$D16),AVERAGEIFS(Metrics!R:R,Metrics!$H:$H,"&gt;="&amp;$B16)))))</f>
        <v/>
      </c>
      <c r="J16" s="115" t="str">
        <f>IF($T$6,IF($T$1,IF($A16="","",IF($A16="Between",AVERAGEIFS(Metrics!T:T,Metrics!$H:$H,"&gt;="&amp;$B16,Metrics!$H:$H,"&lt;"&amp;$D16,Metrics!$AM:$AM,"=No",Metrics!$G:$G,"=Full Reporter"),AVERAGEIFS(Metrics!T:T,Metrics!$H:$H,"&gt;="&amp;$B16,Metrics!$AM:$AM,"=No",Metrics!$G:$G,"=Full Reporter"))),IF($A16="","",IF($A16="Between",AVERAGEIFS(Metrics!T:T,Metrics!$H:$H,"&gt;="&amp;$B16,Metrics!$H:$H,"&lt;"&amp;$D16,Metrics!$G:$G,"=Full Reporter"),AVERAGEIFS(Metrics!T:T,Metrics!$H:$H,"&gt;="&amp;$B16,Metrics!$G:$G,"=Full Reporter")))),IF($T$1,IF($A16="","",IF($A16="Between",AVERAGEIFS(Metrics!T:T,Metrics!$H:$H,"&gt;="&amp;$B16,Metrics!$H:$H,"&lt;"&amp;$D16,Metrics!$AM:$AM,"=No"),AVERAGEIFS(Metrics!T:T,Metrics!$H:$H,"&gt;="&amp;$B16,Metrics!$AM:$AM,"=No"))),IF($A16="","",IF($A16="Between",AVERAGEIFS(Metrics!T:T,Metrics!$H:$H,"&gt;="&amp;$B16,Metrics!$H:$H,"&lt;"&amp;$D16),AVERAGEIFS(Metrics!T:T,Metrics!$H:$H,"&gt;="&amp;$B16)))))</f>
        <v/>
      </c>
      <c r="K16" s="114" t="str">
        <f>IF($T$6,IF($T$1,IF($A16="","",IF($A16="Between",AVERAGEIFS(Metrics!V:V,Metrics!$H:$H,"&gt;="&amp;$B16,Metrics!$H:$H,"&lt;"&amp;$D16,Metrics!$AM:$AM,"=No",Metrics!$G:$G,"=Full Reporter"),AVERAGEIFS(Metrics!V:V,Metrics!$H:$H,"&gt;="&amp;$B16,Metrics!$AM:$AM,"=No",Metrics!$G:$G,"=Full Reporter"))),IF($A16="","",IF($A16="Between",AVERAGEIFS(Metrics!V:V,Metrics!$H:$H,"&gt;="&amp;$B16,Metrics!$H:$H,"&lt;"&amp;$D16,Metrics!$G:$G,"=Full Reporter"),AVERAGEIFS(Metrics!V:V,Metrics!$H:$H,"&gt;="&amp;$B16,Metrics!$G:$G,"=Full Reporter")))),IF($T$1,IF($A16="","",IF($A16="Between",AVERAGEIFS(Metrics!V:V,Metrics!$H:$H,"&gt;="&amp;$B16,Metrics!$H:$H,"&lt;"&amp;$D16,Metrics!$AM:$AM,"=No"),AVERAGEIFS(Metrics!V:V,Metrics!$H:$H,"&gt;="&amp;$B16,Metrics!$AM:$AM,"=No"))),IF($A16="","",IF($A16="Between",AVERAGEIFS(Metrics!V:V,Metrics!$H:$H,"&gt;="&amp;$B16,Metrics!$H:$H,"&lt;"&amp;$D16),AVERAGEIFS(Metrics!V:V,Metrics!$H:$H,"&gt;="&amp;$B16)))))</f>
        <v/>
      </c>
      <c r="L16" s="114" t="str">
        <f>IF($T$6,IF($T$1,IF($A16="","",IF($A16="Between",AVERAGEIFS(Metrics!X:X,Metrics!$H:$H,"&gt;="&amp;$B16,Metrics!$H:$H,"&lt;"&amp;$D16,Metrics!$AM:$AM,"=No",Metrics!$G:$G,"=Full Reporter"),AVERAGEIFS(Metrics!X:X,Metrics!$H:$H,"&gt;="&amp;$B16,Metrics!$AM:$AM,"=No",Metrics!$G:$G,"=Full Reporter"))),IF($A16="","",IF($A16="Between",AVERAGEIFS(Metrics!X:X,Metrics!$H:$H,"&gt;="&amp;$B16,Metrics!$H:$H,"&lt;"&amp;$D16,Metrics!$G:$G,"=Full Reporter"),AVERAGEIFS(Metrics!X:X,Metrics!$H:$H,"&gt;="&amp;$B16,Metrics!$G:$G,"=Full Reporter")))),IF($T$1,IF($A16="","",IF($A16="Between",AVERAGEIFS(Metrics!X:X,Metrics!$H:$H,"&gt;="&amp;$B16,Metrics!$H:$H,"&lt;"&amp;$D16,Metrics!$AM:$AM,"=No"),AVERAGEIFS(Metrics!X:X,Metrics!$H:$H,"&gt;="&amp;$B16,Metrics!$AM:$AM,"=No"))),IF($A16="","",IF($A16="Between",AVERAGEIFS(Metrics!X:X,Metrics!$H:$H,"&gt;="&amp;$B16,Metrics!$H:$H,"&lt;"&amp;$D16),AVERAGEIFS(Metrics!X:X,Metrics!$H:$H,"&gt;="&amp;$B16)))))</f>
        <v/>
      </c>
      <c r="M16" s="116" t="str">
        <f>IF($T$6,IF($T$1,IF($A16="","",IF($A16="Between",SUMIFS(Metrics!AA:AA,Metrics!$H:$H,"&gt;="&amp;$B16,Metrics!$H:$H,"&lt;"&amp;$D16,Metrics!$AM:$AM,"=No",Metrics!$G:$G,"=Full Reporter"),SUMIFS(Metrics!AA:AA,Metrics!$H:$H,"&gt;="&amp;$B16,Metrics!$AM:$AM,"=No",Metrics!$G:$G,"=Full Reporter"))),IF($A16="","",IF($A16="Between",SUMIFS(Metrics!AA:AA,Metrics!$H:$H,"&gt;="&amp;$B16,Metrics!$H:$H,"&lt;"&amp;$D16,Metrics!$G:$G,"=Full Reporter"),SUMIFS(Metrics!AA:AA,Metrics!$H:$H,"&gt;="&amp;$B16,Metrics!$G:$G,"=Full Reporter")))),IF($T$1,IF($A16="","",IF($A16="Between",SUMIFS(Metrics!AA:AA,Metrics!$H:$H,"&gt;="&amp;$B16,Metrics!$H:$H,"&lt;"&amp;$D16,Metrics!$AM:$AM,"=No"),SUMIFS(Metrics!AA:AA,Metrics!$H:$H,"&gt;="&amp;$B16,Metrics!$AM:$AM,"=No"))),IF($A16="","",IF($A16="Between",SUMIFS(Metrics!AA:AA,Metrics!$H:$H,"&gt;="&amp;$B16,Metrics!$H:$H,"&lt;"&amp;$D16),SUMIFS(Metrics!AA:AA,Metrics!$H:$H,"&gt;="&amp;$B16)))))</f>
        <v/>
      </c>
      <c r="N16" s="116" t="str">
        <f>IF($T$6,IF($T$1,IF($A16="","",IF($A16="Between",SUMIFS(Metrics!AC:AC,Metrics!$H:$H,"&gt;="&amp;$B16,Metrics!$H:$H,"&lt;"&amp;$D16,Metrics!$AM:$AM,"=No",Metrics!$G:$G,"=Full Reporter"),SUMIFS(Metrics!AC:AC,Metrics!$H:$H,"&gt;="&amp;$B16,Metrics!$AM:$AM,"=No",Metrics!$G:$G,"=Full Reporter"))),IF($A16="","",IF($A16="Between",SUMIFS(Metrics!AC:AC,Metrics!$H:$H,"&gt;="&amp;$B16,Metrics!$H:$H,"&lt;"&amp;$D16,Metrics!$G:$G,"=Full Reporter"),SUMIFS(Metrics!AC:AC,Metrics!$H:$H,"&gt;="&amp;$B16,Metrics!$G:$G,"=Full Reporter")))),IF($T$1,IF($A16="","",IF($A16="Between",SUMIFS(Metrics!AC:AC,Metrics!$H:$H,"&gt;="&amp;$B16,Metrics!$H:$H,"&lt;"&amp;$D16,Metrics!$AM:$AM,"=No"),SUMIFS(Metrics!AC:AC,Metrics!$H:$H,"&gt;="&amp;$B16,Metrics!$AM:$AM,"=No"))),IF($A16="","",IF($A16="Between",SUMIFS(Metrics!AC:AC,Metrics!$H:$H,"&gt;="&amp;$B16,Metrics!$H:$H,"&lt;"&amp;$D16),SUMIFS(Metrics!AC:AC,Metrics!$H:$H,"&gt;="&amp;$B16)))))</f>
        <v/>
      </c>
      <c r="O16" s="117" t="str">
        <f>IF($T$6,IF($T$1,IF($A16="","",IF($A16="Between",SUMIFS(Metrics!AE:AE,Metrics!$H:$H,"&gt;="&amp;$B16,Metrics!$H:$H,"&lt;"&amp;$D16,Metrics!$AM:$AM,"=No",Metrics!$G:$G,"=Full Reporter"),SUMIFS(Metrics!AE:AE,Metrics!$H:$H,"&gt;="&amp;$B16,Metrics!$AM:$AM,"=No",Metrics!$G:$G,"=Full Reporter"))),IF($A16="","",IF($A16="Between",SUMIFS(Metrics!AE:AE,Metrics!$H:$H,"&gt;="&amp;$B16,Metrics!$H:$H,"&lt;"&amp;$D16,Metrics!$G:$G,"=Full Reporter"),SUMIFS(Metrics!AE:AE,Metrics!$H:$H,"&gt;="&amp;$B16,Metrics!$G:$G,"=Full Reporter")))),IF($T$1,IF($A16="","",IF($A16="Between",SUMIFS(Metrics!AE:AE,Metrics!$H:$H,"&gt;="&amp;$B16,Metrics!$H:$H,"&lt;"&amp;$D16,Metrics!$AM:$AM,"=No"),SUMIFS(Metrics!AE:AE,Metrics!$H:$H,"&gt;="&amp;$B16,Metrics!$AM:$AM,"=No"))),IF($A16="","",IF($A16="Between",SUMIFS(Metrics!AE:AE,Metrics!$H:$H,"&gt;="&amp;$B16,Metrics!$H:$H,"&lt;"&amp;$D16),SUMIFS(Metrics!AE:AE,Metrics!$H:$H,"&gt;="&amp;$B16)))))</f>
        <v/>
      </c>
      <c r="P16" s="117" t="str">
        <f>IF($T$6,IF($T$1,IF($A16="","",IF($A16="Between",SUMIFS(Metrics!AG:AG,Metrics!$H:$H,"&gt;="&amp;$B16,Metrics!$H:$H,"&lt;"&amp;$D16,Metrics!$AM:$AM,"=No",Metrics!$G:$G,"=Full Reporter"),SUMIFS(Metrics!AG:AG,Metrics!$H:$H,"&gt;="&amp;$B16,Metrics!$AM:$AM,"=No",Metrics!$G:$G,"=Full Reporter"))),IF($A16="","",IF($A16="Between",SUMIFS(Metrics!AG:AG,Metrics!$H:$H,"&gt;="&amp;$B16,Metrics!$H:$H,"&lt;"&amp;$D16,Metrics!$G:$G,"=Full Reporter"),SUMIFS(Metrics!AG:AG,Metrics!$H:$H,"&gt;="&amp;$B16,Metrics!$G:$G,"=Full Reporter")))),IF($T$1,IF($A16="","",IF($A16="Between",SUMIFS(Metrics!AG:AG,Metrics!$H:$H,"&gt;="&amp;$B16,Metrics!$H:$H,"&lt;"&amp;$D16,Metrics!$AM:$AM,"=No"),SUMIFS(Metrics!AG:AG,Metrics!$H:$H,"&gt;="&amp;$B16,Metrics!$AM:$AM,"=No"))),IF($A16="","",IF($A16="Between",SUMIFS(Metrics!AG:AG,Metrics!$H:$H,"&gt;="&amp;$B16,Metrics!$H:$H,"&lt;"&amp;$D16),SUMIFS(Metrics!AG:AG,Metrics!$H:$H,"&gt;="&amp;$B16)))))</f>
        <v/>
      </c>
      <c r="Q16" s="117" t="str">
        <f>IF($T$6,IF($T$1,IF($A16="","",IF($A16="Between",SUMIFS(Metrics!AI:AI,Metrics!$H:$H,"&gt;="&amp;$B16,Metrics!$H:$H,"&lt;"&amp;$D16,Metrics!$AM:$AM,"=No",Metrics!$G:$G,"=Full Reporter"),SUMIFS(Metrics!AI:AI,Metrics!$H:$H,"&gt;="&amp;$B16,Metrics!$AM:$AM,"=No",Metrics!$G:$G,"=Full Reporter"))),IF($A16="","",IF($A16="Between",SUMIFS(Metrics!AI:AI,Metrics!$H:$H,"&gt;="&amp;$B16,Metrics!$H:$H,"&lt;"&amp;$D16,Metrics!$G:$G,"=Full Reporter"),SUMIFS(Metrics!AI:AI,Metrics!$H:$H,"&gt;="&amp;$B16,Metrics!$G:$G,"=Full Reporter")))),IF($T$1,IF($A16="","",IF($A16="Between",SUMIFS(Metrics!AI:AI,Metrics!$H:$H,"&gt;="&amp;$B16,Metrics!$H:$H,"&lt;"&amp;$D16,Metrics!$AM:$AM,"=No"),SUMIFS(Metrics!AI:AI,Metrics!$H:$H,"&gt;="&amp;$B16,Metrics!$AM:$AM,"=No"))),IF($A16="","",IF($A16="Between",SUMIFS(Metrics!AI:AI,Metrics!$H:$H,"&gt;="&amp;$B16,Metrics!$H:$H,"&lt;"&amp;$D16),SUMIFS(Metrics!AI:AI,Metrics!$H:$H,"&gt;="&amp;$B16)))))</f>
        <v/>
      </c>
      <c r="R16" s="118" t="str">
        <f>IF($T$6,IF($T$1,IF($A16="","",IF($A16="Between",SUMIFS(Metrics!AK:AK,Metrics!$H:$H,"&gt;="&amp;$B16,Metrics!$H:$H,"&lt;"&amp;$D16,Metrics!$AM:$AM,"=No",Metrics!$G:$G,"=Full Reporter"),SUMIFS(Metrics!AK:AK,Metrics!$H:$H,"&gt;="&amp;$B16,Metrics!$AM:$AM,"=No",Metrics!$G:$G,"=Full Reporter"))),IF($A16="","",IF($A16="Between",SUMIFS(Metrics!AK:AK,Metrics!$H:$H,"&gt;="&amp;$B16,Metrics!$H:$H,"&lt;"&amp;$D16,Metrics!$G:$G,"=Full Reporter"),SUMIFS(Metrics!AK:AK,Metrics!$H:$H,"&gt;="&amp;$B16,Metrics!$G:$G,"=Full Reporter")))),IF($T$1,IF($A16="","",IF($A16="Between",SUMIFS(Metrics!AK:AK,Metrics!$H:$H,"&gt;="&amp;$B16,Metrics!$H:$H,"&lt;"&amp;$D16,Metrics!$AM:$AM,"=No"),SUMIFS(Metrics!AK:AK,Metrics!$H:$H,"&gt;="&amp;$B16,Metrics!$AM:$AM,"=No"))),IF($A16="","",IF($A16="Between",SUMIFS(Metrics!AK:AK,Metrics!$H:$H,"&gt;="&amp;$B16,Metrics!$H:$H,"&lt;"&amp;$D16),SUMIFS(Metrics!AK:AK,Metrics!$H:$H,"&gt;="&amp;$B16)))))</f>
        <v/>
      </c>
      <c r="S16" s="59"/>
      <c r="T16" s="59"/>
      <c r="U16" s="59"/>
      <c r="V16" s="59"/>
      <c r="W16" s="59"/>
      <c r="X16" s="59"/>
      <c r="Y16" s="59"/>
    </row>
    <row r="17" spans="1:25" s="60" customFormat="1" ht="14.45" customHeight="1">
      <c r="A17" s="64"/>
      <c r="B17" s="59"/>
      <c r="C17" s="65"/>
      <c r="D17" s="66"/>
      <c r="E17" s="185"/>
      <c r="F17" s="72"/>
      <c r="G17" s="186"/>
      <c r="H17" s="186"/>
      <c r="I17" s="186"/>
      <c r="J17" s="186"/>
      <c r="K17" s="186"/>
      <c r="L17" s="186"/>
      <c r="M17" s="186"/>
      <c r="N17" s="186"/>
      <c r="O17" s="186"/>
      <c r="P17" s="186"/>
      <c r="Q17" s="186"/>
      <c r="R17" s="187"/>
      <c r="S17" s="57"/>
      <c r="T17" s="59"/>
      <c r="U17" s="59"/>
      <c r="V17" s="59"/>
      <c r="W17" s="59"/>
      <c r="X17" s="59"/>
      <c r="Y17" s="59"/>
    </row>
    <row r="18" spans="1:25" s="60" customFormat="1" ht="14.25" customHeight="1" thickBot="1">
      <c r="A18" s="67"/>
      <c r="B18" s="68"/>
      <c r="C18" s="69"/>
      <c r="D18" s="70"/>
      <c r="E18" s="71"/>
      <c r="F18" s="72"/>
      <c r="G18" s="73"/>
      <c r="H18" s="73"/>
      <c r="I18" s="73"/>
      <c r="J18" s="73"/>
      <c r="K18" s="73"/>
      <c r="L18" s="73"/>
      <c r="M18" s="73"/>
      <c r="N18" s="73"/>
      <c r="O18" s="73"/>
      <c r="P18" s="73"/>
      <c r="Q18" s="73"/>
      <c r="R18" s="73"/>
      <c r="S18" s="57"/>
      <c r="T18" s="59"/>
      <c r="U18" s="59"/>
      <c r="V18" s="59"/>
      <c r="W18" s="59"/>
      <c r="X18" s="59"/>
      <c r="Y18" s="59"/>
    </row>
    <row r="19" spans="1:25" s="60" customFormat="1" ht="12" thickBot="1">
      <c r="A19" s="74"/>
      <c r="B19" s="47"/>
      <c r="C19" s="75"/>
      <c r="D19" s="76"/>
      <c r="E19" s="76"/>
      <c r="F19" s="77"/>
      <c r="G19" s="73"/>
      <c r="H19" s="73"/>
      <c r="I19" s="73"/>
      <c r="J19" s="73"/>
      <c r="K19" s="73"/>
      <c r="L19" s="73"/>
      <c r="M19" s="73"/>
      <c r="N19" s="73"/>
      <c r="O19" s="73"/>
      <c r="P19" s="73"/>
      <c r="Q19" s="73"/>
      <c r="R19" s="73"/>
      <c r="S19" s="57"/>
      <c r="T19" s="59"/>
      <c r="U19" s="59"/>
      <c r="V19" s="59"/>
      <c r="W19" s="59"/>
      <c r="X19" s="59"/>
      <c r="Y19" s="59"/>
    </row>
    <row r="20" spans="1:25" ht="16.5" thickTop="1" thickBot="1">
      <c r="A20" s="52" t="s">
        <v>5231</v>
      </c>
      <c r="B20" s="53"/>
      <c r="C20" s="91"/>
      <c r="D20" s="91"/>
      <c r="E20" s="91"/>
      <c r="F20" s="91"/>
      <c r="G20" s="91"/>
      <c r="H20" s="91"/>
      <c r="I20" s="91"/>
      <c r="J20" s="91"/>
      <c r="K20" s="91"/>
      <c r="L20" s="91"/>
      <c r="M20" s="91"/>
      <c r="N20" s="91"/>
      <c r="O20" s="91"/>
      <c r="P20" s="91"/>
      <c r="Q20" s="91"/>
      <c r="R20" s="172"/>
      <c r="S20" s="49"/>
      <c r="T20" s="50"/>
      <c r="U20" s="50"/>
      <c r="V20" s="50"/>
      <c r="W20" s="50"/>
      <c r="X20" s="50"/>
      <c r="Y20" s="50"/>
    </row>
    <row r="21" spans="1:25" ht="69" thickTop="1">
      <c r="A21" s="151" t="s">
        <v>2</v>
      </c>
      <c r="B21" s="151" t="s">
        <v>5232</v>
      </c>
      <c r="C21" s="78" t="s">
        <v>5233</v>
      </c>
      <c r="D21" s="192" t="s">
        <v>5315</v>
      </c>
      <c r="E21" s="192" t="s">
        <v>5316</v>
      </c>
      <c r="F21" s="188" t="s">
        <v>4</v>
      </c>
      <c r="G21" s="182" t="s">
        <v>8</v>
      </c>
      <c r="H21" s="182" t="s">
        <v>5878</v>
      </c>
      <c r="I21" s="182" t="s">
        <v>142</v>
      </c>
      <c r="J21" s="182" t="s">
        <v>143</v>
      </c>
      <c r="K21" s="182" t="s">
        <v>144</v>
      </c>
      <c r="L21" s="182" t="s">
        <v>145</v>
      </c>
      <c r="M21" s="182" t="s">
        <v>5</v>
      </c>
      <c r="N21" s="182" t="s">
        <v>6</v>
      </c>
      <c r="O21" s="182" t="s">
        <v>7</v>
      </c>
      <c r="P21" s="182" t="s">
        <v>146</v>
      </c>
      <c r="Q21" s="182" t="s">
        <v>147</v>
      </c>
      <c r="R21" s="183" t="s">
        <v>148</v>
      </c>
      <c r="S21" s="50"/>
      <c r="T21" s="50"/>
      <c r="U21" s="50"/>
      <c r="V21" s="50"/>
      <c r="W21" s="50"/>
      <c r="X21" s="50"/>
      <c r="Y21" s="50"/>
    </row>
    <row r="22" spans="1:25" ht="12.95" customHeight="1">
      <c r="A22" s="152" t="s">
        <v>126</v>
      </c>
      <c r="B22" s="152" t="s">
        <v>12</v>
      </c>
      <c r="C22" s="159" t="s">
        <v>5293</v>
      </c>
      <c r="D22" s="160"/>
      <c r="E22" s="119"/>
      <c r="F22" s="120">
        <f>IF($T$6,IF($T$1,SUMIFS(Metrics!L:L,Metrics!$J:$J,"="&amp;$A22,Metrics!$K:$K,"="&amp;$B22,Metrics!$AM:$AM,"=No",Metrics!$G:$G,"=Full Reporter"),SUMIFS(Metrics!L:L,Metrics!$J:$J,"="&amp;$A22,Metrics!$K:$K,"="&amp;$B22,Metrics!$G:$G,"=Full Reporter")),IF($T$1,SUMIFS(Metrics!L:L,Metrics!$J:$J,"="&amp;$A22,Metrics!$K:$K,"="&amp;$B22,Metrics!$AM:$AM,"=No"),SUMIFS(Metrics!L:L,Metrics!$J:$J,"="&amp;$A22,Metrics!$K:$K,"="&amp;$B22)))</f>
        <v>68</v>
      </c>
      <c r="G22" s="121">
        <f>IFERROR(IF($T$6,IF($T$1,AVERAGEIFS(Metrics!N:N,Metrics!$J:$J,"="&amp;$A22,Metrics!$K:$K,"="&amp;$B22,Metrics!$AM:$AM,"=No",Metrics!$G:$G,"=Full Reporter"),AVERAGEIFS(Metrics!N:N,Metrics!$J:$J,"="&amp;$A22,Metrics!$K:$K,"="&amp;$B22,Metrics!$G:$G,"=Full Reporter")),IF($T$1,AVERAGEIFS(Metrics!N:N,Metrics!$J:$J,"="&amp;$A22,Metrics!$K:$K,"="&amp;$B22,Metrics!$AM:$AM,"=No"),AVERAGEIFS(Metrics!N:N,Metrics!$J:$J,"="&amp;$A22,Metrics!$K:$K,"="&amp;$B22))),"-")</f>
        <v>0</v>
      </c>
      <c r="H22" s="122">
        <f>IFERROR(IF($T$6,IF($T$1,AVERAGEIFS(Metrics!P:P,Metrics!$J:$J,"="&amp;$A22,Metrics!$K:$K,"="&amp;$B22,Metrics!$AM:$AM,"=No",Metrics!$G:$G,"=Full Reporter"),AVERAGEIFS(Metrics!P:P,Metrics!$J:$J,"="&amp;$A22,Metrics!$K:$K,"="&amp;$B22,Metrics!$G:$G,"=Full Reporter")),IF($T$1,AVERAGEIFS(Metrics!P:P,Metrics!$J:$J,"="&amp;$A22,Metrics!$K:$K,"="&amp;$B22,Metrics!$AM:$AM,"=No"),AVERAGEIFS(Metrics!P:P,Metrics!$J:$J,"="&amp;$A22,Metrics!$K:$K,"="&amp;$B22))),"-")</f>
        <v>0</v>
      </c>
      <c r="I22" s="121">
        <f>IFERROR(IF($T$6,IF($T$1,AVERAGEIFS(Metrics!R:R,Metrics!$J:$J,"="&amp;$A22,Metrics!$K:$K,"="&amp;$B22,Metrics!$AM:$AM,"=No",Metrics!$G:$G,"=Full Reporter"),AVERAGEIFS(Metrics!R:R,Metrics!$J:$J,"="&amp;$A22,Metrics!$K:$K,"="&amp;$B22,Metrics!$G:$G,"=Full Reporter")),IF($T$1,AVERAGEIFS(Metrics!R:R,Metrics!$J:$J,"="&amp;$A22,Metrics!$K:$K,"="&amp;$B22,Metrics!$AM:$AM,"=No"),AVERAGEIFS(Metrics!R:R,Metrics!$J:$J,"="&amp;$A22,Metrics!$K:$K,"="&amp;$B22))),"-")</f>
        <v>9.7906999999999993</v>
      </c>
      <c r="J22" s="122">
        <f>IFERROR(IF($T$6,IF($T$1,AVERAGEIFS(Metrics!T:T,Metrics!$J:$J,"="&amp;$A22,Metrics!$K:$K,"="&amp;$B22,Metrics!$AM:$AM,"=No",Metrics!$G:$G,"=Full Reporter"),AVERAGEIFS(Metrics!T:T,Metrics!$J:$J,"="&amp;$A22,Metrics!$K:$K,"="&amp;$B22,Metrics!$G:$G,"=Full Reporter")),IF($T$1,AVERAGEIFS(Metrics!T:T,Metrics!$J:$J,"="&amp;$A22,Metrics!$K:$K,"="&amp;$B22,Metrics!$AM:$AM,"=No"),AVERAGEIFS(Metrics!T:T,Metrics!$J:$J,"="&amp;$A22,Metrics!$K:$K,"="&amp;$B22))),"-")</f>
        <v>8.5207999999999995</v>
      </c>
      <c r="K22" s="121">
        <f>IFERROR(IF($T$6,IF($T$1,AVERAGEIFS(Metrics!V:V,Metrics!$J:$J,"="&amp;$A22,Metrics!$K:$K,"="&amp;$B22,Metrics!$AM:$AM,"=No",Metrics!$G:$G,"=Full Reporter"),AVERAGEIFS(Metrics!V:V,Metrics!$J:$J,"="&amp;$A22,Metrics!$K:$K,"="&amp;$B22,Metrics!$G:$G,"=Full Reporter")),IF($T$1,AVERAGEIFS(Metrics!V:V,Metrics!$J:$J,"="&amp;$A22,Metrics!$K:$K,"="&amp;$B22,Metrics!$AM:$AM,"=No"),AVERAGEIFS(Metrics!V:V,Metrics!$J:$J,"="&amp;$A22,Metrics!$K:$K,"="&amp;$B22))),"-")</f>
        <v>1.149</v>
      </c>
      <c r="L22" s="121">
        <f>IFERROR(IF($T$6,IF($T$1,AVERAGEIFS(Metrics!X:X,Metrics!$J:$J,"="&amp;$A22,Metrics!$K:$K,"="&amp;$B22,Metrics!$AM:$AM,"=No",Metrics!$G:$G,"=Full Reporter"),AVERAGEIFS(Metrics!X:X,Metrics!$J:$J,"="&amp;$A22,Metrics!$K:$K,"="&amp;$B22,Metrics!$G:$G,"=Full Reporter")),IF($T$1,AVERAGEIFS(Metrics!X:X,Metrics!$J:$J,"="&amp;$A22,Metrics!$K:$K,"="&amp;$B22,Metrics!$AM:$AM,"=No"),AVERAGEIFS(Metrics!X:X,Metrics!$J:$J,"="&amp;$A22,Metrics!$K:$K,"="&amp;$B22))),"-")</f>
        <v>0</v>
      </c>
      <c r="M22" s="123">
        <f>IF($T$6,IF($T$1,SUMIFS(Metrics!AA:AA,Metrics!$J:$J,"="&amp;$A22,Metrics!$K:$K,"="&amp;$B22,Metrics!$AM:$AM,"=No",Metrics!$G:$G,"=Full Reporter"),SUMIFS(Metrics!AA:AA,Metrics!$J:$J,"="&amp;$A22,Metrics!$K:$K,"="&amp;$B22,Metrics!$G:$G,"=Full Reporter")),IF($T$1,SUMIFS(Metrics!AA:AA,Metrics!$J:$J,"="&amp;$A22,Metrics!$K:$K,"="&amp;$B22,Metrics!$AM:$AM,"=No"),SUMIFS(Metrics!AA:AA,Metrics!$J:$J,"="&amp;$A22,Metrics!$K:$K,"="&amp;$B22)))</f>
        <v>0</v>
      </c>
      <c r="N22" s="123">
        <f>IF($T$6,IF($T$1,SUMIFS(Metrics!AC:AC,Metrics!$J:$J,"="&amp;$A22,Metrics!$K:$K,"="&amp;$B22,Metrics!$AM:$AM,"=No",Metrics!$G:$G,"=Full Reporter"),SUMIFS(Metrics!AC:AC,Metrics!$J:$J,"="&amp;$A22,Metrics!$K:$K,"="&amp;$B22,Metrics!$G:$G,"=Full Reporter")),IF($T$1,SUMIFS(Metrics!AC:AC,Metrics!$J:$J,"="&amp;$A22,Metrics!$K:$K,"="&amp;$B22,Metrics!$AM:$AM,"=No"),SUMIFS(Metrics!AC:AC,Metrics!$J:$J,"="&amp;$A22,Metrics!$K:$K,"="&amp;$B22)))</f>
        <v>3477111</v>
      </c>
      <c r="O22" s="124">
        <f>IF($T$6,IF($T$1,SUMIFS(Metrics!AE:AE,Metrics!$J:$J,"="&amp;$A22,Metrics!$K:$K,"="&amp;$B22,Metrics!$AM:$AM,"=No",Metrics!$G:$G,"=Full Reporter"),SUMIFS(Metrics!AE:AE,Metrics!$J:$J,"="&amp;$A22,Metrics!$K:$K,"="&amp;$B22,Metrics!$G:$G,"=Full Reporter")),IF($T$1,SUMIFS(Metrics!AE:AE,Metrics!$J:$J,"="&amp;$A22,Metrics!$K:$K,"="&amp;$B22,Metrics!$AM:$AM,"=No"),SUMIFS(Metrics!AE:AE,Metrics!$J:$J,"="&amp;$A22,Metrics!$K:$K,"="&amp;$B22)))</f>
        <v>3026131</v>
      </c>
      <c r="P22" s="124">
        <f>IF($T$6,IF($T$1,SUMIFS(Metrics!AG:AG,Metrics!$J:$J,"="&amp;$A22,Metrics!$K:$K,"="&amp;$B22,Metrics!$AM:$AM,"=No",Metrics!$G:$G,"=Full Reporter"),SUMIFS(Metrics!AG:AG,Metrics!$J:$J,"="&amp;$A22,Metrics!$K:$K,"="&amp;$B22,Metrics!$G:$G,"=Full Reporter")),IF($T$1,SUMIFS(Metrics!AG:AG,Metrics!$J:$J,"="&amp;$A22,Metrics!$K:$K,"="&amp;$B22,Metrics!$AM:$AM,"=No"),SUMIFS(Metrics!AG:AG,Metrics!$J:$J,"="&amp;$A22,Metrics!$K:$K,"="&amp;$B22)))</f>
        <v>355145</v>
      </c>
      <c r="Q22" s="124">
        <f>IF($T$6,IF($T$1,SUMIFS(Metrics!AI:AI,Metrics!$J:$J,"="&amp;$A22,Metrics!$K:$K,"="&amp;$B22,Metrics!$AM:$AM,"=No",Metrics!$G:$G,"=Full Reporter"),SUMIFS(Metrics!AI:AI,Metrics!$J:$J,"="&amp;$A22,Metrics!$K:$K,"="&amp;$B22,Metrics!$G:$G,"=Full Reporter")),IF($T$1,SUMIFS(Metrics!AI:AI,Metrics!$J:$J,"="&amp;$A22,Metrics!$K:$K,"="&amp;$B22,Metrics!$AM:$AM,"=No"),SUMIFS(Metrics!AI:AI,Metrics!$J:$J,"="&amp;$A22,Metrics!$K:$K,"="&amp;$B22)))</f>
        <v>0</v>
      </c>
      <c r="R22" s="125">
        <f>IF($T$6,IF($T$1,SUMIFS(Metrics!AK:AK,Metrics!$J:$J,"="&amp;$A22,Metrics!$K:$K,"="&amp;$B22,Metrics!$AM:$AM,"=No",Metrics!$G:$G,"=Full Reporter"),SUMIFS(Metrics!AK:AK,Metrics!$J:$J,"="&amp;$A22,Metrics!$K:$K,"="&amp;$B22,Metrics!$G:$G,"=Full Reporter")),IF($T$1,SUMIFS(Metrics!AK:AK,Metrics!$J:$J,"="&amp;$A22,Metrics!$K:$K,"="&amp;$B22,Metrics!$AM:$AM,"=No"),SUMIFS(Metrics!AK:AK,Metrics!$J:$J,"="&amp;$A22,Metrics!$K:$K,"="&amp;$B22)))</f>
        <v>3970521</v>
      </c>
      <c r="S22" s="50"/>
      <c r="T22" s="50"/>
      <c r="U22" s="50"/>
      <c r="V22" s="50"/>
      <c r="W22" s="50"/>
      <c r="X22" s="50"/>
      <c r="Y22" s="50"/>
    </row>
    <row r="23" spans="1:25" s="60" customFormat="1" ht="11.25">
      <c r="A23" s="152" t="s">
        <v>126</v>
      </c>
      <c r="B23" s="152" t="s">
        <v>15</v>
      </c>
      <c r="C23" s="119" t="s">
        <v>150</v>
      </c>
      <c r="D23" s="119"/>
      <c r="E23" s="119"/>
      <c r="F23" s="120">
        <f>IF($T$6,IF($T$1,SUMIFS(Metrics!L:L,Metrics!$J:$J,"="&amp;$A23,Metrics!$K:$K,"="&amp;$B23,Metrics!$AM:$AM,"=No",Metrics!$G:$G,"=Full Reporter"),SUMIFS(Metrics!L:L,Metrics!$J:$J,"="&amp;$A23,Metrics!$K:$K,"="&amp;$B23,Metrics!$G:$G,"=Full Reporter")),IF($T$1,SUMIFS(Metrics!L:L,Metrics!$J:$J,"="&amp;$A23,Metrics!$K:$K,"="&amp;$B23,Metrics!$AM:$AM,"=No"),SUMIFS(Metrics!L:L,Metrics!$J:$J,"="&amp;$A23,Metrics!$K:$K,"="&amp;$B23)))</f>
        <v>2</v>
      </c>
      <c r="G23" s="121">
        <f>IFERROR(IF($T$6,IF($T$1,AVERAGEIFS(Metrics!N:N,Metrics!$J:$J,"="&amp;$A23,Metrics!$K:$K,"="&amp;$B23,Metrics!$AM:$AM,"=No",Metrics!$G:$G,"=Full Reporter"),AVERAGEIFS(Metrics!N:N,Metrics!$J:$J,"="&amp;$A23,Metrics!$K:$K,"="&amp;$B23,Metrics!$G:$G,"=Full Reporter")),IF($T$1,AVERAGEIFS(Metrics!N:N,Metrics!$J:$J,"="&amp;$A23,Metrics!$K:$K,"="&amp;$B23,Metrics!$AM:$AM,"=No"),AVERAGEIFS(Metrics!N:N,Metrics!$J:$J,"="&amp;$A23,Metrics!$K:$K,"="&amp;$B23))),"-")</f>
        <v>0.3755</v>
      </c>
      <c r="H23" s="122">
        <f>IFERROR(IF($T$6,IF($T$1,AVERAGEIFS(Metrics!P:P,Metrics!$J:$J,"="&amp;$A23,Metrics!$K:$K,"="&amp;$B23,Metrics!$AM:$AM,"=No",Metrics!$G:$G,"=Full Reporter"),AVERAGEIFS(Metrics!P:P,Metrics!$J:$J,"="&amp;$A23,Metrics!$K:$K,"="&amp;$B23,Metrics!$G:$G,"=Full Reporter")),IF($T$1,AVERAGEIFS(Metrics!P:P,Metrics!$J:$J,"="&amp;$A23,Metrics!$K:$K,"="&amp;$B23,Metrics!$AM:$AM,"=No"),AVERAGEIFS(Metrics!P:P,Metrics!$J:$J,"="&amp;$A23,Metrics!$K:$K,"="&amp;$B23))),"-")</f>
        <v>0.2707</v>
      </c>
      <c r="I23" s="121">
        <f>IFERROR(IF($T$6,IF($T$1,AVERAGEIFS(Metrics!R:R,Metrics!$J:$J,"="&amp;$A23,Metrics!$K:$K,"="&amp;$B23,Metrics!$AM:$AM,"=No",Metrics!$G:$G,"=Full Reporter"),AVERAGEIFS(Metrics!R:R,Metrics!$J:$J,"="&amp;$A23,Metrics!$K:$K,"="&amp;$B23,Metrics!$G:$G,"=Full Reporter")),IF($T$1,AVERAGEIFS(Metrics!R:R,Metrics!$J:$J,"="&amp;$A23,Metrics!$K:$K,"="&amp;$B23,Metrics!$AM:$AM,"=No"),AVERAGEIFS(Metrics!R:R,Metrics!$J:$J,"="&amp;$A23,Metrics!$K:$K,"="&amp;$B23))),"-")</f>
        <v>892.79650000000004</v>
      </c>
      <c r="J23" s="122">
        <f>IFERROR(IF($T$6,IF($T$1,AVERAGEIFS(Metrics!T:T,Metrics!$J:$J,"="&amp;$A23,Metrics!$K:$K,"="&amp;$B23,Metrics!$AM:$AM,"=No",Metrics!$G:$G,"=Full Reporter"),AVERAGEIFS(Metrics!T:T,Metrics!$J:$J,"="&amp;$A23,Metrics!$K:$K,"="&amp;$B23,Metrics!$G:$G,"=Full Reporter")),IF($T$1,AVERAGEIFS(Metrics!T:T,Metrics!$J:$J,"="&amp;$A23,Metrics!$K:$K,"="&amp;$B23,Metrics!$AM:$AM,"=No"),AVERAGEIFS(Metrics!T:T,Metrics!$J:$J,"="&amp;$A23,Metrics!$K:$K,"="&amp;$B23))),"-")</f>
        <v>643.43780000000004</v>
      </c>
      <c r="K23" s="121">
        <f>IFERROR(IF($T$6,IF($T$1,AVERAGEIFS(Metrics!V:V,Metrics!$J:$J,"="&amp;$A23,Metrics!$K:$K,"="&amp;$B23,Metrics!$AM:$AM,"=No",Metrics!$G:$G,"=Full Reporter"),AVERAGEIFS(Metrics!V:V,Metrics!$J:$J,"="&amp;$A23,Metrics!$K:$K,"="&amp;$B23,Metrics!$G:$G,"=Full Reporter")),IF($T$1,AVERAGEIFS(Metrics!V:V,Metrics!$J:$J,"="&amp;$A23,Metrics!$K:$K,"="&amp;$B23,Metrics!$AM:$AM,"=No"),AVERAGEIFS(Metrics!V:V,Metrics!$J:$J,"="&amp;$A23,Metrics!$K:$K,"="&amp;$B23))),"-")</f>
        <v>1.3875</v>
      </c>
      <c r="L23" s="121">
        <f>IFERROR(IF($T$6,IF($T$1,AVERAGEIFS(Metrics!X:X,Metrics!$J:$J,"="&amp;$A23,Metrics!$K:$K,"="&amp;$B23,Metrics!$AM:$AM,"=No",Metrics!$G:$G,"=Full Reporter"),AVERAGEIFS(Metrics!X:X,Metrics!$J:$J,"="&amp;$A23,Metrics!$K:$K,"="&amp;$B23,Metrics!$G:$G,"=Full Reporter")),IF($T$1,AVERAGEIFS(Metrics!X:X,Metrics!$J:$J,"="&amp;$A23,Metrics!$K:$K,"="&amp;$B23,Metrics!$AM:$AM,"=No"),AVERAGEIFS(Metrics!X:X,Metrics!$J:$J,"="&amp;$A23,Metrics!$K:$K,"="&amp;$B23))),"-")</f>
        <v>2.1680000000000001</v>
      </c>
      <c r="M23" s="123">
        <f>IF($T$6,IF($T$1,SUMIFS(Metrics!AA:AA,Metrics!$J:$J,"="&amp;$A23,Metrics!$K:$K,"="&amp;$B23,Metrics!$AM:$AM,"=No",Metrics!$G:$G,"=Full Reporter"),SUMIFS(Metrics!AA:AA,Metrics!$J:$J,"="&amp;$A23,Metrics!$K:$K,"="&amp;$B23,Metrics!$G:$G,"=Full Reporter")),IF($T$1,SUMIFS(Metrics!AA:AA,Metrics!$J:$J,"="&amp;$A23,Metrics!$K:$K,"="&amp;$B23,Metrics!$AM:$AM,"=No"),SUMIFS(Metrics!AA:AA,Metrics!$J:$J,"="&amp;$A23,Metrics!$K:$K,"="&amp;$B23)))</f>
        <v>776619</v>
      </c>
      <c r="N23" s="123">
        <f>IF($T$6,IF($T$1,SUMIFS(Metrics!AC:AC,Metrics!$J:$J,"="&amp;$A23,Metrics!$K:$K,"="&amp;$B23,Metrics!$AM:$AM,"=No",Metrics!$G:$G,"=Full Reporter"),SUMIFS(Metrics!AC:AC,Metrics!$J:$J,"="&amp;$A23,Metrics!$K:$K,"="&amp;$B23,Metrics!$G:$G,"=Full Reporter")),IF($T$1,SUMIFS(Metrics!AC:AC,Metrics!$J:$J,"="&amp;$A23,Metrics!$K:$K,"="&amp;$B23,Metrics!$AM:$AM,"=No"),SUMIFS(Metrics!AC:AC,Metrics!$J:$J,"="&amp;$A23,Metrics!$K:$K,"="&amp;$B23)))</f>
        <v>2869448</v>
      </c>
      <c r="O23" s="124">
        <f>IF($T$6,IF($T$1,SUMIFS(Metrics!AE:AE,Metrics!$J:$J,"="&amp;$A23,Metrics!$K:$K,"="&amp;$B23,Metrics!$AM:$AM,"=No",Metrics!$G:$G,"=Full Reporter"),SUMIFS(Metrics!AE:AE,Metrics!$J:$J,"="&amp;$A23,Metrics!$K:$K,"="&amp;$B23,Metrics!$G:$G,"=Full Reporter")),IF($T$1,SUMIFS(Metrics!AE:AE,Metrics!$J:$J,"="&amp;$A23,Metrics!$K:$K,"="&amp;$B23,Metrics!$AM:$AM,"=No"),SUMIFS(Metrics!AE:AE,Metrics!$J:$J,"="&amp;$A23,Metrics!$K:$K,"="&amp;$B23)))</f>
        <v>2068009</v>
      </c>
      <c r="P23" s="124">
        <f>IF($T$6,IF($T$1,SUMIFS(Metrics!AG:AG,Metrics!$J:$J,"="&amp;$A23,Metrics!$K:$K,"="&amp;$B23,Metrics!$AM:$AM,"=No",Metrics!$G:$G,"=Full Reporter"),SUMIFS(Metrics!AG:AG,Metrics!$J:$J,"="&amp;$A23,Metrics!$K:$K,"="&amp;$B23,Metrics!$G:$G,"=Full Reporter")),IF($T$1,SUMIFS(Metrics!AG:AG,Metrics!$J:$J,"="&amp;$A23,Metrics!$K:$K,"="&amp;$B23,Metrics!$AM:$AM,"=No"),SUMIFS(Metrics!AG:AG,Metrics!$J:$J,"="&amp;$A23,Metrics!$K:$K,"="&amp;$B23)))</f>
        <v>3214</v>
      </c>
      <c r="Q23" s="124">
        <f>IF($T$6,IF($T$1,SUMIFS(Metrics!AI:AI,Metrics!$J:$J,"="&amp;$A23,Metrics!$K:$K,"="&amp;$B23,Metrics!$AM:$AM,"=No",Metrics!$G:$G,"=Full Reporter"),SUMIFS(Metrics!AI:AI,Metrics!$J:$J,"="&amp;$A23,Metrics!$K:$K,"="&amp;$B23,Metrics!$G:$G,"=Full Reporter")),IF($T$1,SUMIFS(Metrics!AI:AI,Metrics!$J:$J,"="&amp;$A23,Metrics!$K:$K,"="&amp;$B23,Metrics!$AM:$AM,"=No"),SUMIFS(Metrics!AI:AI,Metrics!$J:$J,"="&amp;$A23,Metrics!$K:$K,"="&amp;$B23)))</f>
        <v>1323526</v>
      </c>
      <c r="R23" s="125">
        <f>IF($T$6,IF($T$1,SUMIFS(Metrics!AK:AK,Metrics!$J:$J,"="&amp;$A23,Metrics!$K:$K,"="&amp;$B23,Metrics!$AM:$AM,"=No",Metrics!$G:$G,"=Full Reporter"),SUMIFS(Metrics!AK:AK,Metrics!$J:$J,"="&amp;$A23,Metrics!$K:$K,"="&amp;$B23,Metrics!$G:$G,"=Full Reporter")),IF($T$1,SUMIFS(Metrics!AK:AK,Metrics!$J:$J,"="&amp;$A23,Metrics!$K:$K,"="&amp;$B23,Metrics!$AM:$AM,"=No"),SUMIFS(Metrics!AK:AK,Metrics!$J:$J,"="&amp;$A23,Metrics!$K:$K,"="&amp;$B23)))</f>
        <v>34000</v>
      </c>
      <c r="S23" s="59"/>
      <c r="T23" s="59"/>
      <c r="U23" s="59"/>
      <c r="V23" s="59"/>
      <c r="W23" s="59"/>
      <c r="X23" s="59"/>
      <c r="Y23" s="59"/>
    </row>
    <row r="24" spans="1:25" s="60" customFormat="1" ht="11.25">
      <c r="A24" s="153" t="s">
        <v>11</v>
      </c>
      <c r="B24" s="153" t="s">
        <v>12</v>
      </c>
      <c r="C24" s="97" t="s">
        <v>151</v>
      </c>
      <c r="D24" s="97"/>
      <c r="E24" s="97"/>
      <c r="F24" s="126">
        <f>IF($T$6,IF($T$1,SUMIFS(Metrics!L:L,Metrics!$J:$J,"="&amp;$A24,Metrics!$K:$K,"="&amp;$B24,Metrics!$AM:$AM,"=No",Metrics!$G:$G,"=Full Reporter"),SUMIFS(Metrics!L:L,Metrics!$J:$J,"="&amp;$A24,Metrics!$K:$K,"="&amp;$B24,Metrics!$G:$G,"=Full Reporter")),IF($T$1,SUMIFS(Metrics!L:L,Metrics!$J:$J,"="&amp;$A24,Metrics!$K:$K,"="&amp;$B24,Metrics!$AM:$AM,"=No"),SUMIFS(Metrics!L:L,Metrics!$J:$J,"="&amp;$A24,Metrics!$K:$K,"="&amp;$B24)))</f>
        <v>37</v>
      </c>
      <c r="G24" s="121">
        <f>IFERROR(IF($T$6,IF($T$1,AVERAGEIFS(Metrics!N:N,Metrics!$J:$J,"="&amp;$A24,Metrics!$K:$K,"="&amp;$B24,Metrics!$AM:$AM,"=No",Metrics!$G:$G,"=Full Reporter"),AVERAGEIFS(Metrics!N:N,Metrics!$J:$J,"="&amp;$A24,Metrics!$K:$K,"="&amp;$B24,Metrics!$G:$G,"=Full Reporter")),IF($T$1,AVERAGEIFS(Metrics!N:N,Metrics!$J:$J,"="&amp;$A24,Metrics!$K:$K,"="&amp;$B24,Metrics!$AM:$AM,"=No"),AVERAGEIFS(Metrics!N:N,Metrics!$J:$J,"="&amp;$A24,Metrics!$K:$K,"="&amp;$B24))),"-")</f>
        <v>128.49090000000001</v>
      </c>
      <c r="H24" s="122">
        <f>IFERROR(IF($T$6,IF($T$1,AVERAGEIFS(Metrics!P:P,Metrics!$J:$J,"="&amp;$A24,Metrics!$K:$K,"="&amp;$B24,Metrics!$AM:$AM,"=No",Metrics!$G:$G,"=Full Reporter"),AVERAGEIFS(Metrics!P:P,Metrics!$J:$J,"="&amp;$A24,Metrics!$K:$K,"="&amp;$B24,Metrics!$G:$G,"=Full Reporter")),IF($T$1,AVERAGEIFS(Metrics!P:P,Metrics!$J:$J,"="&amp;$A24,Metrics!$K:$K,"="&amp;$B24,Metrics!$AM:$AM,"=No"),AVERAGEIFS(Metrics!P:P,Metrics!$J:$J,"="&amp;$A24,Metrics!$K:$K,"="&amp;$B24))),"-")</f>
        <v>0.51459999999999995</v>
      </c>
      <c r="I24" s="121">
        <f>IFERROR(IF($T$6,IF($T$1,AVERAGEIFS(Metrics!R:R,Metrics!$J:$J,"="&amp;$A24,Metrics!$K:$K,"="&amp;$B24,Metrics!$AM:$AM,"=No",Metrics!$G:$G,"=Full Reporter"),AVERAGEIFS(Metrics!R:R,Metrics!$J:$J,"="&amp;$A24,Metrics!$K:$K,"="&amp;$B24,Metrics!$G:$G,"=Full Reporter")),IF($T$1,AVERAGEIFS(Metrics!R:R,Metrics!$J:$J,"="&amp;$A24,Metrics!$K:$K,"="&amp;$B24,Metrics!$AM:$AM,"=No"),AVERAGEIFS(Metrics!R:R,Metrics!$J:$J,"="&amp;$A24,Metrics!$K:$K,"="&amp;$B24))),"-")</f>
        <v>1163.7773999999999</v>
      </c>
      <c r="J24" s="122">
        <f>IFERROR(IF($T$6,IF($T$1,AVERAGEIFS(Metrics!T:T,Metrics!$J:$J,"="&amp;$A24,Metrics!$K:$K,"="&amp;$B24,Metrics!$AM:$AM,"=No",Metrics!$G:$G,"=Full Reporter"),AVERAGEIFS(Metrics!T:T,Metrics!$J:$J,"="&amp;$A24,Metrics!$K:$K,"="&amp;$B24,Metrics!$G:$G,"=Full Reporter")),IF($T$1,AVERAGEIFS(Metrics!T:T,Metrics!$J:$J,"="&amp;$A24,Metrics!$K:$K,"="&amp;$B24,Metrics!$AM:$AM,"=No"),AVERAGEIFS(Metrics!T:T,Metrics!$J:$J,"="&amp;$A24,Metrics!$K:$K,"="&amp;$B24))),"-")</f>
        <v>4.6612</v>
      </c>
      <c r="K24" s="121">
        <f>IFERROR(IF($T$6,IF($T$1,AVERAGEIFS(Metrics!V:V,Metrics!$J:$J,"="&amp;$A24,Metrics!$K:$K,"="&amp;$B24,Metrics!$AM:$AM,"=No",Metrics!$G:$G,"=Full Reporter"),AVERAGEIFS(Metrics!V:V,Metrics!$J:$J,"="&amp;$A24,Metrics!$K:$K,"="&amp;$B24,Metrics!$G:$G,"=Full Reporter")),IF($T$1,AVERAGEIFS(Metrics!V:V,Metrics!$J:$J,"="&amp;$A24,Metrics!$K:$K,"="&amp;$B24,Metrics!$AM:$AM,"=No"),AVERAGEIFS(Metrics!V:V,Metrics!$J:$J,"="&amp;$A24,Metrics!$K:$K,"="&amp;$B24))),"-")</f>
        <v>249.6748</v>
      </c>
      <c r="L24" s="121">
        <f>IFERROR(IF($T$6,IF($T$1,AVERAGEIFS(Metrics!X:X,Metrics!$J:$J,"="&amp;$A24,Metrics!$K:$K,"="&amp;$B24,Metrics!$AM:$AM,"=No",Metrics!$G:$G,"=Full Reporter"),AVERAGEIFS(Metrics!X:X,Metrics!$J:$J,"="&amp;$A24,Metrics!$K:$K,"="&amp;$B24,Metrics!$G:$G,"=Full Reporter")),IF($T$1,AVERAGEIFS(Metrics!X:X,Metrics!$J:$J,"="&amp;$A24,Metrics!$K:$K,"="&amp;$B24,Metrics!$AM:$AM,"=No"),AVERAGEIFS(Metrics!X:X,Metrics!$J:$J,"="&amp;$A24,Metrics!$K:$K,"="&amp;$B24))),"-")</f>
        <v>2.0617999999999999</v>
      </c>
      <c r="M24" s="127">
        <f>IF($T$6,IF($T$1,SUMIFS(Metrics!AA:AA,Metrics!$J:$J,"="&amp;$A24,Metrics!$K:$K,"="&amp;$B24,Metrics!$AM:$AM,"=No",Metrics!$G:$G,"=Full Reporter"),SUMIFS(Metrics!AA:AA,Metrics!$J:$J,"="&amp;$A24,Metrics!$K:$K,"="&amp;$B24,Metrics!$G:$G,"=Full Reporter")),IF($T$1,SUMIFS(Metrics!AA:AA,Metrics!$J:$J,"="&amp;$A24,Metrics!$K:$K,"="&amp;$B24,Metrics!$AM:$AM,"=No"),SUMIFS(Metrics!AA:AA,Metrics!$J:$J,"="&amp;$A24,Metrics!$K:$K,"="&amp;$B24)))</f>
        <v>25655269</v>
      </c>
      <c r="N24" s="127">
        <f>IF($T$6,IF($T$1,SUMIFS(Metrics!AC:AC,Metrics!$J:$J,"="&amp;$A24,Metrics!$K:$K,"="&amp;$B24,Metrics!$AM:$AM,"=No",Metrics!$G:$G,"=Full Reporter"),SUMIFS(Metrics!AC:AC,Metrics!$J:$J,"="&amp;$A24,Metrics!$K:$K,"="&amp;$B24,Metrics!$G:$G,"=Full Reporter")),IF($T$1,SUMIFS(Metrics!AC:AC,Metrics!$J:$J,"="&amp;$A24,Metrics!$K:$K,"="&amp;$B24,Metrics!$AM:$AM,"=No"),SUMIFS(Metrics!AC:AC,Metrics!$J:$J,"="&amp;$A24,Metrics!$K:$K,"="&amp;$B24)))</f>
        <v>49851568</v>
      </c>
      <c r="O24" s="128">
        <f>IF($T$6,IF($T$1,SUMIFS(Metrics!AE:AE,Metrics!$J:$J,"="&amp;$A24,Metrics!$K:$K,"="&amp;$B24,Metrics!$AM:$AM,"=No",Metrics!$G:$G,"=Full Reporter"),SUMIFS(Metrics!AE:AE,Metrics!$J:$J,"="&amp;$A24,Metrics!$K:$K,"="&amp;$B24,Metrics!$G:$G,"=Full Reporter")),IF($T$1,SUMIFS(Metrics!AE:AE,Metrics!$J:$J,"="&amp;$A24,Metrics!$K:$K,"="&amp;$B24,Metrics!$AM:$AM,"=No"),SUMIFS(Metrics!AE:AE,Metrics!$J:$J,"="&amp;$A24,Metrics!$K:$K,"="&amp;$B24)))</f>
        <v>199666</v>
      </c>
      <c r="P24" s="128">
        <f>IF($T$6,IF($T$1,SUMIFS(Metrics!AG:AG,Metrics!$J:$J,"="&amp;$A24,Metrics!$K:$K,"="&amp;$B24,Metrics!$AM:$AM,"=No",Metrics!$G:$G,"=Full Reporter"),SUMIFS(Metrics!AG:AG,Metrics!$J:$J,"="&amp;$A24,Metrics!$K:$K,"="&amp;$B24,Metrics!$G:$G,"=Full Reporter")),IF($T$1,SUMIFS(Metrics!AG:AG,Metrics!$J:$J,"="&amp;$A24,Metrics!$K:$K,"="&amp;$B24,Metrics!$AM:$AM,"=No"),SUMIFS(Metrics!AG:AG,Metrics!$J:$J,"="&amp;$A24,Metrics!$K:$K,"="&amp;$B24)))</f>
        <v>42836</v>
      </c>
      <c r="Q24" s="128">
        <f>IF($T$6,IF($T$1,SUMIFS(Metrics!AI:AI,Metrics!$J:$J,"="&amp;$A24,Metrics!$K:$K,"="&amp;$B24,Metrics!$AM:$AM,"=No",Metrics!$G:$G,"=Full Reporter"),SUMIFS(Metrics!AI:AI,Metrics!$J:$J,"="&amp;$A24,Metrics!$K:$K,"="&amp;$B24,Metrics!$G:$G,"=Full Reporter")),IF($T$1,SUMIFS(Metrics!AI:AI,Metrics!$J:$J,"="&amp;$A24,Metrics!$K:$K,"="&amp;$B24,Metrics!$AM:$AM,"=No"),SUMIFS(Metrics!AI:AI,Metrics!$J:$J,"="&amp;$A24,Metrics!$K:$K,"="&amp;$B24)))</f>
        <v>24178130</v>
      </c>
      <c r="R24" s="129">
        <f>IF($T$6,IF($T$1,SUMIFS(Metrics!AK:AK,Metrics!$J:$J,"="&amp;$A24,Metrics!$K:$K,"="&amp;$B24,Metrics!$AM:$AM,"=No",Metrics!$G:$G,"=Full Reporter"),SUMIFS(Metrics!AK:AK,Metrics!$J:$J,"="&amp;$A24,Metrics!$K:$K,"="&amp;$B24,Metrics!$G:$G,"=Full Reporter")),IF($T$1,SUMIFS(Metrics!AK:AK,Metrics!$J:$J,"="&amp;$A24,Metrics!$K:$K,"="&amp;$B24,Metrics!$AM:$AM,"=No"),SUMIFS(Metrics!AK:AK,Metrics!$J:$J,"="&amp;$A24,Metrics!$K:$K,"="&amp;$B24)))</f>
        <v>1154059</v>
      </c>
      <c r="S24" s="59"/>
      <c r="T24" s="59"/>
      <c r="U24" s="59"/>
      <c r="V24" s="59"/>
      <c r="W24" s="59"/>
      <c r="X24" s="59"/>
      <c r="Y24" s="59"/>
    </row>
    <row r="25" spans="1:25" s="60" customFormat="1" ht="11.25">
      <c r="A25" s="153" t="s">
        <v>14</v>
      </c>
      <c r="B25" s="153" t="s">
        <v>12</v>
      </c>
      <c r="C25" s="97" t="s">
        <v>152</v>
      </c>
      <c r="D25" s="97"/>
      <c r="E25" s="97"/>
      <c r="F25" s="126">
        <f>IF($T$6,IF($T$1,SUMIFS(Metrics!L:L,Metrics!$J:$J,"="&amp;$A25,Metrics!$K:$K,"="&amp;$B25,Metrics!$AM:$AM,"=No",Metrics!$G:$G,"=Full Reporter"),SUMIFS(Metrics!L:L,Metrics!$J:$J,"="&amp;$A25,Metrics!$K:$K,"="&amp;$B25,Metrics!$G:$G,"=Full Reporter")),IF($T$1,SUMIFS(Metrics!L:L,Metrics!$J:$J,"="&amp;$A25,Metrics!$K:$K,"="&amp;$B25,Metrics!$AM:$AM,"=No"),SUMIFS(Metrics!L:L,Metrics!$J:$J,"="&amp;$A25,Metrics!$K:$K,"="&amp;$B25)))</f>
        <v>42672</v>
      </c>
      <c r="G25" s="121">
        <f>IFERROR(IF($T$6,IF($T$1,AVERAGEIFS(Metrics!N:N,Metrics!$J:$J,"="&amp;$A25,Metrics!$K:$K,"="&amp;$B25,Metrics!$AM:$AM,"=No",Metrics!$G:$G,"=Full Reporter"),AVERAGEIFS(Metrics!N:N,Metrics!$J:$J,"="&amp;$A25,Metrics!$K:$K,"="&amp;$B25,Metrics!$G:$G,"=Full Reporter")),IF($T$1,AVERAGEIFS(Metrics!N:N,Metrics!$J:$J,"="&amp;$A25,Metrics!$K:$K,"="&amp;$B25,Metrics!$AM:$AM,"=No"),AVERAGEIFS(Metrics!N:N,Metrics!$J:$J,"="&amp;$A25,Metrics!$K:$K,"="&amp;$B25))),"-")</f>
        <v>0.87884056497175156</v>
      </c>
      <c r="H25" s="122">
        <f>IFERROR(IF($T$6,IF($T$1,AVERAGEIFS(Metrics!P:P,Metrics!$J:$J,"="&amp;$A25,Metrics!$K:$K,"="&amp;$B25,Metrics!$AM:$AM,"=No",Metrics!$G:$G,"=Full Reporter"),AVERAGEIFS(Metrics!P:P,Metrics!$J:$J,"="&amp;$A25,Metrics!$K:$K,"="&amp;$B25,Metrics!$G:$G,"=Full Reporter")),IF($T$1,AVERAGEIFS(Metrics!P:P,Metrics!$J:$J,"="&amp;$A25,Metrics!$K:$K,"="&amp;$B25,Metrics!$AM:$AM,"=No"),AVERAGEIFS(Metrics!P:P,Metrics!$J:$J,"="&amp;$A25,Metrics!$K:$K,"="&amp;$B25))),"-")</f>
        <v>0.10814937853107347</v>
      </c>
      <c r="I25" s="121">
        <f>IFERROR(IF($T$6,IF($T$1,AVERAGEIFS(Metrics!R:R,Metrics!$J:$J,"="&amp;$A25,Metrics!$K:$K,"="&amp;$B25,Metrics!$AM:$AM,"=No",Metrics!$G:$G,"=Full Reporter"),AVERAGEIFS(Metrics!R:R,Metrics!$J:$J,"="&amp;$A25,Metrics!$K:$K,"="&amp;$B25,Metrics!$G:$G,"=Full Reporter")),IF($T$1,AVERAGEIFS(Metrics!R:R,Metrics!$J:$J,"="&amp;$A25,Metrics!$K:$K,"="&amp;$B25,Metrics!$AM:$AM,"=No"),AVERAGEIFS(Metrics!R:R,Metrics!$J:$J,"="&amp;$A25,Metrics!$K:$K,"="&amp;$B25))),"-")</f>
        <v>80.458475819209184</v>
      </c>
      <c r="J25" s="122">
        <f>IFERROR(IF($T$6,IF($T$1,AVERAGEIFS(Metrics!T:T,Metrics!$J:$J,"="&amp;$A25,Metrics!$K:$K,"="&amp;$B25,Metrics!$AM:$AM,"=No",Metrics!$G:$G,"=Full Reporter"),AVERAGEIFS(Metrics!T:T,Metrics!$J:$J,"="&amp;$A25,Metrics!$K:$K,"="&amp;$B25,Metrics!$G:$G,"=Full Reporter")),IF($T$1,AVERAGEIFS(Metrics!T:T,Metrics!$J:$J,"="&amp;$A25,Metrics!$K:$K,"="&amp;$B25,Metrics!$AM:$AM,"=No"),AVERAGEIFS(Metrics!T:T,Metrics!$J:$J,"="&amp;$A25,Metrics!$K:$K,"="&amp;$B25))),"-")</f>
        <v>12.280703276836137</v>
      </c>
      <c r="K25" s="121">
        <f>IFERROR(IF($T$6,IF($T$1,AVERAGEIFS(Metrics!V:V,Metrics!$J:$J,"="&amp;$A25,Metrics!$K:$K,"="&amp;$B25,Metrics!$AM:$AM,"=No",Metrics!$G:$G,"=Full Reporter"),AVERAGEIFS(Metrics!V:V,Metrics!$J:$J,"="&amp;$A25,Metrics!$K:$K,"="&amp;$B25,Metrics!$G:$G,"=Full Reporter")),IF($T$1,AVERAGEIFS(Metrics!V:V,Metrics!$J:$J,"="&amp;$A25,Metrics!$K:$K,"="&amp;$B25,Metrics!$AM:$AM,"=No"),AVERAGEIFS(Metrics!V:V,Metrics!$J:$J,"="&amp;$A25,Metrics!$K:$K,"="&amp;$B25))),"-")</f>
        <v>12.824591638418079</v>
      </c>
      <c r="L25" s="121">
        <f>IFERROR(IF($T$6,IF($T$1,AVERAGEIFS(Metrics!X:X,Metrics!$J:$J,"="&amp;$A25,Metrics!$K:$K,"="&amp;$B25,Metrics!$AM:$AM,"=No",Metrics!$G:$G,"=Full Reporter"),AVERAGEIFS(Metrics!X:X,Metrics!$J:$J,"="&amp;$A25,Metrics!$K:$K,"="&amp;$B25,Metrics!$G:$G,"=Full Reporter")),IF($T$1,AVERAGEIFS(Metrics!X:X,Metrics!$J:$J,"="&amp;$A25,Metrics!$K:$K,"="&amp;$B25,Metrics!$AM:$AM,"=No"),AVERAGEIFS(Metrics!X:X,Metrics!$J:$J,"="&amp;$A25,Metrics!$K:$K,"="&amp;$B25))),"-")</f>
        <v>0.56954497175141217</v>
      </c>
      <c r="M25" s="127">
        <f>IF($T$6,IF($T$1,SUMIFS(Metrics!AA:AA,Metrics!$J:$J,"="&amp;$A25,Metrics!$K:$K,"="&amp;$B25,Metrics!$AM:$AM,"=No",Metrics!$G:$G,"=Full Reporter"),SUMIFS(Metrics!AA:AA,Metrics!$J:$J,"="&amp;$A25,Metrics!$K:$K,"="&amp;$B25,Metrics!$G:$G,"=Full Reporter")),IF($T$1,SUMIFS(Metrics!AA:AA,Metrics!$J:$J,"="&amp;$A25,Metrics!$K:$K,"="&amp;$B25,Metrics!$AM:$AM,"=No"),SUMIFS(Metrics!AA:AA,Metrics!$J:$J,"="&amp;$A25,Metrics!$K:$K,"="&amp;$B25)))</f>
        <v>4323591830</v>
      </c>
      <c r="N25" s="127">
        <f>IF($T$6,IF($T$1,SUMIFS(Metrics!AC:AC,Metrics!$J:$J,"="&amp;$A25,Metrics!$K:$K,"="&amp;$B25,Metrics!$AM:$AM,"=No",Metrics!$G:$G,"=Full Reporter"),SUMIFS(Metrics!AC:AC,Metrics!$J:$J,"="&amp;$A25,Metrics!$K:$K,"="&amp;$B25,Metrics!$G:$G,"=Full Reporter")),IF($T$1,SUMIFS(Metrics!AC:AC,Metrics!$J:$J,"="&amp;$A25,Metrics!$K:$K,"="&amp;$B25,Metrics!$AM:$AM,"=No"),SUMIFS(Metrics!AC:AC,Metrics!$J:$J,"="&amp;$A25,Metrics!$K:$K,"="&amp;$B25)))</f>
        <v>19209058143</v>
      </c>
      <c r="O25" s="128">
        <f>IF($T$6,IF($T$1,SUMIFS(Metrics!AE:AE,Metrics!$J:$J,"="&amp;$A25,Metrics!$K:$K,"="&amp;$B25,Metrics!$AM:$AM,"=No",Metrics!$G:$G,"=Full Reporter"),SUMIFS(Metrics!AE:AE,Metrics!$J:$J,"="&amp;$A25,Metrics!$K:$K,"="&amp;$B25,Metrics!$G:$G,"=Full Reporter")),IF($T$1,SUMIFS(Metrics!AE:AE,Metrics!$J:$J,"="&amp;$A25,Metrics!$K:$K,"="&amp;$B25,Metrics!$AM:$AM,"=No"),SUMIFS(Metrics!AE:AE,Metrics!$J:$J,"="&amp;$A25,Metrics!$K:$K,"="&amp;$B25)))</f>
        <v>3901619893</v>
      </c>
      <c r="P25" s="128">
        <f>IF($T$6,IF($T$1,SUMIFS(Metrics!AG:AG,Metrics!$J:$J,"="&amp;$A25,Metrics!$K:$K,"="&amp;$B25,Metrics!$AM:$AM,"=No",Metrics!$G:$G,"=Full Reporter"),SUMIFS(Metrics!AG:AG,Metrics!$J:$J,"="&amp;$A25,Metrics!$K:$K,"="&amp;$B25,Metrics!$G:$G,"=Full Reporter")),IF($T$1,SUMIFS(Metrics!AG:AG,Metrics!$J:$J,"="&amp;$A25,Metrics!$K:$K,"="&amp;$B25,Metrics!$AM:$AM,"=No"),SUMIFS(Metrics!AG:AG,Metrics!$J:$J,"="&amp;$A25,Metrics!$K:$K,"="&amp;$B25)))</f>
        <v>136051423</v>
      </c>
      <c r="Q25" s="128">
        <f>IF($T$6,IF($T$1,SUMIFS(Metrics!AI:AI,Metrics!$J:$J,"="&amp;$A25,Metrics!$K:$K,"="&amp;$B25,Metrics!$AM:$AM,"=No",Metrics!$G:$G,"=Full Reporter"),SUMIFS(Metrics!AI:AI,Metrics!$J:$J,"="&amp;$A25,Metrics!$K:$K,"="&amp;$B25,Metrics!$G:$G,"=Full Reporter")),IF($T$1,SUMIFS(Metrics!AI:AI,Metrics!$J:$J,"="&amp;$A25,Metrics!$K:$K,"="&amp;$B25,Metrics!$AM:$AM,"=No"),SUMIFS(Metrics!AI:AI,Metrics!$J:$J,"="&amp;$A25,Metrics!$K:$K,"="&amp;$B25)))</f>
        <v>13800779519</v>
      </c>
      <c r="R25" s="129">
        <f>IF($T$6,IF($T$1,SUMIFS(Metrics!AK:AK,Metrics!$J:$J,"="&amp;$A25,Metrics!$K:$K,"="&amp;$B25,Metrics!$AM:$AM,"=No",Metrics!$G:$G,"=Full Reporter"),SUMIFS(Metrics!AK:AK,Metrics!$J:$J,"="&amp;$A25,Metrics!$K:$K,"="&amp;$B25,Metrics!$G:$G,"=Full Reporter")),IF($T$1,SUMIFS(Metrics!AK:AK,Metrics!$J:$J,"="&amp;$A25,Metrics!$K:$K,"="&amp;$B25,Metrics!$AM:$AM,"=No"),SUMIFS(Metrics!AK:AK,Metrics!$J:$J,"="&amp;$A25,Metrics!$K:$K,"="&amp;$B25)))</f>
        <v>1603827991</v>
      </c>
      <c r="S25" s="59"/>
      <c r="T25" s="59"/>
      <c r="U25" s="59"/>
      <c r="V25" s="59"/>
      <c r="W25" s="59"/>
      <c r="X25" s="59"/>
      <c r="Y25" s="59"/>
    </row>
    <row r="26" spans="1:25" s="60" customFormat="1" ht="11.25">
      <c r="A26" s="153" t="s">
        <v>14</v>
      </c>
      <c r="B26" s="153" t="s">
        <v>15</v>
      </c>
      <c r="C26" s="97" t="s">
        <v>153</v>
      </c>
      <c r="D26" s="97"/>
      <c r="E26" s="97"/>
      <c r="F26" s="126">
        <f>IF($T$6,IF($T$1,SUMIFS(Metrics!L:L,Metrics!$J:$J,"="&amp;$A26,Metrics!$K:$K,"="&amp;$B26,Metrics!$AM:$AM,"=No",Metrics!$G:$G,"=Full Reporter"),SUMIFS(Metrics!L:L,Metrics!$J:$J,"="&amp;$A26,Metrics!$K:$K,"="&amp;$B26,Metrics!$G:$G,"=Full Reporter")),IF($T$1,SUMIFS(Metrics!L:L,Metrics!$J:$J,"="&amp;$A26,Metrics!$K:$K,"="&amp;$B26,Metrics!$AM:$AM,"=No"),SUMIFS(Metrics!L:L,Metrics!$J:$J,"="&amp;$A26,Metrics!$K:$K,"="&amp;$B26)))</f>
        <v>9722</v>
      </c>
      <c r="G26" s="121">
        <f>IFERROR(IF($T$6,IF($T$1,AVERAGEIFS(Metrics!N:N,Metrics!$J:$J,"="&amp;$A26,Metrics!$K:$K,"="&amp;$B26,Metrics!$AM:$AM,"=No",Metrics!$G:$G,"=Full Reporter"),AVERAGEIFS(Metrics!N:N,Metrics!$J:$J,"="&amp;$A26,Metrics!$K:$K,"="&amp;$B26,Metrics!$G:$G,"=Full Reporter")),IF($T$1,AVERAGEIFS(Metrics!N:N,Metrics!$J:$J,"="&amp;$A26,Metrics!$K:$K,"="&amp;$B26,Metrics!$AM:$AM,"=No"),AVERAGEIFS(Metrics!N:N,Metrics!$J:$J,"="&amp;$A26,Metrics!$K:$K,"="&amp;$B26))),"-")</f>
        <v>0.99989943977591156</v>
      </c>
      <c r="H26" s="122">
        <f>IFERROR(IF($T$6,IF($T$1,AVERAGEIFS(Metrics!P:P,Metrics!$J:$J,"="&amp;$A26,Metrics!$K:$K,"="&amp;$B26,Metrics!$AM:$AM,"=No",Metrics!$G:$G,"=Full Reporter"),AVERAGEIFS(Metrics!P:P,Metrics!$J:$J,"="&amp;$A26,Metrics!$K:$K,"="&amp;$B26,Metrics!$G:$G,"=Full Reporter")),IF($T$1,AVERAGEIFS(Metrics!P:P,Metrics!$J:$J,"="&amp;$A26,Metrics!$K:$K,"="&amp;$B26,Metrics!$AM:$AM,"=No"),AVERAGEIFS(Metrics!P:P,Metrics!$J:$J,"="&amp;$A26,Metrics!$K:$K,"="&amp;$B26))),"-")</f>
        <v>0.1207145658263305</v>
      </c>
      <c r="I26" s="121">
        <f>IFERROR(IF($T$6,IF($T$1,AVERAGEIFS(Metrics!R:R,Metrics!$J:$J,"="&amp;$A26,Metrics!$K:$K,"="&amp;$B26,Metrics!$AM:$AM,"=No",Metrics!$G:$G,"=Full Reporter"),AVERAGEIFS(Metrics!R:R,Metrics!$J:$J,"="&amp;$A26,Metrics!$K:$K,"="&amp;$B26,Metrics!$G:$G,"=Full Reporter")),IF($T$1,AVERAGEIFS(Metrics!R:R,Metrics!$J:$J,"="&amp;$A26,Metrics!$K:$K,"="&amp;$B26,Metrics!$AM:$AM,"=No"),AVERAGEIFS(Metrics!R:R,Metrics!$J:$J,"="&amp;$A26,Metrics!$K:$K,"="&amp;$B26))),"-")</f>
        <v>83.218832492997237</v>
      </c>
      <c r="J26" s="122">
        <f>IFERROR(IF($T$6,IF($T$1,AVERAGEIFS(Metrics!T:T,Metrics!$J:$J,"="&amp;$A26,Metrics!$K:$K,"="&amp;$B26,Metrics!$AM:$AM,"=No",Metrics!$G:$G,"=Full Reporter"),AVERAGEIFS(Metrics!T:T,Metrics!$J:$J,"="&amp;$A26,Metrics!$K:$K,"="&amp;$B26,Metrics!$G:$G,"=Full Reporter")),IF($T$1,AVERAGEIFS(Metrics!T:T,Metrics!$J:$J,"="&amp;$A26,Metrics!$K:$K,"="&amp;$B26,Metrics!$AM:$AM,"=No"),AVERAGEIFS(Metrics!T:T,Metrics!$J:$J,"="&amp;$A26,Metrics!$K:$K,"="&amp;$B26))),"-")</f>
        <v>12.040008963585427</v>
      </c>
      <c r="K26" s="121">
        <f>IFERROR(IF($T$6,IF($T$1,AVERAGEIFS(Metrics!V:V,Metrics!$J:$J,"="&amp;$A26,Metrics!$K:$K,"="&amp;$B26,Metrics!$AM:$AM,"=No",Metrics!$G:$G,"=Full Reporter"),AVERAGEIFS(Metrics!V:V,Metrics!$J:$J,"="&amp;$A26,Metrics!$K:$K,"="&amp;$B26,Metrics!$G:$G,"=Full Reporter")),IF($T$1,AVERAGEIFS(Metrics!V:V,Metrics!$J:$J,"="&amp;$A26,Metrics!$K:$K,"="&amp;$B26,Metrics!$AM:$AM,"=No"),AVERAGEIFS(Metrics!V:V,Metrics!$J:$J,"="&amp;$A26,Metrics!$K:$K,"="&amp;$B26))),"-")</f>
        <v>11.971551540616243</v>
      </c>
      <c r="L26" s="121">
        <f>IFERROR(IF($T$6,IF($T$1,AVERAGEIFS(Metrics!X:X,Metrics!$J:$J,"="&amp;$A26,Metrics!$K:$K,"="&amp;$B26,Metrics!$AM:$AM,"=No",Metrics!$G:$G,"=Full Reporter"),AVERAGEIFS(Metrics!X:X,Metrics!$J:$J,"="&amp;$A26,Metrics!$K:$K,"="&amp;$B26,Metrics!$G:$G,"=Full Reporter")),IF($T$1,AVERAGEIFS(Metrics!X:X,Metrics!$J:$J,"="&amp;$A26,Metrics!$K:$K,"="&amp;$B26,Metrics!$AM:$AM,"=No"),AVERAGEIFS(Metrics!X:X,Metrics!$J:$J,"="&amp;$A26,Metrics!$K:$K,"="&amp;$B26))),"-")</f>
        <v>0.99238543417366953</v>
      </c>
      <c r="M26" s="127">
        <f>IF($T$6,IF($T$1,SUMIFS(Metrics!AA:AA,Metrics!$J:$J,"="&amp;$A26,Metrics!$K:$K,"="&amp;$B26,Metrics!$AM:$AM,"=No",Metrics!$G:$G,"=Full Reporter"),SUMIFS(Metrics!AA:AA,Metrics!$J:$J,"="&amp;$A26,Metrics!$K:$K,"="&amp;$B26,Metrics!$G:$G,"=Full Reporter")),IF($T$1,SUMIFS(Metrics!AA:AA,Metrics!$J:$J,"="&amp;$A26,Metrics!$K:$K,"="&amp;$B26,Metrics!$AM:$AM,"=No"),SUMIFS(Metrics!AA:AA,Metrics!$J:$J,"="&amp;$A26,Metrics!$K:$K,"="&amp;$B26)))</f>
        <v>608869803</v>
      </c>
      <c r="N26" s="127">
        <f>IF($T$6,IF($T$1,SUMIFS(Metrics!AC:AC,Metrics!$J:$J,"="&amp;$A26,Metrics!$K:$K,"="&amp;$B26,Metrics!$AM:$AM,"=No",Metrics!$G:$G,"=Full Reporter"),SUMIFS(Metrics!AC:AC,Metrics!$J:$J,"="&amp;$A26,Metrics!$K:$K,"="&amp;$B26,Metrics!$G:$G,"=Full Reporter")),IF($T$1,SUMIFS(Metrics!AC:AC,Metrics!$J:$J,"="&amp;$A26,Metrics!$K:$K,"="&amp;$B26,Metrics!$AM:$AM,"=No"),SUMIFS(Metrics!AC:AC,Metrics!$J:$J,"="&amp;$A26,Metrics!$K:$K,"="&amp;$B26)))</f>
        <v>3132965954</v>
      </c>
      <c r="O26" s="128">
        <f>IF($T$6,IF($T$1,SUMIFS(Metrics!AE:AE,Metrics!$J:$J,"="&amp;$A26,Metrics!$K:$K,"="&amp;$B26,Metrics!$AM:$AM,"=No",Metrics!$G:$G,"=Full Reporter"),SUMIFS(Metrics!AE:AE,Metrics!$J:$J,"="&amp;$A26,Metrics!$K:$K,"="&amp;$B26,Metrics!$G:$G,"=Full Reporter")),IF($T$1,SUMIFS(Metrics!AE:AE,Metrics!$J:$J,"="&amp;$A26,Metrics!$K:$K,"="&amp;$B26,Metrics!$AM:$AM,"=No"),SUMIFS(Metrics!AE:AE,Metrics!$J:$J,"="&amp;$A26,Metrics!$K:$K,"="&amp;$B26)))</f>
        <v>635994931</v>
      </c>
      <c r="P26" s="128">
        <f>IF($T$6,IF($T$1,SUMIFS(Metrics!AG:AG,Metrics!$J:$J,"="&amp;$A26,Metrics!$K:$K,"="&amp;$B26,Metrics!$AM:$AM,"=No",Metrics!$G:$G,"=Full Reporter"),SUMIFS(Metrics!AG:AG,Metrics!$J:$J,"="&amp;$A26,Metrics!$K:$K,"="&amp;$B26,Metrics!$G:$G,"=Full Reporter")),IF($T$1,SUMIFS(Metrics!AG:AG,Metrics!$J:$J,"="&amp;$A26,Metrics!$K:$K,"="&amp;$B26,Metrics!$AM:$AM,"=No"),SUMIFS(Metrics!AG:AG,Metrics!$J:$J,"="&amp;$A26,Metrics!$K:$K,"="&amp;$B26)))</f>
        <v>30690652</v>
      </c>
      <c r="Q26" s="128">
        <f>IF($T$6,IF($T$1,SUMIFS(Metrics!AI:AI,Metrics!$J:$J,"="&amp;$A26,Metrics!$K:$K,"="&amp;$B26,Metrics!$AM:$AM,"=No",Metrics!$G:$G,"=Full Reporter"),SUMIFS(Metrics!AI:AI,Metrics!$J:$J,"="&amp;$A26,Metrics!$K:$K,"="&amp;$B26,Metrics!$G:$G,"=Full Reporter")),IF($T$1,SUMIFS(Metrics!AI:AI,Metrics!$J:$J,"="&amp;$A26,Metrics!$K:$K,"="&amp;$B26,Metrics!$AM:$AM,"=No"),SUMIFS(Metrics!AI:AI,Metrics!$J:$J,"="&amp;$A26,Metrics!$K:$K,"="&amp;$B26)))</f>
        <v>2622106607</v>
      </c>
      <c r="R26" s="129">
        <f>IF($T$6,IF($T$1,SUMIFS(Metrics!AK:AK,Metrics!$J:$J,"="&amp;$A26,Metrics!$K:$K,"="&amp;$B26,Metrics!$AM:$AM,"=No",Metrics!$G:$G,"=Full Reporter"),SUMIFS(Metrics!AK:AK,Metrics!$J:$J,"="&amp;$A26,Metrics!$K:$K,"="&amp;$B26,Metrics!$G:$G,"=Full Reporter")),IF($T$1,SUMIFS(Metrics!AK:AK,Metrics!$J:$J,"="&amp;$A26,Metrics!$K:$K,"="&amp;$B26,Metrics!$AM:$AM,"=No"),SUMIFS(Metrics!AK:AK,Metrics!$J:$J,"="&amp;$A26,Metrics!$K:$K,"="&amp;$B26)))</f>
        <v>399898875</v>
      </c>
      <c r="S26" s="59"/>
      <c r="T26" s="59"/>
      <c r="U26" s="59"/>
      <c r="V26" s="59"/>
      <c r="W26" s="59"/>
      <c r="X26" s="59"/>
      <c r="Y26" s="59"/>
    </row>
    <row r="27" spans="1:25" s="60" customFormat="1" ht="11.25">
      <c r="A27" s="153" t="s">
        <v>28</v>
      </c>
      <c r="B27" s="153" t="s">
        <v>12</v>
      </c>
      <c r="C27" s="97" t="s">
        <v>154</v>
      </c>
      <c r="D27" s="97"/>
      <c r="E27" s="97"/>
      <c r="F27" s="126">
        <f>IF($T$6,IF($T$1,SUMIFS(Metrics!L:L,Metrics!$J:$J,"="&amp;$A27,Metrics!$K:$K,"="&amp;$B27,Metrics!$AM:$AM,"=No",Metrics!$G:$G,"=Full Reporter"),SUMIFS(Metrics!L:L,Metrics!$J:$J,"="&amp;$A27,Metrics!$K:$K,"="&amp;$B27,Metrics!$G:$G,"=Full Reporter")),IF($T$1,SUMIFS(Metrics!L:L,Metrics!$J:$J,"="&amp;$A27,Metrics!$K:$K,"="&amp;$B27,Metrics!$AM:$AM,"=No"),SUMIFS(Metrics!L:L,Metrics!$J:$J,"="&amp;$A27,Metrics!$K:$K,"="&amp;$B27)))</f>
        <v>319</v>
      </c>
      <c r="G27" s="121">
        <f>IFERROR(IF($T$6,IF($T$1,AVERAGEIFS(Metrics!N:N,Metrics!$J:$J,"="&amp;$A27,Metrics!$K:$K,"="&amp;$B27,Metrics!$AM:$AM,"=No",Metrics!$G:$G,"=Full Reporter"),AVERAGEIFS(Metrics!N:N,Metrics!$J:$J,"="&amp;$A27,Metrics!$K:$K,"="&amp;$B27,Metrics!$G:$G,"=Full Reporter")),IF($T$1,AVERAGEIFS(Metrics!N:N,Metrics!$J:$J,"="&amp;$A27,Metrics!$K:$K,"="&amp;$B27,Metrics!$AM:$AM,"=No"),AVERAGEIFS(Metrics!N:N,Metrics!$J:$J,"="&amp;$A27,Metrics!$K:$K,"="&amp;$B27))),"-")</f>
        <v>0.82768333333333333</v>
      </c>
      <c r="H27" s="122">
        <f>IFERROR(IF($T$6,IF($T$1,AVERAGEIFS(Metrics!P:P,Metrics!$J:$J,"="&amp;$A27,Metrics!$K:$K,"="&amp;$B27,Metrics!$AM:$AM,"=No",Metrics!$G:$G,"=Full Reporter"),AVERAGEIFS(Metrics!P:P,Metrics!$J:$J,"="&amp;$A27,Metrics!$K:$K,"="&amp;$B27,Metrics!$G:$G,"=Full Reporter")),IF($T$1,AVERAGEIFS(Metrics!P:P,Metrics!$J:$J,"="&amp;$A27,Metrics!$K:$K,"="&amp;$B27,Metrics!$AM:$AM,"=No"),AVERAGEIFS(Metrics!P:P,Metrics!$J:$J,"="&amp;$A27,Metrics!$K:$K,"="&amp;$B27))),"-")</f>
        <v>0.25544166666666662</v>
      </c>
      <c r="I27" s="121">
        <f>IFERROR(IF($T$6,IF($T$1,AVERAGEIFS(Metrics!R:R,Metrics!$J:$J,"="&amp;$A27,Metrics!$K:$K,"="&amp;$B27,Metrics!$AM:$AM,"=No",Metrics!$G:$G,"=Full Reporter"),AVERAGEIFS(Metrics!R:R,Metrics!$J:$J,"="&amp;$A27,Metrics!$K:$K,"="&amp;$B27,Metrics!$G:$G,"=Full Reporter")),IF($T$1,AVERAGEIFS(Metrics!R:R,Metrics!$J:$J,"="&amp;$A27,Metrics!$K:$K,"="&amp;$B27,Metrics!$AM:$AM,"=No"),AVERAGEIFS(Metrics!R:R,Metrics!$J:$J,"="&amp;$A27,Metrics!$K:$K,"="&amp;$B27))),"-")</f>
        <v>157.57956666666669</v>
      </c>
      <c r="J27" s="122">
        <f>IFERROR(IF($T$6,IF($T$1,AVERAGEIFS(Metrics!T:T,Metrics!$J:$J,"="&amp;$A27,Metrics!$K:$K,"="&amp;$B27,Metrics!$AM:$AM,"=No",Metrics!$G:$G,"=Full Reporter"),AVERAGEIFS(Metrics!T:T,Metrics!$J:$J,"="&amp;$A27,Metrics!$K:$K,"="&amp;$B27,Metrics!$G:$G,"=Full Reporter")),IF($T$1,AVERAGEIFS(Metrics!T:T,Metrics!$J:$J,"="&amp;$A27,Metrics!$K:$K,"="&amp;$B27,Metrics!$AM:$AM,"=No"),AVERAGEIFS(Metrics!T:T,Metrics!$J:$J,"="&amp;$A27,Metrics!$K:$K,"="&amp;$B27))),"-")</f>
        <v>47.16814999999999</v>
      </c>
      <c r="K27" s="121">
        <f>IFERROR(IF($T$6,IF($T$1,AVERAGEIFS(Metrics!V:V,Metrics!$J:$J,"="&amp;$A27,Metrics!$K:$K,"="&amp;$B27,Metrics!$AM:$AM,"=No",Metrics!$G:$G,"=Full Reporter"),AVERAGEIFS(Metrics!V:V,Metrics!$J:$J,"="&amp;$A27,Metrics!$K:$K,"="&amp;$B27,Metrics!$G:$G,"=Full Reporter")),IF($T$1,AVERAGEIFS(Metrics!V:V,Metrics!$J:$J,"="&amp;$A27,Metrics!$K:$K,"="&amp;$B27,Metrics!$AM:$AM,"=No"),AVERAGEIFS(Metrics!V:V,Metrics!$J:$J,"="&amp;$A27,Metrics!$K:$K,"="&amp;$B27))),"-")</f>
        <v>3.902625</v>
      </c>
      <c r="L27" s="121">
        <f>IFERROR(IF($T$6,IF($T$1,AVERAGEIFS(Metrics!X:X,Metrics!$J:$J,"="&amp;$A27,Metrics!$K:$K,"="&amp;$B27,Metrics!$AM:$AM,"=No",Metrics!$G:$G,"=Full Reporter"),AVERAGEIFS(Metrics!X:X,Metrics!$J:$J,"="&amp;$A27,Metrics!$K:$K,"="&amp;$B27,Metrics!$G:$G,"=Full Reporter")),IF($T$1,AVERAGEIFS(Metrics!X:X,Metrics!$J:$J,"="&amp;$A27,Metrics!$K:$K,"="&amp;$B27,Metrics!$AM:$AM,"=No"),AVERAGEIFS(Metrics!X:X,Metrics!$J:$J,"="&amp;$A27,Metrics!$K:$K,"="&amp;$B27))),"-")</f>
        <v>1.3538083333333333</v>
      </c>
      <c r="M27" s="127">
        <f>IF($T$6,IF($T$1,SUMIFS(Metrics!AA:AA,Metrics!$J:$J,"="&amp;$A27,Metrics!$K:$K,"="&amp;$B27,Metrics!$AM:$AM,"=No",Metrics!$G:$G,"=Full Reporter"),SUMIFS(Metrics!AA:AA,Metrics!$J:$J,"="&amp;$A27,Metrics!$K:$K,"="&amp;$B27,Metrics!$G:$G,"=Full Reporter")),IF($T$1,SUMIFS(Metrics!AA:AA,Metrics!$J:$J,"="&amp;$A27,Metrics!$K:$K,"="&amp;$B27,Metrics!$AM:$AM,"=No"),SUMIFS(Metrics!AA:AA,Metrics!$J:$J,"="&amp;$A27,Metrics!$K:$K,"="&amp;$B27)))</f>
        <v>61518226</v>
      </c>
      <c r="N27" s="127">
        <f>IF($T$6,IF($T$1,SUMIFS(Metrics!AC:AC,Metrics!$J:$J,"="&amp;$A27,Metrics!$K:$K,"="&amp;$B27,Metrics!$AM:$AM,"=No",Metrics!$G:$G,"=Full Reporter"),SUMIFS(Metrics!AC:AC,Metrics!$J:$J,"="&amp;$A27,Metrics!$K:$K,"="&amp;$B27,Metrics!$G:$G,"=Full Reporter")),IF($T$1,SUMIFS(Metrics!AC:AC,Metrics!$J:$J,"="&amp;$A27,Metrics!$K:$K,"="&amp;$B27,Metrics!$AM:$AM,"=No"),SUMIFS(Metrics!AC:AC,Metrics!$J:$J,"="&amp;$A27,Metrics!$K:$K,"="&amp;$B27)))</f>
        <v>219735574</v>
      </c>
      <c r="O27" s="128">
        <f>IF($T$6,IF($T$1,SUMIFS(Metrics!AE:AE,Metrics!$J:$J,"="&amp;$A27,Metrics!$K:$K,"="&amp;$B27,Metrics!$AM:$AM,"=No",Metrics!$G:$G,"=Full Reporter"),SUMIFS(Metrics!AE:AE,Metrics!$J:$J,"="&amp;$A27,Metrics!$K:$K,"="&amp;$B27,Metrics!$G:$G,"=Full Reporter")),IF($T$1,SUMIFS(Metrics!AE:AE,Metrics!$J:$J,"="&amp;$A27,Metrics!$K:$K,"="&amp;$B27,Metrics!$AM:$AM,"=No"),SUMIFS(Metrics!AE:AE,Metrics!$J:$J,"="&amp;$A27,Metrics!$K:$K,"="&amp;$B27)))</f>
        <v>62293073</v>
      </c>
      <c r="P27" s="128">
        <f>IF($T$6,IF($T$1,SUMIFS(Metrics!AG:AG,Metrics!$J:$J,"="&amp;$A27,Metrics!$K:$K,"="&amp;$B27,Metrics!$AM:$AM,"=No",Metrics!$G:$G,"=Full Reporter"),SUMIFS(Metrics!AG:AG,Metrics!$J:$J,"="&amp;$A27,Metrics!$K:$K,"="&amp;$B27,Metrics!$G:$G,"=Full Reporter")),IF($T$1,SUMIFS(Metrics!AG:AG,Metrics!$J:$J,"="&amp;$A27,Metrics!$K:$K,"="&amp;$B27,Metrics!$AM:$AM,"=No"),SUMIFS(Metrics!AG:AG,Metrics!$J:$J,"="&amp;$A27,Metrics!$K:$K,"="&amp;$B27)))</f>
        <v>1134486</v>
      </c>
      <c r="Q27" s="128">
        <f>IF($T$6,IF($T$1,SUMIFS(Metrics!AI:AI,Metrics!$J:$J,"="&amp;$A27,Metrics!$K:$K,"="&amp;$B27,Metrics!$AM:$AM,"=No",Metrics!$G:$G,"=Full Reporter"),SUMIFS(Metrics!AI:AI,Metrics!$J:$J,"="&amp;$A27,Metrics!$K:$K,"="&amp;$B27,Metrics!$G:$G,"=Full Reporter")),IF($T$1,SUMIFS(Metrics!AI:AI,Metrics!$J:$J,"="&amp;$A27,Metrics!$K:$K,"="&amp;$B27,Metrics!$AM:$AM,"=No"),SUMIFS(Metrics!AI:AI,Metrics!$J:$J,"="&amp;$A27,Metrics!$K:$K,"="&amp;$B27)))</f>
        <v>161228125</v>
      </c>
      <c r="R27" s="129">
        <f>IF($T$6,IF($T$1,SUMIFS(Metrics!AK:AK,Metrics!$J:$J,"="&amp;$A27,Metrics!$K:$K,"="&amp;$B27,Metrics!$AM:$AM,"=No",Metrics!$G:$G,"=Full Reporter"),SUMIFS(Metrics!AK:AK,Metrics!$J:$J,"="&amp;$A27,Metrics!$K:$K,"="&amp;$B27,Metrics!$G:$G,"=Full Reporter")),IF($T$1,SUMIFS(Metrics!AK:AK,Metrics!$J:$J,"="&amp;$A27,Metrics!$K:$K,"="&amp;$B27,Metrics!$AM:$AM,"=No"),SUMIFS(Metrics!AK:AK,Metrics!$J:$J,"="&amp;$A27,Metrics!$K:$K,"="&amp;$B27)))</f>
        <v>11457481</v>
      </c>
      <c r="S27" s="59"/>
      <c r="T27" s="59"/>
      <c r="U27" s="59"/>
      <c r="V27" s="59"/>
      <c r="W27" s="59"/>
      <c r="X27" s="59"/>
      <c r="Y27" s="59"/>
    </row>
    <row r="28" spans="1:25" s="60" customFormat="1" ht="11.25">
      <c r="A28" s="153" t="s">
        <v>28</v>
      </c>
      <c r="B28" s="153" t="s">
        <v>15</v>
      </c>
      <c r="C28" s="97" t="s">
        <v>155</v>
      </c>
      <c r="D28" s="97"/>
      <c r="E28" s="97"/>
      <c r="F28" s="126">
        <f>IF($T$6,IF($T$1,SUMIFS(Metrics!L:L,Metrics!$J:$J,"="&amp;$A28,Metrics!$K:$K,"="&amp;$B28,Metrics!$AM:$AM,"=No",Metrics!$G:$G,"=Full Reporter"),SUMIFS(Metrics!L:L,Metrics!$J:$J,"="&amp;$A28,Metrics!$K:$K,"="&amp;$B28,Metrics!$G:$G,"=Full Reporter")),IF($T$1,SUMIFS(Metrics!L:L,Metrics!$J:$J,"="&amp;$A28,Metrics!$K:$K,"="&amp;$B28,Metrics!$AM:$AM,"=No"),SUMIFS(Metrics!L:L,Metrics!$J:$J,"="&amp;$A28,Metrics!$K:$K,"="&amp;$B28)))</f>
        <v>0</v>
      </c>
      <c r="G28" s="121" t="str">
        <f>IFERROR(IF($T$6,IF($T$1,AVERAGEIFS(Metrics!N:N,Metrics!$J:$J,"="&amp;$A28,Metrics!$K:$K,"="&amp;$B28,Metrics!$AM:$AM,"=No",Metrics!$G:$G,"=Full Reporter"),AVERAGEIFS(Metrics!N:N,Metrics!$J:$J,"="&amp;$A28,Metrics!$K:$K,"="&amp;$B28,Metrics!$G:$G,"=Full Reporter")),IF($T$1,AVERAGEIFS(Metrics!N:N,Metrics!$J:$J,"="&amp;$A28,Metrics!$K:$K,"="&amp;$B28,Metrics!$AM:$AM,"=No"),AVERAGEIFS(Metrics!N:N,Metrics!$J:$J,"="&amp;$A28,Metrics!$K:$K,"="&amp;$B28))),"-")</f>
        <v>-</v>
      </c>
      <c r="H28" s="122" t="str">
        <f>IFERROR(IF($T$6,IF($T$1,AVERAGEIFS(Metrics!P:P,Metrics!$J:$J,"="&amp;$A28,Metrics!$K:$K,"="&amp;$B28,Metrics!$AM:$AM,"=No",Metrics!$G:$G,"=Full Reporter"),AVERAGEIFS(Metrics!P:P,Metrics!$J:$J,"="&amp;$A28,Metrics!$K:$K,"="&amp;$B28,Metrics!$G:$G,"=Full Reporter")),IF($T$1,AVERAGEIFS(Metrics!P:P,Metrics!$J:$J,"="&amp;$A28,Metrics!$K:$K,"="&amp;$B28,Metrics!$AM:$AM,"=No"),AVERAGEIFS(Metrics!P:P,Metrics!$J:$J,"="&amp;$A28,Metrics!$K:$K,"="&amp;$B28))),"-")</f>
        <v>-</v>
      </c>
      <c r="I28" s="121" t="str">
        <f>IFERROR(IF($T$6,IF($T$1,AVERAGEIFS(Metrics!R:R,Metrics!$J:$J,"="&amp;$A28,Metrics!$K:$K,"="&amp;$B28,Metrics!$AM:$AM,"=No",Metrics!$G:$G,"=Full Reporter"),AVERAGEIFS(Metrics!R:R,Metrics!$J:$J,"="&amp;$A28,Metrics!$K:$K,"="&amp;$B28,Metrics!$G:$G,"=Full Reporter")),IF($T$1,AVERAGEIFS(Metrics!R:R,Metrics!$J:$J,"="&amp;$A28,Metrics!$K:$K,"="&amp;$B28,Metrics!$AM:$AM,"=No"),AVERAGEIFS(Metrics!R:R,Metrics!$J:$J,"="&amp;$A28,Metrics!$K:$K,"="&amp;$B28))),"-")</f>
        <v>-</v>
      </c>
      <c r="J28" s="122" t="str">
        <f>IFERROR(IF($T$6,IF($T$1,AVERAGEIFS(Metrics!T:T,Metrics!$J:$J,"="&amp;$A28,Metrics!$K:$K,"="&amp;$B28,Metrics!$AM:$AM,"=No",Metrics!$G:$G,"=Full Reporter"),AVERAGEIFS(Metrics!T:T,Metrics!$J:$J,"="&amp;$A28,Metrics!$K:$K,"="&amp;$B28,Metrics!$G:$G,"=Full Reporter")),IF($T$1,AVERAGEIFS(Metrics!T:T,Metrics!$J:$J,"="&amp;$A28,Metrics!$K:$K,"="&amp;$B28,Metrics!$AM:$AM,"=No"),AVERAGEIFS(Metrics!T:T,Metrics!$J:$J,"="&amp;$A28,Metrics!$K:$K,"="&amp;$B28))),"-")</f>
        <v>-</v>
      </c>
      <c r="K28" s="121" t="str">
        <f>IFERROR(IF($T$6,IF($T$1,AVERAGEIFS(Metrics!V:V,Metrics!$J:$J,"="&amp;$A28,Metrics!$K:$K,"="&amp;$B28,Metrics!$AM:$AM,"=No",Metrics!$G:$G,"=Full Reporter"),AVERAGEIFS(Metrics!V:V,Metrics!$J:$J,"="&amp;$A28,Metrics!$K:$K,"="&amp;$B28,Metrics!$G:$G,"=Full Reporter")),IF($T$1,AVERAGEIFS(Metrics!V:V,Metrics!$J:$J,"="&amp;$A28,Metrics!$K:$K,"="&amp;$B28,Metrics!$AM:$AM,"=No"),AVERAGEIFS(Metrics!V:V,Metrics!$J:$J,"="&amp;$A28,Metrics!$K:$K,"="&amp;$B28))),"-")</f>
        <v>-</v>
      </c>
      <c r="L28" s="121" t="str">
        <f>IFERROR(IF($T$6,IF($T$1,AVERAGEIFS(Metrics!X:X,Metrics!$J:$J,"="&amp;$A28,Metrics!$K:$K,"="&amp;$B28,Metrics!$AM:$AM,"=No",Metrics!$G:$G,"=Full Reporter"),AVERAGEIFS(Metrics!X:X,Metrics!$J:$J,"="&amp;$A28,Metrics!$K:$K,"="&amp;$B28,Metrics!$G:$G,"=Full Reporter")),IF($T$1,AVERAGEIFS(Metrics!X:X,Metrics!$J:$J,"="&amp;$A28,Metrics!$K:$K,"="&amp;$B28,Metrics!$AM:$AM,"=No"),AVERAGEIFS(Metrics!X:X,Metrics!$J:$J,"="&amp;$A28,Metrics!$K:$K,"="&amp;$B28))),"-")</f>
        <v>-</v>
      </c>
      <c r="M28" s="127">
        <f>IF($T$6,IF($T$1,SUMIFS(Metrics!AA:AA,Metrics!$J:$J,"="&amp;$A28,Metrics!$K:$K,"="&amp;$B28,Metrics!$AM:$AM,"=No",Metrics!$G:$G,"=Full Reporter"),SUMIFS(Metrics!AA:AA,Metrics!$J:$J,"="&amp;$A28,Metrics!$K:$K,"="&amp;$B28,Metrics!$G:$G,"=Full Reporter")),IF($T$1,SUMIFS(Metrics!AA:AA,Metrics!$J:$J,"="&amp;$A28,Metrics!$K:$K,"="&amp;$B28,Metrics!$AM:$AM,"=No"),SUMIFS(Metrics!AA:AA,Metrics!$J:$J,"="&amp;$A28,Metrics!$K:$K,"="&amp;$B28)))</f>
        <v>0</v>
      </c>
      <c r="N28" s="127">
        <f>IF($T$6,IF($T$1,SUMIFS(Metrics!AC:AC,Metrics!$J:$J,"="&amp;$A28,Metrics!$K:$K,"="&amp;$B28,Metrics!$AM:$AM,"=No",Metrics!$G:$G,"=Full Reporter"),SUMIFS(Metrics!AC:AC,Metrics!$J:$J,"="&amp;$A28,Metrics!$K:$K,"="&amp;$B28,Metrics!$G:$G,"=Full Reporter")),IF($T$1,SUMIFS(Metrics!AC:AC,Metrics!$J:$J,"="&amp;$A28,Metrics!$K:$K,"="&amp;$B28,Metrics!$AM:$AM,"=No"),SUMIFS(Metrics!AC:AC,Metrics!$J:$J,"="&amp;$A28,Metrics!$K:$K,"="&amp;$B28)))</f>
        <v>0</v>
      </c>
      <c r="O28" s="128">
        <f>IF($T$6,IF($T$1,SUMIFS(Metrics!AE:AE,Metrics!$J:$J,"="&amp;$A28,Metrics!$K:$K,"="&amp;$B28,Metrics!$AM:$AM,"=No",Metrics!$G:$G,"=Full Reporter"),SUMIFS(Metrics!AE:AE,Metrics!$J:$J,"="&amp;$A28,Metrics!$K:$K,"="&amp;$B28,Metrics!$G:$G,"=Full Reporter")),IF($T$1,SUMIFS(Metrics!AE:AE,Metrics!$J:$J,"="&amp;$A28,Metrics!$K:$K,"="&amp;$B28,Metrics!$AM:$AM,"=No"),SUMIFS(Metrics!AE:AE,Metrics!$J:$J,"="&amp;$A28,Metrics!$K:$K,"="&amp;$B28)))</f>
        <v>0</v>
      </c>
      <c r="P28" s="128">
        <f>IF($T$6,IF($T$1,SUMIFS(Metrics!AG:AG,Metrics!$J:$J,"="&amp;$A28,Metrics!$K:$K,"="&amp;$B28,Metrics!$AM:$AM,"=No",Metrics!$G:$G,"=Full Reporter"),SUMIFS(Metrics!AG:AG,Metrics!$J:$J,"="&amp;$A28,Metrics!$K:$K,"="&amp;$B28,Metrics!$G:$G,"=Full Reporter")),IF($T$1,SUMIFS(Metrics!AG:AG,Metrics!$J:$J,"="&amp;$A28,Metrics!$K:$K,"="&amp;$B28,Metrics!$AM:$AM,"=No"),SUMIFS(Metrics!AG:AG,Metrics!$J:$J,"="&amp;$A28,Metrics!$K:$K,"="&amp;$B28)))</f>
        <v>0</v>
      </c>
      <c r="Q28" s="128">
        <f>IF($T$6,IF($T$1,SUMIFS(Metrics!AI:AI,Metrics!$J:$J,"="&amp;$A28,Metrics!$K:$K,"="&amp;$B28,Metrics!$AM:$AM,"=No",Metrics!$G:$G,"=Full Reporter"),SUMIFS(Metrics!AI:AI,Metrics!$J:$J,"="&amp;$A28,Metrics!$K:$K,"="&amp;$B28,Metrics!$G:$G,"=Full Reporter")),IF($T$1,SUMIFS(Metrics!AI:AI,Metrics!$J:$J,"="&amp;$A28,Metrics!$K:$K,"="&amp;$B28,Metrics!$AM:$AM,"=No"),SUMIFS(Metrics!AI:AI,Metrics!$J:$J,"="&amp;$A28,Metrics!$K:$K,"="&amp;$B28)))</f>
        <v>0</v>
      </c>
      <c r="R28" s="129">
        <f>IF($T$6,IF($T$1,SUMIFS(Metrics!AK:AK,Metrics!$J:$J,"="&amp;$A28,Metrics!$K:$K,"="&amp;$B28,Metrics!$AM:$AM,"=No",Metrics!$G:$G,"=Full Reporter"),SUMIFS(Metrics!AK:AK,Metrics!$J:$J,"="&amp;$A28,Metrics!$K:$K,"="&amp;$B28,Metrics!$G:$G,"=Full Reporter")),IF($T$1,SUMIFS(Metrics!AK:AK,Metrics!$J:$J,"="&amp;$A28,Metrics!$K:$K,"="&amp;$B28,Metrics!$AM:$AM,"=No"),SUMIFS(Metrics!AK:AK,Metrics!$J:$J,"="&amp;$A28,Metrics!$K:$K,"="&amp;$B28)))</f>
        <v>0</v>
      </c>
      <c r="S28" s="59"/>
      <c r="T28" s="59"/>
      <c r="U28" s="59"/>
      <c r="V28" s="59"/>
      <c r="W28" s="59"/>
      <c r="X28" s="59"/>
      <c r="Y28" s="59"/>
    </row>
    <row r="29" spans="1:25" s="60" customFormat="1" ht="11.25">
      <c r="A29" s="153" t="s">
        <v>31</v>
      </c>
      <c r="B29" s="153" t="s">
        <v>12</v>
      </c>
      <c r="C29" s="97" t="s">
        <v>156</v>
      </c>
      <c r="D29" s="97"/>
      <c r="E29" s="97"/>
      <c r="F29" s="126">
        <f>IF($T$6,IF($T$1,SUMIFS(Metrics!L:L,Metrics!$J:$J,"="&amp;$A29,Metrics!$K:$K,"="&amp;$B29,Metrics!$AM:$AM,"=No",Metrics!$G:$G,"=Full Reporter"),SUMIFS(Metrics!L:L,Metrics!$J:$J,"="&amp;$A29,Metrics!$K:$K,"="&amp;$B29,Metrics!$G:$G,"=Full Reporter")),IF($T$1,SUMIFS(Metrics!L:L,Metrics!$J:$J,"="&amp;$A29,Metrics!$K:$K,"="&amp;$B29,Metrics!$AM:$AM,"=No"),SUMIFS(Metrics!L:L,Metrics!$J:$J,"="&amp;$A29,Metrics!$K:$K,"="&amp;$B29)))</f>
        <v>27</v>
      </c>
      <c r="G29" s="121">
        <f>IFERROR(IF($T$6,IF($T$1,AVERAGEIFS(Metrics!N:N,Metrics!$J:$J,"="&amp;$A29,Metrics!$K:$K,"="&amp;$B29,Metrics!$AM:$AM,"=No",Metrics!$G:$G,"=Full Reporter"),AVERAGEIFS(Metrics!N:N,Metrics!$J:$J,"="&amp;$A29,Metrics!$K:$K,"="&amp;$B29,Metrics!$G:$G,"=Full Reporter")),IF($T$1,AVERAGEIFS(Metrics!N:N,Metrics!$J:$J,"="&amp;$A29,Metrics!$K:$K,"="&amp;$B29,Metrics!$AM:$AM,"=No"),AVERAGEIFS(Metrics!N:N,Metrics!$J:$J,"="&amp;$A29,Metrics!$K:$K,"="&amp;$B29))),"-")</f>
        <v>4.2645999999999997</v>
      </c>
      <c r="H29" s="122">
        <f>IFERROR(IF($T$6,IF($T$1,AVERAGEIFS(Metrics!P:P,Metrics!$J:$J,"="&amp;$A29,Metrics!$K:$K,"="&amp;$B29,Metrics!$AM:$AM,"=No",Metrics!$G:$G,"=Full Reporter"),AVERAGEIFS(Metrics!P:P,Metrics!$J:$J,"="&amp;$A29,Metrics!$K:$K,"="&amp;$B29,Metrics!$G:$G,"=Full Reporter")),IF($T$1,AVERAGEIFS(Metrics!P:P,Metrics!$J:$J,"="&amp;$A29,Metrics!$K:$K,"="&amp;$B29,Metrics!$AM:$AM,"=No"),AVERAGEIFS(Metrics!P:P,Metrics!$J:$J,"="&amp;$A29,Metrics!$K:$K,"="&amp;$B29))),"-")</f>
        <v>0.39450000000000002</v>
      </c>
      <c r="I29" s="121">
        <f>IFERROR(IF($T$6,IF($T$1,AVERAGEIFS(Metrics!R:R,Metrics!$J:$J,"="&amp;$A29,Metrics!$K:$K,"="&amp;$B29,Metrics!$AM:$AM,"=No",Metrics!$G:$G,"=Full Reporter"),AVERAGEIFS(Metrics!R:R,Metrics!$J:$J,"="&amp;$A29,Metrics!$K:$K,"="&amp;$B29,Metrics!$G:$G,"=Full Reporter")),IF($T$1,AVERAGEIFS(Metrics!R:R,Metrics!$J:$J,"="&amp;$A29,Metrics!$K:$K,"="&amp;$B29,Metrics!$AM:$AM,"=No"),AVERAGEIFS(Metrics!R:R,Metrics!$J:$J,"="&amp;$A29,Metrics!$K:$K,"="&amp;$B29))),"-")</f>
        <v>467.83109999999999</v>
      </c>
      <c r="J29" s="122">
        <f>IFERROR(IF($T$6,IF($T$1,AVERAGEIFS(Metrics!T:T,Metrics!$J:$J,"="&amp;$A29,Metrics!$K:$K,"="&amp;$B29,Metrics!$AM:$AM,"=No",Metrics!$G:$G,"=Full Reporter"),AVERAGEIFS(Metrics!T:T,Metrics!$J:$J,"="&amp;$A29,Metrics!$K:$K,"="&amp;$B29,Metrics!$G:$G,"=Full Reporter")),IF($T$1,AVERAGEIFS(Metrics!T:T,Metrics!$J:$J,"="&amp;$A29,Metrics!$K:$K,"="&amp;$B29,Metrics!$AM:$AM,"=No"),AVERAGEIFS(Metrics!T:T,Metrics!$J:$J,"="&amp;$A29,Metrics!$K:$K,"="&amp;$B29))),"-")</f>
        <v>43.277299999999997</v>
      </c>
      <c r="K29" s="121">
        <f>IFERROR(IF($T$6,IF($T$1,AVERAGEIFS(Metrics!V:V,Metrics!$J:$J,"="&amp;$A29,Metrics!$K:$K,"="&amp;$B29,Metrics!$AM:$AM,"=No",Metrics!$G:$G,"=Full Reporter"),AVERAGEIFS(Metrics!V:V,Metrics!$J:$J,"="&amp;$A29,Metrics!$K:$K,"="&amp;$B29,Metrics!$G:$G,"=Full Reporter")),IF($T$1,AVERAGEIFS(Metrics!V:V,Metrics!$J:$J,"="&amp;$A29,Metrics!$K:$K,"="&amp;$B29,Metrics!$AM:$AM,"=No"),AVERAGEIFS(Metrics!V:V,Metrics!$J:$J,"="&amp;$A29,Metrics!$K:$K,"="&amp;$B29))),"-")</f>
        <v>10.8101</v>
      </c>
      <c r="L29" s="121">
        <f>IFERROR(IF($T$6,IF($T$1,AVERAGEIFS(Metrics!X:X,Metrics!$J:$J,"="&amp;$A29,Metrics!$K:$K,"="&amp;$B29,Metrics!$AM:$AM,"=No",Metrics!$G:$G,"=Full Reporter"),AVERAGEIFS(Metrics!X:X,Metrics!$J:$J,"="&amp;$A29,Metrics!$K:$K,"="&amp;$B29,Metrics!$G:$G,"=Full Reporter")),IF($T$1,AVERAGEIFS(Metrics!X:X,Metrics!$J:$J,"="&amp;$A29,Metrics!$K:$K,"="&amp;$B29,Metrics!$AM:$AM,"=No"),AVERAGEIFS(Metrics!X:X,Metrics!$J:$J,"="&amp;$A29,Metrics!$K:$K,"="&amp;$B29))),"-")</f>
        <v>8.6310000000000002</v>
      </c>
      <c r="M29" s="127">
        <f>IF($T$6,IF($T$1,SUMIFS(Metrics!AA:AA,Metrics!$J:$J,"="&amp;$A29,Metrics!$K:$K,"="&amp;$B29,Metrics!$AM:$AM,"=No",Metrics!$G:$G,"=Full Reporter"),SUMIFS(Metrics!AA:AA,Metrics!$J:$J,"="&amp;$A29,Metrics!$K:$K,"="&amp;$B29,Metrics!$G:$G,"=Full Reporter")),IF($T$1,SUMIFS(Metrics!AA:AA,Metrics!$J:$J,"="&amp;$A29,Metrics!$K:$K,"="&amp;$B29,Metrics!$AM:$AM,"=No"),SUMIFS(Metrics!AA:AA,Metrics!$J:$J,"="&amp;$A29,Metrics!$K:$K,"="&amp;$B29)))</f>
        <v>26834155</v>
      </c>
      <c r="N29" s="127">
        <f>IF($T$6,IF($T$1,SUMIFS(Metrics!AC:AC,Metrics!$J:$J,"="&amp;$A29,Metrics!$K:$K,"="&amp;$B29,Metrics!$AM:$AM,"=No",Metrics!$G:$G,"=Full Reporter"),SUMIFS(Metrics!AC:AC,Metrics!$J:$J,"="&amp;$A29,Metrics!$K:$K,"="&amp;$B29,Metrics!$G:$G,"=Full Reporter")),IF($T$1,SUMIFS(Metrics!AC:AC,Metrics!$J:$J,"="&amp;$A29,Metrics!$K:$K,"="&amp;$B29,Metrics!$AM:$AM,"=No"),SUMIFS(Metrics!AC:AC,Metrics!$J:$J,"="&amp;$A29,Metrics!$K:$K,"="&amp;$B29)))</f>
        <v>68020768</v>
      </c>
      <c r="O29" s="128">
        <f>IF($T$6,IF($T$1,SUMIFS(Metrics!AE:AE,Metrics!$J:$J,"="&amp;$A29,Metrics!$K:$K,"="&amp;$B29,Metrics!$AM:$AM,"=No",Metrics!$G:$G,"=Full Reporter"),SUMIFS(Metrics!AE:AE,Metrics!$J:$J,"="&amp;$A29,Metrics!$K:$K,"="&amp;$B29,Metrics!$G:$G,"=Full Reporter")),IF($T$1,SUMIFS(Metrics!AE:AE,Metrics!$J:$J,"="&amp;$A29,Metrics!$K:$K,"="&amp;$B29,Metrics!$AM:$AM,"=No"),SUMIFS(Metrics!AE:AE,Metrics!$J:$J,"="&amp;$A29,Metrics!$K:$K,"="&amp;$B29)))</f>
        <v>6292346</v>
      </c>
      <c r="P29" s="128">
        <f>IF($T$6,IF($T$1,SUMIFS(Metrics!AG:AG,Metrics!$J:$J,"="&amp;$A29,Metrics!$K:$K,"="&amp;$B29,Metrics!$AM:$AM,"=No",Metrics!$G:$G,"=Full Reporter"),SUMIFS(Metrics!AG:AG,Metrics!$J:$J,"="&amp;$A29,Metrics!$K:$K,"="&amp;$B29,Metrics!$G:$G,"=Full Reporter")),IF($T$1,SUMIFS(Metrics!AG:AG,Metrics!$J:$J,"="&amp;$A29,Metrics!$K:$K,"="&amp;$B29,Metrics!$AM:$AM,"=No"),SUMIFS(Metrics!AG:AG,Metrics!$J:$J,"="&amp;$A29,Metrics!$K:$K,"="&amp;$B29)))</f>
        <v>145396</v>
      </c>
      <c r="Q29" s="128">
        <f>IF($T$6,IF($T$1,SUMIFS(Metrics!AI:AI,Metrics!$J:$J,"="&amp;$A29,Metrics!$K:$K,"="&amp;$B29,Metrics!$AM:$AM,"=No",Metrics!$G:$G,"=Full Reporter"),SUMIFS(Metrics!AI:AI,Metrics!$J:$J,"="&amp;$A29,Metrics!$K:$K,"="&amp;$B29,Metrics!$G:$G,"=Full Reporter")),IF($T$1,SUMIFS(Metrics!AI:AI,Metrics!$J:$J,"="&amp;$A29,Metrics!$K:$K,"="&amp;$B29,Metrics!$AM:$AM,"=No"),SUMIFS(Metrics!AI:AI,Metrics!$J:$J,"="&amp;$A29,Metrics!$K:$K,"="&amp;$B29)))</f>
        <v>7880988</v>
      </c>
      <c r="R29" s="129">
        <f>IF($T$6,IF($T$1,SUMIFS(Metrics!AK:AK,Metrics!$J:$J,"="&amp;$A29,Metrics!$K:$K,"="&amp;$B29,Metrics!$AM:$AM,"=No",Metrics!$G:$G,"=Full Reporter"),SUMIFS(Metrics!AK:AK,Metrics!$J:$J,"="&amp;$A29,Metrics!$K:$K,"="&amp;$B29,Metrics!$G:$G,"=Full Reporter")),IF($T$1,SUMIFS(Metrics!AK:AK,Metrics!$J:$J,"="&amp;$A29,Metrics!$K:$K,"="&amp;$B29,Metrics!$AM:$AM,"=No"),SUMIFS(Metrics!AK:AK,Metrics!$J:$J,"="&amp;$A29,Metrics!$K:$K,"="&amp;$B29)))</f>
        <v>298274</v>
      </c>
      <c r="S29" s="59"/>
      <c r="T29" s="59"/>
      <c r="U29" s="59"/>
      <c r="V29" s="59"/>
      <c r="W29" s="59"/>
      <c r="X29" s="59"/>
      <c r="Y29" s="59"/>
    </row>
    <row r="30" spans="1:25" s="60" customFormat="1" ht="11.25">
      <c r="A30" s="153" t="s">
        <v>24</v>
      </c>
      <c r="B30" s="153" t="s">
        <v>12</v>
      </c>
      <c r="C30" s="97" t="s">
        <v>157</v>
      </c>
      <c r="D30" s="97"/>
      <c r="E30" s="97"/>
      <c r="F30" s="126">
        <f>IF($T$6,IF($T$1,SUMIFS(Metrics!L:L,Metrics!$J:$J,"="&amp;$A30,Metrics!$K:$K,"="&amp;$B30,Metrics!$AM:$AM,"=No",Metrics!$G:$G,"=Full Reporter"),SUMIFS(Metrics!L:L,Metrics!$J:$J,"="&amp;$A30,Metrics!$K:$K,"="&amp;$B30,Metrics!$G:$G,"=Full Reporter")),IF($T$1,SUMIFS(Metrics!L:L,Metrics!$J:$J,"="&amp;$A30,Metrics!$K:$K,"="&amp;$B30,Metrics!$AM:$AM,"=No"),SUMIFS(Metrics!L:L,Metrics!$J:$J,"="&amp;$A30,Metrics!$K:$K,"="&amp;$B30)))</f>
        <v>2702</v>
      </c>
      <c r="G30" s="121">
        <f>IFERROR(IF($T$6,IF($T$1,AVERAGEIFS(Metrics!N:N,Metrics!$J:$J,"="&amp;$A30,Metrics!$K:$K,"="&amp;$B30,Metrics!$AM:$AM,"=No",Metrics!$G:$G,"=Full Reporter"),AVERAGEIFS(Metrics!N:N,Metrics!$J:$J,"="&amp;$A30,Metrics!$K:$K,"="&amp;$B30,Metrics!$G:$G,"=Full Reporter")),IF($T$1,AVERAGEIFS(Metrics!N:N,Metrics!$J:$J,"="&amp;$A30,Metrics!$K:$K,"="&amp;$B30,Metrics!$AM:$AM,"=No"),AVERAGEIFS(Metrics!N:N,Metrics!$J:$J,"="&amp;$A30,Metrics!$K:$K,"="&amp;$B30))),"-")</f>
        <v>4.5561614678899067</v>
      </c>
      <c r="H30" s="122">
        <f>IFERROR(IF($T$6,IF($T$1,AVERAGEIFS(Metrics!P:P,Metrics!$J:$J,"="&amp;$A30,Metrics!$K:$K,"="&amp;$B30,Metrics!$AM:$AM,"=No",Metrics!$G:$G,"=Full Reporter"),AVERAGEIFS(Metrics!P:P,Metrics!$J:$J,"="&amp;$A30,Metrics!$K:$K,"="&amp;$B30,Metrics!$G:$G,"=Full Reporter")),IF($T$1,AVERAGEIFS(Metrics!P:P,Metrics!$J:$J,"="&amp;$A30,Metrics!$K:$K,"="&amp;$B30,Metrics!$AM:$AM,"=No"),AVERAGEIFS(Metrics!P:P,Metrics!$J:$J,"="&amp;$A30,Metrics!$K:$K,"="&amp;$B30))),"-")</f>
        <v>0.25617339449541277</v>
      </c>
      <c r="I30" s="121">
        <f>IFERROR(IF($T$6,IF($T$1,AVERAGEIFS(Metrics!R:R,Metrics!$J:$J,"="&amp;$A30,Metrics!$K:$K,"="&amp;$B30,Metrics!$AM:$AM,"=No",Metrics!$G:$G,"=Full Reporter"),AVERAGEIFS(Metrics!R:R,Metrics!$J:$J,"="&amp;$A30,Metrics!$K:$K,"="&amp;$B30,Metrics!$G:$G,"=Full Reporter")),IF($T$1,AVERAGEIFS(Metrics!R:R,Metrics!$J:$J,"="&amp;$A30,Metrics!$K:$K,"="&amp;$B30,Metrics!$AM:$AM,"=No"),AVERAGEIFS(Metrics!R:R,Metrics!$J:$J,"="&amp;$A30,Metrics!$K:$K,"="&amp;$B30))),"-")</f>
        <v>126.68059816513761</v>
      </c>
      <c r="J30" s="122">
        <f>IFERROR(IF($T$6,IF($T$1,AVERAGEIFS(Metrics!T:T,Metrics!$J:$J,"="&amp;$A30,Metrics!$K:$K,"="&amp;$B30,Metrics!$AM:$AM,"=No",Metrics!$G:$G,"=Full Reporter"),AVERAGEIFS(Metrics!T:T,Metrics!$J:$J,"="&amp;$A30,Metrics!$K:$K,"="&amp;$B30,Metrics!$G:$G,"=Full Reporter")),IF($T$1,AVERAGEIFS(Metrics!T:T,Metrics!$J:$J,"="&amp;$A30,Metrics!$K:$K,"="&amp;$B30,Metrics!$AM:$AM,"=No"),AVERAGEIFS(Metrics!T:T,Metrics!$J:$J,"="&amp;$A30,Metrics!$K:$K,"="&amp;$B30))),"-")</f>
        <v>8.2246834862385327</v>
      </c>
      <c r="K30" s="121">
        <f>IFERROR(IF($T$6,IF($T$1,AVERAGEIFS(Metrics!V:V,Metrics!$J:$J,"="&amp;$A30,Metrics!$K:$K,"="&amp;$B30,Metrics!$AM:$AM,"=No",Metrics!$G:$G,"=Full Reporter"),AVERAGEIFS(Metrics!V:V,Metrics!$J:$J,"="&amp;$A30,Metrics!$K:$K,"="&amp;$B30,Metrics!$G:$G,"=Full Reporter")),IF($T$1,AVERAGEIFS(Metrics!V:V,Metrics!$J:$J,"="&amp;$A30,Metrics!$K:$K,"="&amp;$B30,Metrics!$AM:$AM,"=No"),AVERAGEIFS(Metrics!V:V,Metrics!$J:$J,"="&amp;$A30,Metrics!$K:$K,"="&amp;$B30))),"-")</f>
        <v>26.371013761467896</v>
      </c>
      <c r="L30" s="121">
        <f>IFERROR(IF($T$6,IF($T$1,AVERAGEIFS(Metrics!X:X,Metrics!$J:$J,"="&amp;$A30,Metrics!$K:$K,"="&amp;$B30,Metrics!$AM:$AM,"=No",Metrics!$G:$G,"=Full Reporter"),AVERAGEIFS(Metrics!X:X,Metrics!$J:$J,"="&amp;$A30,Metrics!$K:$K,"="&amp;$B30,Metrics!$G:$G,"=Full Reporter")),IF($T$1,AVERAGEIFS(Metrics!X:X,Metrics!$J:$J,"="&amp;$A30,Metrics!$K:$K,"="&amp;$B30,Metrics!$AM:$AM,"=No"),AVERAGEIFS(Metrics!X:X,Metrics!$J:$J,"="&amp;$A30,Metrics!$K:$K,"="&amp;$B30))),"-")</f>
        <v>0.30158899082568813</v>
      </c>
      <c r="M30" s="127">
        <f>IF($T$6,IF($T$1,SUMIFS(Metrics!AA:AA,Metrics!$J:$J,"="&amp;$A30,Metrics!$K:$K,"="&amp;$B30,Metrics!$AM:$AM,"=No",Metrics!$G:$G,"=Full Reporter"),SUMIFS(Metrics!AA:AA,Metrics!$J:$J,"="&amp;$A30,Metrics!$K:$K,"="&amp;$B30,Metrics!$G:$G,"=Full Reporter")),IF($T$1,SUMIFS(Metrics!AA:AA,Metrics!$J:$J,"="&amp;$A30,Metrics!$K:$K,"="&amp;$B30,Metrics!$AM:$AM,"=No"),SUMIFS(Metrics!AA:AA,Metrics!$J:$J,"="&amp;$A30,Metrics!$K:$K,"="&amp;$B30)))</f>
        <v>412070255</v>
      </c>
      <c r="N30" s="127">
        <f>IF($T$6,IF($T$1,SUMIFS(Metrics!AC:AC,Metrics!$J:$J,"="&amp;$A30,Metrics!$K:$K,"="&amp;$B30,Metrics!$AM:$AM,"=No",Metrics!$G:$G,"=Full Reporter"),SUMIFS(Metrics!AC:AC,Metrics!$J:$J,"="&amp;$A30,Metrics!$K:$K,"="&amp;$B30,Metrics!$G:$G,"=Full Reporter")),IF($T$1,SUMIFS(Metrics!AC:AC,Metrics!$J:$J,"="&amp;$A30,Metrics!$K:$K,"="&amp;$B30,Metrics!$AM:$AM,"=No"),SUMIFS(Metrics!AC:AC,Metrics!$J:$J,"="&amp;$A30,Metrics!$K:$K,"="&amp;$B30)))</f>
        <v>835399162</v>
      </c>
      <c r="O30" s="128">
        <f>IF($T$6,IF($T$1,SUMIFS(Metrics!AE:AE,Metrics!$J:$J,"="&amp;$A30,Metrics!$K:$K,"="&amp;$B30,Metrics!$AM:$AM,"=No",Metrics!$G:$G,"=Full Reporter"),SUMIFS(Metrics!AE:AE,Metrics!$J:$J,"="&amp;$A30,Metrics!$K:$K,"="&amp;$B30,Metrics!$G:$G,"=Full Reporter")),IF($T$1,SUMIFS(Metrics!AE:AE,Metrics!$J:$J,"="&amp;$A30,Metrics!$K:$K,"="&amp;$B30,Metrics!$AM:$AM,"=No"),SUMIFS(Metrics!AE:AE,Metrics!$J:$J,"="&amp;$A30,Metrics!$K:$K,"="&amp;$B30)))</f>
        <v>66952154</v>
      </c>
      <c r="P30" s="128">
        <f>IF($T$6,IF($T$1,SUMIFS(Metrics!AG:AG,Metrics!$J:$J,"="&amp;$A30,Metrics!$K:$K,"="&amp;$B30,Metrics!$AM:$AM,"=No",Metrics!$G:$G,"=Full Reporter"),SUMIFS(Metrics!AG:AG,Metrics!$J:$J,"="&amp;$A30,Metrics!$K:$K,"="&amp;$B30,Metrics!$G:$G,"=Full Reporter")),IF($T$1,SUMIFS(Metrics!AG:AG,Metrics!$J:$J,"="&amp;$A30,Metrics!$K:$K,"="&amp;$B30,Metrics!$AM:$AM,"=No"),SUMIFS(Metrics!AG:AG,Metrics!$J:$J,"="&amp;$A30,Metrics!$K:$K,"="&amp;$B30)))</f>
        <v>4003534</v>
      </c>
      <c r="Q30" s="128">
        <f>IF($T$6,IF($T$1,SUMIFS(Metrics!AI:AI,Metrics!$J:$J,"="&amp;$A30,Metrics!$K:$K,"="&amp;$B30,Metrics!$AM:$AM,"=No",Metrics!$G:$G,"=Full Reporter"),SUMIFS(Metrics!AI:AI,Metrics!$J:$J,"="&amp;$A30,Metrics!$K:$K,"="&amp;$B30,Metrics!$G:$G,"=Full Reporter")),IF($T$1,SUMIFS(Metrics!AI:AI,Metrics!$J:$J,"="&amp;$A30,Metrics!$K:$K,"="&amp;$B30,Metrics!$AM:$AM,"=No"),SUMIFS(Metrics!AI:AI,Metrics!$J:$J,"="&amp;$A30,Metrics!$K:$K,"="&amp;$B30)))</f>
        <v>1420525160</v>
      </c>
      <c r="R30" s="129">
        <f>IF($T$6,IF($T$1,SUMIFS(Metrics!AK:AK,Metrics!$J:$J,"="&amp;$A30,Metrics!$K:$K,"="&amp;$B30,Metrics!$AM:$AM,"=No",Metrics!$G:$G,"=Full Reporter"),SUMIFS(Metrics!AK:AK,Metrics!$J:$J,"="&amp;$A30,Metrics!$K:$K,"="&amp;$B30,Metrics!$G:$G,"=Full Reporter")),IF($T$1,SUMIFS(Metrics!AK:AK,Metrics!$J:$J,"="&amp;$A30,Metrics!$K:$K,"="&amp;$B30,Metrics!$AM:$AM,"=No"),SUMIFS(Metrics!AK:AK,Metrics!$J:$J,"="&amp;$A30,Metrics!$K:$K,"="&amp;$B30)))</f>
        <v>98900039</v>
      </c>
      <c r="S30" s="59"/>
      <c r="T30" s="59"/>
      <c r="U30" s="59"/>
      <c r="V30" s="59"/>
      <c r="W30" s="59"/>
      <c r="X30" s="59"/>
      <c r="Y30" s="59"/>
    </row>
    <row r="31" spans="1:25" s="60" customFormat="1" ht="11.25">
      <c r="A31" s="153" t="s">
        <v>24</v>
      </c>
      <c r="B31" s="153" t="s">
        <v>15</v>
      </c>
      <c r="C31" s="97" t="s">
        <v>158</v>
      </c>
      <c r="D31" s="97"/>
      <c r="E31" s="97"/>
      <c r="F31" s="126">
        <f>IF($T$6,IF($T$1,SUMIFS(Metrics!L:L,Metrics!$J:$J,"="&amp;$A31,Metrics!$K:$K,"="&amp;$B31,Metrics!$AM:$AM,"=No",Metrics!$G:$G,"=Full Reporter"),SUMIFS(Metrics!L:L,Metrics!$J:$J,"="&amp;$A31,Metrics!$K:$K,"="&amp;$B31,Metrics!$G:$G,"=Full Reporter")),IF($T$1,SUMIFS(Metrics!L:L,Metrics!$J:$J,"="&amp;$A31,Metrics!$K:$K,"="&amp;$B31,Metrics!$AM:$AM,"=No"),SUMIFS(Metrics!L:L,Metrics!$J:$J,"="&amp;$A31,Metrics!$K:$K,"="&amp;$B31)))</f>
        <v>1552</v>
      </c>
      <c r="G31" s="121">
        <f>IFERROR(IF($T$6,IF($T$1,AVERAGEIFS(Metrics!N:N,Metrics!$J:$J,"="&amp;$A31,Metrics!$K:$K,"="&amp;$B31,Metrics!$AM:$AM,"=No",Metrics!$G:$G,"=Full Reporter"),AVERAGEIFS(Metrics!N:N,Metrics!$J:$J,"="&amp;$A31,Metrics!$K:$K,"="&amp;$B31,Metrics!$G:$G,"=Full Reporter")),IF($T$1,AVERAGEIFS(Metrics!N:N,Metrics!$J:$J,"="&amp;$A31,Metrics!$K:$K,"="&amp;$B31,Metrics!$AM:$AM,"=No"),AVERAGEIFS(Metrics!N:N,Metrics!$J:$J,"="&amp;$A31,Metrics!$K:$K,"="&amp;$B31))),"-")</f>
        <v>3.3445462499999996</v>
      </c>
      <c r="H31" s="122">
        <f>IFERROR(IF($T$6,IF($T$1,AVERAGEIFS(Metrics!P:P,Metrics!$J:$J,"="&amp;$A31,Metrics!$K:$K,"="&amp;$B31,Metrics!$AM:$AM,"=No",Metrics!$G:$G,"=Full Reporter"),AVERAGEIFS(Metrics!P:P,Metrics!$J:$J,"="&amp;$A31,Metrics!$K:$K,"="&amp;$B31,Metrics!$G:$G,"=Full Reporter")),IF($T$1,AVERAGEIFS(Metrics!P:P,Metrics!$J:$J,"="&amp;$A31,Metrics!$K:$K,"="&amp;$B31,Metrics!$AM:$AM,"=No"),AVERAGEIFS(Metrics!P:P,Metrics!$J:$J,"="&amp;$A31,Metrics!$K:$K,"="&amp;$B31))),"-")</f>
        <v>0.30065874999999997</v>
      </c>
      <c r="I31" s="121">
        <f>IFERROR(IF($T$6,IF($T$1,AVERAGEIFS(Metrics!R:R,Metrics!$J:$J,"="&amp;$A31,Metrics!$K:$K,"="&amp;$B31,Metrics!$AM:$AM,"=No",Metrics!$G:$G,"=Full Reporter"),AVERAGEIFS(Metrics!R:R,Metrics!$J:$J,"="&amp;$A31,Metrics!$K:$K,"="&amp;$B31,Metrics!$G:$G,"=Full Reporter")),IF($T$1,AVERAGEIFS(Metrics!R:R,Metrics!$J:$J,"="&amp;$A31,Metrics!$K:$K,"="&amp;$B31,Metrics!$AM:$AM,"=No"),AVERAGEIFS(Metrics!R:R,Metrics!$J:$J,"="&amp;$A31,Metrics!$K:$K,"="&amp;$B31))),"-")</f>
        <v>130.98918875000004</v>
      </c>
      <c r="J31" s="122">
        <f>IFERROR(IF($T$6,IF($T$1,AVERAGEIFS(Metrics!T:T,Metrics!$J:$J,"="&amp;$A31,Metrics!$K:$K,"="&amp;$B31,Metrics!$AM:$AM,"=No",Metrics!$G:$G,"=Full Reporter"),AVERAGEIFS(Metrics!T:T,Metrics!$J:$J,"="&amp;$A31,Metrics!$K:$K,"="&amp;$B31,Metrics!$G:$G,"=Full Reporter")),IF($T$1,AVERAGEIFS(Metrics!T:T,Metrics!$J:$J,"="&amp;$A31,Metrics!$K:$K,"="&amp;$B31,Metrics!$AM:$AM,"=No"),AVERAGEIFS(Metrics!T:T,Metrics!$J:$J,"="&amp;$A31,Metrics!$K:$K,"="&amp;$B31))),"-")</f>
        <v>11.341652499999999</v>
      </c>
      <c r="K31" s="121">
        <f>IFERROR(IF($T$6,IF($T$1,AVERAGEIFS(Metrics!V:V,Metrics!$J:$J,"="&amp;$A31,Metrics!$K:$K,"="&amp;$B31,Metrics!$AM:$AM,"=No",Metrics!$G:$G,"=Full Reporter"),AVERAGEIFS(Metrics!V:V,Metrics!$J:$J,"="&amp;$A31,Metrics!$K:$K,"="&amp;$B31,Metrics!$G:$G,"=Full Reporter")),IF($T$1,AVERAGEIFS(Metrics!V:V,Metrics!$J:$J,"="&amp;$A31,Metrics!$K:$K,"="&amp;$B31,Metrics!$AM:$AM,"=No"),AVERAGEIFS(Metrics!V:V,Metrics!$J:$J,"="&amp;$A31,Metrics!$K:$K,"="&amp;$B31))),"-")</f>
        <v>15.628579999999996</v>
      </c>
      <c r="L31" s="121">
        <f>IFERROR(IF($T$6,IF($T$1,AVERAGEIFS(Metrics!X:X,Metrics!$J:$J,"="&amp;$A31,Metrics!$K:$K,"="&amp;$B31,Metrics!$AM:$AM,"=No",Metrics!$G:$G,"=Full Reporter"),AVERAGEIFS(Metrics!X:X,Metrics!$J:$J,"="&amp;$A31,Metrics!$K:$K,"="&amp;$B31,Metrics!$G:$G,"=Full Reporter")),IF($T$1,AVERAGEIFS(Metrics!X:X,Metrics!$J:$J,"="&amp;$A31,Metrics!$K:$K,"="&amp;$B31,Metrics!$AM:$AM,"=No"),AVERAGEIFS(Metrics!X:X,Metrics!$J:$J,"="&amp;$A31,Metrics!$K:$K,"="&amp;$B31))),"-")</f>
        <v>0.36133500000000007</v>
      </c>
      <c r="M31" s="127">
        <f>IF($T$6,IF($T$1,SUMIFS(Metrics!AA:AA,Metrics!$J:$J,"="&amp;$A31,Metrics!$K:$K,"="&amp;$B31,Metrics!$AM:$AM,"=No",Metrics!$G:$G,"=Full Reporter"),SUMIFS(Metrics!AA:AA,Metrics!$J:$J,"="&amp;$A31,Metrics!$K:$K,"="&amp;$B31,Metrics!$G:$G,"=Full Reporter")),IF($T$1,SUMIFS(Metrics!AA:AA,Metrics!$J:$J,"="&amp;$A31,Metrics!$K:$K,"="&amp;$B31,Metrics!$AM:$AM,"=No"),SUMIFS(Metrics!AA:AA,Metrics!$J:$J,"="&amp;$A31,Metrics!$K:$K,"="&amp;$B31)))</f>
        <v>101695755</v>
      </c>
      <c r="N31" s="127">
        <f>IF($T$6,IF($T$1,SUMIFS(Metrics!AC:AC,Metrics!$J:$J,"="&amp;$A31,Metrics!$K:$K,"="&amp;$B31,Metrics!$AM:$AM,"=No",Metrics!$G:$G,"=Full Reporter"),SUMIFS(Metrics!AC:AC,Metrics!$J:$J,"="&amp;$A31,Metrics!$K:$K,"="&amp;$B31,Metrics!$G:$G,"=Full Reporter")),IF($T$1,SUMIFS(Metrics!AC:AC,Metrics!$J:$J,"="&amp;$A31,Metrics!$K:$K,"="&amp;$B31,Metrics!$AM:$AM,"=No"),SUMIFS(Metrics!AC:AC,Metrics!$J:$J,"="&amp;$A31,Metrics!$K:$K,"="&amp;$B31)))</f>
        <v>302911547</v>
      </c>
      <c r="O31" s="128">
        <f>IF($T$6,IF($T$1,SUMIFS(Metrics!AE:AE,Metrics!$J:$J,"="&amp;$A31,Metrics!$K:$K,"="&amp;$B31,Metrics!$AM:$AM,"=No",Metrics!$G:$G,"=Full Reporter"),SUMIFS(Metrics!AE:AE,Metrics!$J:$J,"="&amp;$A31,Metrics!$K:$K,"="&amp;$B31,Metrics!$G:$G,"=Full Reporter")),IF($T$1,SUMIFS(Metrics!AE:AE,Metrics!$J:$J,"="&amp;$A31,Metrics!$K:$K,"="&amp;$B31,Metrics!$AM:$AM,"=No"),SUMIFS(Metrics!AE:AE,Metrics!$J:$J,"="&amp;$A31,Metrics!$K:$K,"="&amp;$B31)))</f>
        <v>27737848</v>
      </c>
      <c r="P31" s="128">
        <f>IF($T$6,IF($T$1,SUMIFS(Metrics!AG:AG,Metrics!$J:$J,"="&amp;$A31,Metrics!$K:$K,"="&amp;$B31,Metrics!$AM:$AM,"=No",Metrics!$G:$G,"=Full Reporter"),SUMIFS(Metrics!AG:AG,Metrics!$J:$J,"="&amp;$A31,Metrics!$K:$K,"="&amp;$B31,Metrics!$G:$G,"=Full Reporter")),IF($T$1,SUMIFS(Metrics!AG:AG,Metrics!$J:$J,"="&amp;$A31,Metrics!$K:$K,"="&amp;$B31,Metrics!$AM:$AM,"=No"),SUMIFS(Metrics!AG:AG,Metrics!$J:$J,"="&amp;$A31,Metrics!$K:$K,"="&amp;$B31)))</f>
        <v>1837349</v>
      </c>
      <c r="Q31" s="128">
        <f>IF($T$6,IF($T$1,SUMIFS(Metrics!AI:AI,Metrics!$J:$J,"="&amp;$A31,Metrics!$K:$K,"="&amp;$B31,Metrics!$AM:$AM,"=No",Metrics!$G:$G,"=Full Reporter"),SUMIFS(Metrics!AI:AI,Metrics!$J:$J,"="&amp;$A31,Metrics!$K:$K,"="&amp;$B31,Metrics!$G:$G,"=Full Reporter")),IF($T$1,SUMIFS(Metrics!AI:AI,Metrics!$J:$J,"="&amp;$A31,Metrics!$K:$K,"="&amp;$B31,Metrics!$AM:$AM,"=No"),SUMIFS(Metrics!AI:AI,Metrics!$J:$J,"="&amp;$A31,Metrics!$K:$K,"="&amp;$B31)))</f>
        <v>619946132</v>
      </c>
      <c r="R31" s="129">
        <f>IF($T$6,IF($T$1,SUMIFS(Metrics!AK:AK,Metrics!$J:$J,"="&amp;$A31,Metrics!$K:$K,"="&amp;$B31,Metrics!$AM:$AM,"=No",Metrics!$G:$G,"=Full Reporter"),SUMIFS(Metrics!AK:AK,Metrics!$J:$J,"="&amp;$A31,Metrics!$K:$K,"="&amp;$B31,Metrics!$G:$G,"=Full Reporter")),IF($T$1,SUMIFS(Metrics!AK:AK,Metrics!$J:$J,"="&amp;$A31,Metrics!$K:$K,"="&amp;$B31,Metrics!$AM:$AM,"=No"),SUMIFS(Metrics!AK:AK,Metrics!$J:$J,"="&amp;$A31,Metrics!$K:$K,"="&amp;$B31)))</f>
        <v>46614869</v>
      </c>
      <c r="S31" s="59"/>
      <c r="T31" s="59"/>
      <c r="U31" s="59"/>
      <c r="V31" s="59"/>
      <c r="W31" s="59"/>
      <c r="X31" s="59"/>
      <c r="Y31" s="59"/>
    </row>
    <row r="32" spans="1:25" s="60" customFormat="1" ht="11.25">
      <c r="A32" s="153" t="s">
        <v>23</v>
      </c>
      <c r="B32" s="153" t="s">
        <v>12</v>
      </c>
      <c r="C32" s="97" t="s">
        <v>159</v>
      </c>
      <c r="D32" s="97"/>
      <c r="E32" s="97"/>
      <c r="F32" s="126">
        <f>IF($T$6,IF($T$1,SUMIFS(Metrics!L:L,Metrics!$J:$J,"="&amp;$A32,Metrics!$K:$K,"="&amp;$B32,Metrics!$AM:$AM,"=No",Metrics!$G:$G,"=Full Reporter"),SUMIFS(Metrics!L:L,Metrics!$J:$J,"="&amp;$A32,Metrics!$K:$K,"="&amp;$B32,Metrics!$G:$G,"=Full Reporter")),IF($T$1,SUMIFS(Metrics!L:L,Metrics!$J:$J,"="&amp;$A32,Metrics!$K:$K,"="&amp;$B32,Metrics!$AM:$AM,"=No"),SUMIFS(Metrics!L:L,Metrics!$J:$J,"="&amp;$A32,Metrics!$K:$K,"="&amp;$B32)))</f>
        <v>4910</v>
      </c>
      <c r="G32" s="121">
        <f>IFERROR(IF($T$6,IF($T$1,AVERAGEIFS(Metrics!N:N,Metrics!$J:$J,"="&amp;$A32,Metrics!$K:$K,"="&amp;$B32,Metrics!$AM:$AM,"=No",Metrics!$G:$G,"=Full Reporter"),AVERAGEIFS(Metrics!N:N,Metrics!$J:$J,"="&amp;$A32,Metrics!$K:$K,"="&amp;$B32,Metrics!$G:$G,"=Full Reporter")),IF($T$1,AVERAGEIFS(Metrics!N:N,Metrics!$J:$J,"="&amp;$A32,Metrics!$K:$K,"="&amp;$B32,Metrics!$AM:$AM,"=No"),AVERAGEIFS(Metrics!N:N,Metrics!$J:$J,"="&amp;$A32,Metrics!$K:$K,"="&amp;$B32))),"-")</f>
        <v>5.5984625000000001</v>
      </c>
      <c r="H32" s="122">
        <f>IFERROR(IF($T$6,IF($T$1,AVERAGEIFS(Metrics!P:P,Metrics!$J:$J,"="&amp;$A32,Metrics!$K:$K,"="&amp;$B32,Metrics!$AM:$AM,"=No",Metrics!$G:$G,"=Full Reporter"),AVERAGEIFS(Metrics!P:P,Metrics!$J:$J,"="&amp;$A32,Metrics!$K:$K,"="&amp;$B32,Metrics!$G:$G,"=Full Reporter")),IF($T$1,AVERAGEIFS(Metrics!P:P,Metrics!$J:$J,"="&amp;$A32,Metrics!$K:$K,"="&amp;$B32,Metrics!$AM:$AM,"=No"),AVERAGEIFS(Metrics!P:P,Metrics!$J:$J,"="&amp;$A32,Metrics!$K:$K,"="&amp;$B32))),"-")</f>
        <v>0.41951250000000001</v>
      </c>
      <c r="I32" s="121">
        <f>IFERROR(IF($T$6,IF($T$1,AVERAGEIFS(Metrics!R:R,Metrics!$J:$J,"="&amp;$A32,Metrics!$K:$K,"="&amp;$B32,Metrics!$AM:$AM,"=No",Metrics!$G:$G,"=Full Reporter"),AVERAGEIFS(Metrics!R:R,Metrics!$J:$J,"="&amp;$A32,Metrics!$K:$K,"="&amp;$B32,Metrics!$G:$G,"=Full Reporter")),IF($T$1,AVERAGEIFS(Metrics!R:R,Metrics!$J:$J,"="&amp;$A32,Metrics!$K:$K,"="&amp;$B32,Metrics!$AM:$AM,"=No"),AVERAGEIFS(Metrics!R:R,Metrics!$J:$J,"="&amp;$A32,Metrics!$K:$K,"="&amp;$B32))),"-")</f>
        <v>482.64236250000005</v>
      </c>
      <c r="J32" s="122">
        <f>IFERROR(IF($T$6,IF($T$1,AVERAGEIFS(Metrics!T:T,Metrics!$J:$J,"="&amp;$A32,Metrics!$K:$K,"="&amp;$B32,Metrics!$AM:$AM,"=No",Metrics!$G:$G,"=Full Reporter"),AVERAGEIFS(Metrics!T:T,Metrics!$J:$J,"="&amp;$A32,Metrics!$K:$K,"="&amp;$B32,Metrics!$G:$G,"=Full Reporter")),IF($T$1,AVERAGEIFS(Metrics!T:T,Metrics!$J:$J,"="&amp;$A32,Metrics!$K:$K,"="&amp;$B32,Metrics!$AM:$AM,"=No"),AVERAGEIFS(Metrics!T:T,Metrics!$J:$J,"="&amp;$A32,Metrics!$K:$K,"="&amp;$B32))),"-")</f>
        <v>36.206587499999998</v>
      </c>
      <c r="K32" s="121">
        <f>IFERROR(IF($T$6,IF($T$1,AVERAGEIFS(Metrics!V:V,Metrics!$J:$J,"="&amp;$A32,Metrics!$K:$K,"="&amp;$B32,Metrics!$AM:$AM,"=No",Metrics!$G:$G,"=Full Reporter"),AVERAGEIFS(Metrics!V:V,Metrics!$J:$J,"="&amp;$A32,Metrics!$K:$K,"="&amp;$B32,Metrics!$G:$G,"=Full Reporter")),IF($T$1,AVERAGEIFS(Metrics!V:V,Metrics!$J:$J,"="&amp;$A32,Metrics!$K:$K,"="&amp;$B32,Metrics!$AM:$AM,"=No"),AVERAGEIFS(Metrics!V:V,Metrics!$J:$J,"="&amp;$A32,Metrics!$K:$K,"="&amp;$B32))),"-")</f>
        <v>15.144575</v>
      </c>
      <c r="L32" s="121">
        <f>IFERROR(IF($T$6,IF($T$1,AVERAGEIFS(Metrics!X:X,Metrics!$J:$J,"="&amp;$A32,Metrics!$K:$K,"="&amp;$B32,Metrics!$AM:$AM,"=No",Metrics!$G:$G,"=Full Reporter"),AVERAGEIFS(Metrics!X:X,Metrics!$J:$J,"="&amp;$A32,Metrics!$K:$K,"="&amp;$B32,Metrics!$G:$G,"=Full Reporter")),IF($T$1,AVERAGEIFS(Metrics!X:X,Metrics!$J:$J,"="&amp;$A32,Metrics!$K:$K,"="&amp;$B32,Metrics!$AM:$AM,"=No"),AVERAGEIFS(Metrics!X:X,Metrics!$J:$J,"="&amp;$A32,Metrics!$K:$K,"="&amp;$B32))),"-")</f>
        <v>0.62061250000000001</v>
      </c>
      <c r="M32" s="127">
        <f>IF($T$6,IF($T$1,SUMIFS(Metrics!AA:AA,Metrics!$J:$J,"="&amp;$A32,Metrics!$K:$K,"="&amp;$B32,Metrics!$AM:$AM,"=No",Metrics!$G:$G,"=Full Reporter"),SUMIFS(Metrics!AA:AA,Metrics!$J:$J,"="&amp;$A32,Metrics!$K:$K,"="&amp;$B32,Metrics!$G:$G,"=Full Reporter")),IF($T$1,SUMIFS(Metrics!AA:AA,Metrics!$J:$J,"="&amp;$A32,Metrics!$K:$K,"="&amp;$B32,Metrics!$AM:$AM,"=No"),SUMIFS(Metrics!AA:AA,Metrics!$J:$J,"="&amp;$A32,Metrics!$K:$K,"="&amp;$B32)))</f>
        <v>2590886179</v>
      </c>
      <c r="N32" s="127">
        <f>IF($T$6,IF($T$1,SUMIFS(Metrics!AC:AC,Metrics!$J:$J,"="&amp;$A32,Metrics!$K:$K,"="&amp;$B32,Metrics!$AM:$AM,"=No",Metrics!$G:$G,"=Full Reporter"),SUMIFS(Metrics!AC:AC,Metrics!$J:$J,"="&amp;$A32,Metrics!$K:$K,"="&amp;$B32,Metrics!$G:$G,"=Full Reporter")),IF($T$1,SUMIFS(Metrics!AC:AC,Metrics!$J:$J,"="&amp;$A32,Metrics!$K:$K,"="&amp;$B32,Metrics!$AM:$AM,"=No"),SUMIFS(Metrics!AC:AC,Metrics!$J:$J,"="&amp;$A32,Metrics!$K:$K,"="&amp;$B32)))</f>
        <v>4942200699</v>
      </c>
      <c r="O32" s="128">
        <f>IF($T$6,IF($T$1,SUMIFS(Metrics!AE:AE,Metrics!$J:$J,"="&amp;$A32,Metrics!$K:$K,"="&amp;$B32,Metrics!$AM:$AM,"=No",Metrics!$G:$G,"=Full Reporter"),SUMIFS(Metrics!AE:AE,Metrics!$J:$J,"="&amp;$A32,Metrics!$K:$K,"="&amp;$B32,Metrics!$G:$G,"=Full Reporter")),IF($T$1,SUMIFS(Metrics!AE:AE,Metrics!$J:$J,"="&amp;$A32,Metrics!$K:$K,"="&amp;$B32,Metrics!$AM:$AM,"=No"),SUMIFS(Metrics!AE:AE,Metrics!$J:$J,"="&amp;$A32,Metrics!$K:$K,"="&amp;$B32)))</f>
        <v>394281448</v>
      </c>
      <c r="P32" s="128">
        <f>IF($T$6,IF($T$1,SUMIFS(Metrics!AG:AG,Metrics!$J:$J,"="&amp;$A32,Metrics!$K:$K,"="&amp;$B32,Metrics!$AM:$AM,"=No",Metrics!$G:$G,"=Full Reporter"),SUMIFS(Metrics!AG:AG,Metrics!$J:$J,"="&amp;$A32,Metrics!$K:$K,"="&amp;$B32,Metrics!$G:$G,"=Full Reporter")),IF($T$1,SUMIFS(Metrics!AG:AG,Metrics!$J:$J,"="&amp;$A32,Metrics!$K:$K,"="&amp;$B32,Metrics!$AM:$AM,"=No"),SUMIFS(Metrics!AG:AG,Metrics!$J:$J,"="&amp;$A32,Metrics!$K:$K,"="&amp;$B32)))</f>
        <v>8983742</v>
      </c>
      <c r="Q32" s="128">
        <f>IF($T$6,IF($T$1,SUMIFS(Metrics!AI:AI,Metrics!$J:$J,"="&amp;$A32,Metrics!$K:$K,"="&amp;$B32,Metrics!$AM:$AM,"=No",Metrics!$G:$G,"=Full Reporter"),SUMIFS(Metrics!AI:AI,Metrics!$J:$J,"="&amp;$A32,Metrics!$K:$K,"="&amp;$B32,Metrics!$G:$G,"=Full Reporter")),IF($T$1,SUMIFS(Metrics!AI:AI,Metrics!$J:$J,"="&amp;$A32,Metrics!$K:$K,"="&amp;$B32,Metrics!$AM:$AM,"=No"),SUMIFS(Metrics!AI:AI,Metrics!$J:$J,"="&amp;$A32,Metrics!$K:$K,"="&amp;$B32)))</f>
        <v>9920855379</v>
      </c>
      <c r="R32" s="129">
        <f>IF($T$6,IF($T$1,SUMIFS(Metrics!AK:AK,Metrics!$J:$J,"="&amp;$A32,Metrics!$K:$K,"="&amp;$B32,Metrics!$AM:$AM,"=No",Metrics!$G:$G,"=Full Reporter"),SUMIFS(Metrics!AK:AK,Metrics!$J:$J,"="&amp;$A32,Metrics!$K:$K,"="&amp;$B32,Metrics!$G:$G,"=Full Reporter")),IF($T$1,SUMIFS(Metrics!AK:AK,Metrics!$J:$J,"="&amp;$A32,Metrics!$K:$K,"="&amp;$B32,Metrics!$AM:$AM,"=No"),SUMIFS(Metrics!AK:AK,Metrics!$J:$J,"="&amp;$A32,Metrics!$K:$K,"="&amp;$B32)))</f>
        <v>270725453</v>
      </c>
      <c r="S32" s="59"/>
      <c r="T32" s="59"/>
      <c r="U32" s="59"/>
      <c r="V32" s="59"/>
      <c r="W32" s="59"/>
      <c r="X32" s="59"/>
      <c r="Y32" s="59"/>
    </row>
    <row r="33" spans="1:25" s="60" customFormat="1" ht="11.25">
      <c r="A33" s="153" t="s">
        <v>23</v>
      </c>
      <c r="B33" s="153" t="s">
        <v>15</v>
      </c>
      <c r="C33" s="97" t="s">
        <v>160</v>
      </c>
      <c r="D33" s="97"/>
      <c r="E33" s="97"/>
      <c r="F33" s="126">
        <f>IF($T$6,IF($T$1,SUMIFS(Metrics!L:L,Metrics!$J:$J,"="&amp;$A33,Metrics!$K:$K,"="&amp;$B33,Metrics!$AM:$AM,"=No",Metrics!$G:$G,"=Full Reporter"),SUMIFS(Metrics!L:L,Metrics!$J:$J,"="&amp;$A33,Metrics!$K:$K,"="&amp;$B33,Metrics!$G:$G,"=Full Reporter")),IF($T$1,SUMIFS(Metrics!L:L,Metrics!$J:$J,"="&amp;$A33,Metrics!$K:$K,"="&amp;$B33,Metrics!$AM:$AM,"=No"),SUMIFS(Metrics!L:L,Metrics!$J:$J,"="&amp;$A33,Metrics!$K:$K,"="&amp;$B33)))</f>
        <v>1370</v>
      </c>
      <c r="G33" s="121">
        <f>IFERROR(IF($T$6,IF($T$1,AVERAGEIFS(Metrics!N:N,Metrics!$J:$J,"="&amp;$A33,Metrics!$K:$K,"="&amp;$B33,Metrics!$AM:$AM,"=No",Metrics!$G:$G,"=Full Reporter"),AVERAGEIFS(Metrics!N:N,Metrics!$J:$J,"="&amp;$A33,Metrics!$K:$K,"="&amp;$B33,Metrics!$G:$G,"=Full Reporter")),IF($T$1,AVERAGEIFS(Metrics!N:N,Metrics!$J:$J,"="&amp;$A33,Metrics!$K:$K,"="&amp;$B33,Metrics!$AM:$AM,"=No"),AVERAGEIFS(Metrics!N:N,Metrics!$J:$J,"="&amp;$A33,Metrics!$K:$K,"="&amp;$B33))),"-")</f>
        <v>6.4542777777777776</v>
      </c>
      <c r="H33" s="122">
        <f>IFERROR(IF($T$6,IF($T$1,AVERAGEIFS(Metrics!P:P,Metrics!$J:$J,"="&amp;$A33,Metrics!$K:$K,"="&amp;$B33,Metrics!$AM:$AM,"=No",Metrics!$G:$G,"=Full Reporter"),AVERAGEIFS(Metrics!P:P,Metrics!$J:$J,"="&amp;$A33,Metrics!$K:$K,"="&amp;$B33,Metrics!$G:$G,"=Full Reporter")),IF($T$1,AVERAGEIFS(Metrics!P:P,Metrics!$J:$J,"="&amp;$A33,Metrics!$K:$K,"="&amp;$B33,Metrics!$AM:$AM,"=No"),AVERAGEIFS(Metrics!P:P,Metrics!$J:$J,"="&amp;$A33,Metrics!$K:$K,"="&amp;$B33))),"-")</f>
        <v>0.35652222222222224</v>
      </c>
      <c r="I33" s="121">
        <f>IFERROR(IF($T$6,IF($T$1,AVERAGEIFS(Metrics!R:R,Metrics!$J:$J,"="&amp;$A33,Metrics!$K:$K,"="&amp;$B33,Metrics!$AM:$AM,"=No",Metrics!$G:$G,"=Full Reporter"),AVERAGEIFS(Metrics!R:R,Metrics!$J:$J,"="&amp;$A33,Metrics!$K:$K,"="&amp;$B33,Metrics!$G:$G,"=Full Reporter")),IF($T$1,AVERAGEIFS(Metrics!R:R,Metrics!$J:$J,"="&amp;$A33,Metrics!$K:$K,"="&amp;$B33,Metrics!$AM:$AM,"=No"),AVERAGEIFS(Metrics!R:R,Metrics!$J:$J,"="&amp;$A33,Metrics!$K:$K,"="&amp;$B33))),"-")</f>
        <v>735.19401666666681</v>
      </c>
      <c r="J33" s="122">
        <f>IFERROR(IF($T$6,IF($T$1,AVERAGEIFS(Metrics!T:T,Metrics!$J:$J,"="&amp;$A33,Metrics!$K:$K,"="&amp;$B33,Metrics!$AM:$AM,"=No",Metrics!$G:$G,"=Full Reporter"),AVERAGEIFS(Metrics!T:T,Metrics!$J:$J,"="&amp;$A33,Metrics!$K:$K,"="&amp;$B33,Metrics!$G:$G,"=Full Reporter")),IF($T$1,AVERAGEIFS(Metrics!T:T,Metrics!$J:$J,"="&amp;$A33,Metrics!$K:$K,"="&amp;$B33,Metrics!$AM:$AM,"=No"),AVERAGEIFS(Metrics!T:T,Metrics!$J:$J,"="&amp;$A33,Metrics!$K:$K,"="&amp;$B33))),"-")</f>
        <v>44.078255555555558</v>
      </c>
      <c r="K33" s="121">
        <f>IFERROR(IF($T$6,IF($T$1,AVERAGEIFS(Metrics!V:V,Metrics!$J:$J,"="&amp;$A33,Metrics!$K:$K,"="&amp;$B33,Metrics!$AM:$AM,"=No",Metrics!$G:$G,"=Full Reporter"),AVERAGEIFS(Metrics!V:V,Metrics!$J:$J,"="&amp;$A33,Metrics!$K:$K,"="&amp;$B33,Metrics!$G:$G,"=Full Reporter")),IF($T$1,AVERAGEIFS(Metrics!V:V,Metrics!$J:$J,"="&amp;$A33,Metrics!$K:$K,"="&amp;$B33,Metrics!$AM:$AM,"=No"),AVERAGEIFS(Metrics!V:V,Metrics!$J:$J,"="&amp;$A33,Metrics!$K:$K,"="&amp;$B33))),"-")</f>
        <v>21.437288888888887</v>
      </c>
      <c r="L33" s="121">
        <f>IFERROR(IF($T$6,IF($T$1,AVERAGEIFS(Metrics!X:X,Metrics!$J:$J,"="&amp;$A33,Metrics!$K:$K,"="&amp;$B33,Metrics!$AM:$AM,"=No",Metrics!$G:$G,"=Full Reporter"),AVERAGEIFS(Metrics!X:X,Metrics!$J:$J,"="&amp;$A33,Metrics!$K:$K,"="&amp;$B33,Metrics!$G:$G,"=Full Reporter")),IF($T$1,AVERAGEIFS(Metrics!X:X,Metrics!$J:$J,"="&amp;$A33,Metrics!$K:$K,"="&amp;$B33,Metrics!$AM:$AM,"=No"),AVERAGEIFS(Metrics!X:X,Metrics!$J:$J,"="&amp;$A33,Metrics!$K:$K,"="&amp;$B33))),"-")</f>
        <v>0.77613333333333312</v>
      </c>
      <c r="M33" s="127">
        <f>IF($T$6,IF($T$1,SUMIFS(Metrics!AA:AA,Metrics!$J:$J,"="&amp;$A33,Metrics!$K:$K,"="&amp;$B33,Metrics!$AM:$AM,"=No",Metrics!$G:$G,"=Full Reporter"),SUMIFS(Metrics!AA:AA,Metrics!$J:$J,"="&amp;$A33,Metrics!$K:$K,"="&amp;$B33,Metrics!$G:$G,"=Full Reporter")),IF($T$1,SUMIFS(Metrics!AA:AA,Metrics!$J:$J,"="&amp;$A33,Metrics!$K:$K,"="&amp;$B33,Metrics!$AM:$AM,"=No"),SUMIFS(Metrics!AA:AA,Metrics!$J:$J,"="&amp;$A33,Metrics!$K:$K,"="&amp;$B33)))</f>
        <v>639695047</v>
      </c>
      <c r="N33" s="127">
        <f>IF($T$6,IF($T$1,SUMIFS(Metrics!AC:AC,Metrics!$J:$J,"="&amp;$A33,Metrics!$K:$K,"="&amp;$B33,Metrics!$AM:$AM,"=No",Metrics!$G:$G,"=Full Reporter"),SUMIFS(Metrics!AC:AC,Metrics!$J:$J,"="&amp;$A33,Metrics!$K:$K,"="&amp;$B33,Metrics!$G:$G,"=Full Reporter")),IF($T$1,SUMIFS(Metrics!AC:AC,Metrics!$J:$J,"="&amp;$A33,Metrics!$K:$K,"="&amp;$B33,Metrics!$AM:$AM,"=No"),SUMIFS(Metrics!AC:AC,Metrics!$J:$J,"="&amp;$A33,Metrics!$K:$K,"="&amp;$B33)))</f>
        <v>1432535306</v>
      </c>
      <c r="O33" s="128">
        <f>IF($T$6,IF($T$1,SUMIFS(Metrics!AE:AE,Metrics!$J:$J,"="&amp;$A33,Metrics!$K:$K,"="&amp;$B33,Metrics!$AM:$AM,"=No",Metrics!$G:$G,"=Full Reporter"),SUMIFS(Metrics!AE:AE,Metrics!$J:$J,"="&amp;$A33,Metrics!$K:$K,"="&amp;$B33,Metrics!$G:$G,"=Full Reporter")),IF($T$1,SUMIFS(Metrics!AE:AE,Metrics!$J:$J,"="&amp;$A33,Metrics!$K:$K,"="&amp;$B33,Metrics!$AM:$AM,"=No"),SUMIFS(Metrics!AE:AE,Metrics!$J:$J,"="&amp;$A33,Metrics!$K:$K,"="&amp;$B33)))</f>
        <v>106440692</v>
      </c>
      <c r="P33" s="128">
        <f>IF($T$6,IF($T$1,SUMIFS(Metrics!AG:AG,Metrics!$J:$J,"="&amp;$A33,Metrics!$K:$K,"="&amp;$B33,Metrics!$AM:$AM,"=No",Metrics!$G:$G,"=Full Reporter"),SUMIFS(Metrics!AG:AG,Metrics!$J:$J,"="&amp;$A33,Metrics!$K:$K,"="&amp;$B33,Metrics!$G:$G,"=Full Reporter")),IF($T$1,SUMIFS(Metrics!AG:AG,Metrics!$J:$J,"="&amp;$A33,Metrics!$K:$K,"="&amp;$B33,Metrics!$AM:$AM,"=No"),SUMIFS(Metrics!AG:AG,Metrics!$J:$J,"="&amp;$A33,Metrics!$K:$K,"="&amp;$B33)))</f>
        <v>2339955</v>
      </c>
      <c r="Q33" s="128">
        <f>IF($T$6,IF($T$1,SUMIFS(Metrics!AI:AI,Metrics!$J:$J,"="&amp;$A33,Metrics!$K:$K,"="&amp;$B33,Metrics!$AM:$AM,"=No",Metrics!$G:$G,"=Full Reporter"),SUMIFS(Metrics!AI:AI,Metrics!$J:$J,"="&amp;$A33,Metrics!$K:$K,"="&amp;$B33,Metrics!$G:$G,"=Full Reporter")),IF($T$1,SUMIFS(Metrics!AI:AI,Metrics!$J:$J,"="&amp;$A33,Metrics!$K:$K,"="&amp;$B33,Metrics!$AM:$AM,"=No"),SUMIFS(Metrics!AI:AI,Metrics!$J:$J,"="&amp;$A33,Metrics!$K:$K,"="&amp;$B33)))</f>
        <v>2689035776</v>
      </c>
      <c r="R33" s="129">
        <f>IF($T$6,IF($T$1,SUMIFS(Metrics!AK:AK,Metrics!$J:$J,"="&amp;$A33,Metrics!$K:$K,"="&amp;$B33,Metrics!$AM:$AM,"=No",Metrics!$G:$G,"=Full Reporter"),SUMIFS(Metrics!AK:AK,Metrics!$J:$J,"="&amp;$A33,Metrics!$K:$K,"="&amp;$B33,Metrics!$G:$G,"=Full Reporter")),IF($T$1,SUMIFS(Metrics!AK:AK,Metrics!$J:$J,"="&amp;$A33,Metrics!$K:$K,"="&amp;$B33,Metrics!$AM:$AM,"=No"),SUMIFS(Metrics!AK:AK,Metrics!$J:$J,"="&amp;$A33,Metrics!$K:$K,"="&amp;$B33)))</f>
        <v>77553908</v>
      </c>
      <c r="S33" s="59"/>
      <c r="T33" s="59"/>
      <c r="U33" s="59"/>
      <c r="V33" s="59"/>
      <c r="W33" s="59"/>
      <c r="X33" s="59"/>
      <c r="Y33" s="59"/>
    </row>
    <row r="34" spans="1:25" s="60" customFormat="1" ht="11.25">
      <c r="A34" s="153" t="s">
        <v>13</v>
      </c>
      <c r="B34" s="153" t="s">
        <v>12</v>
      </c>
      <c r="C34" s="97" t="s">
        <v>161</v>
      </c>
      <c r="D34" s="97"/>
      <c r="E34" s="97"/>
      <c r="F34" s="126">
        <f>IF($T$6,IF($T$1,SUMIFS(Metrics!L:L,Metrics!$J:$J,"="&amp;$A34,Metrics!$K:$K,"="&amp;$B34,Metrics!$AM:$AM,"=No",Metrics!$G:$G,"=Full Reporter"),SUMIFS(Metrics!L:L,Metrics!$J:$J,"="&amp;$A34,Metrics!$K:$K,"="&amp;$B34,Metrics!$G:$G,"=Full Reporter")),IF($T$1,SUMIFS(Metrics!L:L,Metrics!$J:$J,"="&amp;$A34,Metrics!$K:$K,"="&amp;$B34,Metrics!$AM:$AM,"=No"),SUMIFS(Metrics!L:L,Metrics!$J:$J,"="&amp;$A34,Metrics!$K:$K,"="&amp;$B34)))</f>
        <v>22292</v>
      </c>
      <c r="G34" s="121">
        <f>IFERROR(IF($T$6,IF($T$1,AVERAGEIFS(Metrics!N:N,Metrics!$J:$J,"="&amp;$A34,Metrics!$K:$K,"="&amp;$B34,Metrics!$AM:$AM,"=No",Metrics!$G:$G,"=Full Reporter"),AVERAGEIFS(Metrics!N:N,Metrics!$J:$J,"="&amp;$A34,Metrics!$K:$K,"="&amp;$B34,Metrics!$G:$G,"=Full Reporter")),IF($T$1,AVERAGEIFS(Metrics!N:N,Metrics!$J:$J,"="&amp;$A34,Metrics!$K:$K,"="&amp;$B34,Metrics!$AM:$AM,"=No"),AVERAGEIFS(Metrics!N:N,Metrics!$J:$J,"="&amp;$A34,Metrics!$K:$K,"="&amp;$B34))),"-")</f>
        <v>1.6529123193392974</v>
      </c>
      <c r="H34" s="122">
        <f>IFERROR(IF($T$6,IF($T$1,AVERAGEIFS(Metrics!P:P,Metrics!$J:$J,"="&amp;$A34,Metrics!$K:$K,"="&amp;$B34,Metrics!$AM:$AM,"=No",Metrics!$G:$G,"=Full Reporter"),AVERAGEIFS(Metrics!P:P,Metrics!$J:$J,"="&amp;$A34,Metrics!$K:$K,"="&amp;$B34,Metrics!$G:$G,"=Full Reporter")),IF($T$1,AVERAGEIFS(Metrics!P:P,Metrics!$J:$J,"="&amp;$A34,Metrics!$K:$K,"="&amp;$B34,Metrics!$AM:$AM,"=No"),AVERAGEIFS(Metrics!P:P,Metrics!$J:$J,"="&amp;$A34,Metrics!$K:$K,"="&amp;$B34))),"-")</f>
        <v>7.2089332415691695E-2</v>
      </c>
      <c r="I34" s="121">
        <f>IFERROR(IF($T$6,IF($T$1,AVERAGEIFS(Metrics!R:R,Metrics!$J:$J,"="&amp;$A34,Metrics!$K:$K,"="&amp;$B34,Metrics!$AM:$AM,"=No",Metrics!$G:$G,"=Full Reporter"),AVERAGEIFS(Metrics!R:R,Metrics!$J:$J,"="&amp;$A34,Metrics!$K:$K,"="&amp;$B34,Metrics!$G:$G,"=Full Reporter")),IF($T$1,AVERAGEIFS(Metrics!R:R,Metrics!$J:$J,"="&amp;$A34,Metrics!$K:$K,"="&amp;$B34,Metrics!$AM:$AM,"=No"),AVERAGEIFS(Metrics!R:R,Metrics!$J:$J,"="&amp;$A34,Metrics!$K:$K,"="&amp;$B34))),"-")</f>
        <v>59.235833035099873</v>
      </c>
      <c r="J34" s="122">
        <f>IFERROR(IF($T$6,IF($T$1,AVERAGEIFS(Metrics!T:T,Metrics!$J:$J,"="&amp;$A34,Metrics!$K:$K,"="&amp;$B34,Metrics!$AM:$AM,"=No",Metrics!$G:$G,"=Full Reporter"),AVERAGEIFS(Metrics!T:T,Metrics!$J:$J,"="&amp;$A34,Metrics!$K:$K,"="&amp;$B34,Metrics!$G:$G,"=Full Reporter")),IF($T$1,AVERAGEIFS(Metrics!T:T,Metrics!$J:$J,"="&amp;$A34,Metrics!$K:$K,"="&amp;$B34,Metrics!$AM:$AM,"=No"),AVERAGEIFS(Metrics!T:T,Metrics!$J:$J,"="&amp;$A34,Metrics!$K:$K,"="&amp;$B34))),"-")</f>
        <v>2.6635055746730898</v>
      </c>
      <c r="K34" s="121">
        <f>IFERROR(IF($T$6,IF($T$1,AVERAGEIFS(Metrics!V:V,Metrics!$J:$J,"="&amp;$A34,Metrics!$K:$K,"="&amp;$B34,Metrics!$AM:$AM,"=No",Metrics!$G:$G,"=Full Reporter"),AVERAGEIFS(Metrics!V:V,Metrics!$J:$J,"="&amp;$A34,Metrics!$K:$K,"="&amp;$B34,Metrics!$G:$G,"=Full Reporter")),IF($T$1,AVERAGEIFS(Metrics!V:V,Metrics!$J:$J,"="&amp;$A34,Metrics!$K:$K,"="&amp;$B34,Metrics!$AM:$AM,"=No"),AVERAGEIFS(Metrics!V:V,Metrics!$J:$J,"="&amp;$A34,Metrics!$K:$K,"="&amp;$B34))),"-")</f>
        <v>28.289194287680619</v>
      </c>
      <c r="L34" s="121">
        <f>IFERROR(IF($T$6,IF($T$1,AVERAGEIFS(Metrics!X:X,Metrics!$J:$J,"="&amp;$A34,Metrics!$K:$K,"="&amp;$B34,Metrics!$AM:$AM,"=No",Metrics!$G:$G,"=Full Reporter"),AVERAGEIFS(Metrics!X:X,Metrics!$J:$J,"="&amp;$A34,Metrics!$K:$K,"="&amp;$B34,Metrics!$G:$G,"=Full Reporter")),IF($T$1,AVERAGEIFS(Metrics!X:X,Metrics!$J:$J,"="&amp;$A34,Metrics!$K:$K,"="&amp;$B34,Metrics!$AM:$AM,"=No"),AVERAGEIFS(Metrics!X:X,Metrics!$J:$J,"="&amp;$A34,Metrics!$K:$K,"="&amp;$B34))),"-")</f>
        <v>0.91889525120440496</v>
      </c>
      <c r="M34" s="127">
        <f>IF($T$6,IF($T$1,SUMIFS(Metrics!AA:AA,Metrics!$J:$J,"="&amp;$A34,Metrics!$K:$K,"="&amp;$B34,Metrics!$AM:$AM,"=No",Metrics!$G:$G,"=Full Reporter"),SUMIFS(Metrics!AA:AA,Metrics!$J:$J,"="&amp;$A34,Metrics!$K:$K,"="&amp;$B34,Metrics!$G:$G,"=Full Reporter")),IF($T$1,SUMIFS(Metrics!AA:AA,Metrics!$J:$J,"="&amp;$A34,Metrics!$K:$K,"="&amp;$B34,Metrics!$AM:$AM,"=No"),SUMIFS(Metrics!AA:AA,Metrics!$J:$J,"="&amp;$A34,Metrics!$K:$K,"="&amp;$B34)))</f>
        <v>153100328</v>
      </c>
      <c r="N34" s="127">
        <f>IF($T$6,IF($T$1,SUMIFS(Metrics!AC:AC,Metrics!$J:$J,"="&amp;$A34,Metrics!$K:$K,"="&amp;$B34,Metrics!$AM:$AM,"=No",Metrics!$G:$G,"=Full Reporter"),SUMIFS(Metrics!AC:AC,Metrics!$J:$J,"="&amp;$A34,Metrics!$K:$K,"="&amp;$B34,Metrics!$G:$G,"=Full Reporter")),IF($T$1,SUMIFS(Metrics!AC:AC,Metrics!$J:$J,"="&amp;$A34,Metrics!$K:$K,"="&amp;$B34,Metrics!$AM:$AM,"=No"),SUMIFS(Metrics!AC:AC,Metrics!$J:$J,"="&amp;$A34,Metrics!$K:$K,"="&amp;$B34)))</f>
        <v>1900239093</v>
      </c>
      <c r="O34" s="128">
        <f>IF($T$6,IF($T$1,SUMIFS(Metrics!AE:AE,Metrics!$J:$J,"="&amp;$A34,Metrics!$K:$K,"="&amp;$B34,Metrics!$AM:$AM,"=No",Metrics!$G:$G,"=Full Reporter"),SUMIFS(Metrics!AE:AE,Metrics!$J:$J,"="&amp;$A34,Metrics!$K:$K,"="&amp;$B34,Metrics!$G:$G,"=Full Reporter")),IF($T$1,SUMIFS(Metrics!AE:AE,Metrics!$J:$J,"="&amp;$A34,Metrics!$K:$K,"="&amp;$B34,Metrics!$AM:$AM,"=No"),SUMIFS(Metrics!AE:AE,Metrics!$J:$J,"="&amp;$A34,Metrics!$K:$K,"="&amp;$B34)))</f>
        <v>73919071</v>
      </c>
      <c r="P34" s="128">
        <f>IF($T$6,IF($T$1,SUMIFS(Metrics!AG:AG,Metrics!$J:$J,"="&amp;$A34,Metrics!$K:$K,"="&amp;$B34,Metrics!$AM:$AM,"=No",Metrics!$G:$G,"=Full Reporter"),SUMIFS(Metrics!AG:AG,Metrics!$J:$J,"="&amp;$A34,Metrics!$K:$K,"="&amp;$B34,Metrics!$G:$G,"=Full Reporter")),IF($T$1,SUMIFS(Metrics!AG:AG,Metrics!$J:$J,"="&amp;$A34,Metrics!$K:$K,"="&amp;$B34,Metrics!$AM:$AM,"=No"),SUMIFS(Metrics!AG:AG,Metrics!$J:$J,"="&amp;$A34,Metrics!$K:$K,"="&amp;$B34)))</f>
        <v>32879477</v>
      </c>
      <c r="Q34" s="128">
        <f>IF($T$6,IF($T$1,SUMIFS(Metrics!AI:AI,Metrics!$J:$J,"="&amp;$A34,Metrics!$K:$K,"="&amp;$B34,Metrics!$AM:$AM,"=No",Metrics!$G:$G,"=Full Reporter"),SUMIFS(Metrics!AI:AI,Metrics!$J:$J,"="&amp;$A34,Metrics!$K:$K,"="&amp;$B34,Metrics!$G:$G,"=Full Reporter")),IF($T$1,SUMIFS(Metrics!AI:AI,Metrics!$J:$J,"="&amp;$A34,Metrics!$K:$K,"="&amp;$B34,Metrics!$AM:$AM,"=No"),SUMIFS(Metrics!AI:AI,Metrics!$J:$J,"="&amp;$A34,Metrics!$K:$K,"="&amp;$B34)))</f>
        <v>201786517</v>
      </c>
      <c r="R34" s="129">
        <f>IF($T$6,IF($T$1,SUMIFS(Metrics!AK:AK,Metrics!$J:$J,"="&amp;$A34,Metrics!$K:$K,"="&amp;$B34,Metrics!$AM:$AM,"=No",Metrics!$G:$G,"=Full Reporter"),SUMIFS(Metrics!AK:AK,Metrics!$J:$J,"="&amp;$A34,Metrics!$K:$K,"="&amp;$B34,Metrics!$G:$G,"=Full Reporter")),IF($T$1,SUMIFS(Metrics!AK:AK,Metrics!$J:$J,"="&amp;$A34,Metrics!$K:$K,"="&amp;$B34,Metrics!$AM:$AM,"=No"),SUMIFS(Metrics!AK:AK,Metrics!$J:$J,"="&amp;$A34,Metrics!$K:$K,"="&amp;$B34)))</f>
        <v>545318236</v>
      </c>
      <c r="S34" s="59"/>
      <c r="T34" s="59"/>
      <c r="U34" s="59"/>
      <c r="V34" s="59"/>
      <c r="W34" s="59"/>
      <c r="X34" s="59"/>
      <c r="Y34" s="59"/>
    </row>
    <row r="35" spans="1:25" s="60" customFormat="1" ht="11.25">
      <c r="A35" s="153" t="s">
        <v>13</v>
      </c>
      <c r="B35" s="153" t="s">
        <v>15</v>
      </c>
      <c r="C35" s="97" t="s">
        <v>162</v>
      </c>
      <c r="D35" s="97"/>
      <c r="E35" s="97"/>
      <c r="F35" s="126">
        <f>IF($T$6,IF($T$1,SUMIFS(Metrics!L:L,Metrics!$J:$J,"="&amp;$A35,Metrics!$K:$K,"="&amp;$B35,Metrics!$AM:$AM,"=No",Metrics!$G:$G,"=Full Reporter"),SUMIFS(Metrics!L:L,Metrics!$J:$J,"="&amp;$A35,Metrics!$K:$K,"="&amp;$B35,Metrics!$G:$G,"=Full Reporter")),IF($T$1,SUMIFS(Metrics!L:L,Metrics!$J:$J,"="&amp;$A35,Metrics!$K:$K,"="&amp;$B35,Metrics!$AM:$AM,"=No"),SUMIFS(Metrics!L:L,Metrics!$J:$J,"="&amp;$A35,Metrics!$K:$K,"="&amp;$B35)))</f>
        <v>19593</v>
      </c>
      <c r="G35" s="121">
        <f>IFERROR(IF($T$6,IF($T$1,AVERAGEIFS(Metrics!N:N,Metrics!$J:$J,"="&amp;$A35,Metrics!$K:$K,"="&amp;$B35,Metrics!$AM:$AM,"=No",Metrics!$G:$G,"=Full Reporter"),AVERAGEIFS(Metrics!N:N,Metrics!$J:$J,"="&amp;$A35,Metrics!$K:$K,"="&amp;$B35,Metrics!$G:$G,"=Full Reporter")),IF($T$1,AVERAGEIFS(Metrics!N:N,Metrics!$J:$J,"="&amp;$A35,Metrics!$K:$K,"="&amp;$B35,Metrics!$AM:$AM,"=No"),AVERAGEIFS(Metrics!N:N,Metrics!$J:$J,"="&amp;$A35,Metrics!$K:$K,"="&amp;$B35))),"-")</f>
        <v>2.3579373303167444</v>
      </c>
      <c r="H35" s="122">
        <f>IFERROR(IF($T$6,IF($T$1,AVERAGEIFS(Metrics!P:P,Metrics!$J:$J,"="&amp;$A35,Metrics!$K:$K,"="&amp;$B35,Metrics!$AM:$AM,"=No",Metrics!$G:$G,"=Full Reporter"),AVERAGEIFS(Metrics!P:P,Metrics!$J:$J,"="&amp;$A35,Metrics!$K:$K,"="&amp;$B35,Metrics!$G:$G,"=Full Reporter")),IF($T$1,AVERAGEIFS(Metrics!P:P,Metrics!$J:$J,"="&amp;$A35,Metrics!$K:$K,"="&amp;$B35,Metrics!$AM:$AM,"=No"),AVERAGEIFS(Metrics!P:P,Metrics!$J:$J,"="&amp;$A35,Metrics!$K:$K,"="&amp;$B35))),"-")</f>
        <v>0.10840927601809948</v>
      </c>
      <c r="I35" s="121">
        <f>IFERROR(IF($T$6,IF($T$1,AVERAGEIFS(Metrics!R:R,Metrics!$J:$J,"="&amp;$A35,Metrics!$K:$K,"="&amp;$B35,Metrics!$AM:$AM,"=No",Metrics!$G:$G,"=Full Reporter"),AVERAGEIFS(Metrics!R:R,Metrics!$J:$J,"="&amp;$A35,Metrics!$K:$K,"="&amp;$B35,Metrics!$G:$G,"=Full Reporter")),IF($T$1,AVERAGEIFS(Metrics!R:R,Metrics!$J:$J,"="&amp;$A35,Metrics!$K:$K,"="&amp;$B35,Metrics!$AM:$AM,"=No"),AVERAGEIFS(Metrics!R:R,Metrics!$J:$J,"="&amp;$A35,Metrics!$K:$K,"="&amp;$B35))),"-")</f>
        <v>65.554793891402696</v>
      </c>
      <c r="J35" s="122">
        <f>IFERROR(IF($T$6,IF($T$1,AVERAGEIFS(Metrics!T:T,Metrics!$J:$J,"="&amp;$A35,Metrics!$K:$K,"="&amp;$B35,Metrics!$AM:$AM,"=No",Metrics!$G:$G,"=Full Reporter"),AVERAGEIFS(Metrics!T:T,Metrics!$J:$J,"="&amp;$A35,Metrics!$K:$K,"="&amp;$B35,Metrics!$G:$G,"=Full Reporter")),IF($T$1,AVERAGEIFS(Metrics!T:T,Metrics!$J:$J,"="&amp;$A35,Metrics!$K:$K,"="&amp;$B35,Metrics!$AM:$AM,"=No"),AVERAGEIFS(Metrics!T:T,Metrics!$J:$J,"="&amp;$A35,Metrics!$K:$K,"="&amp;$B35))),"-")</f>
        <v>2.4784122171945686</v>
      </c>
      <c r="K35" s="121">
        <f>IFERROR(IF($T$6,IF($T$1,AVERAGEIFS(Metrics!V:V,Metrics!$J:$J,"="&amp;$A35,Metrics!$K:$K,"="&amp;$B35,Metrics!$AM:$AM,"=No",Metrics!$G:$G,"=Full Reporter"),AVERAGEIFS(Metrics!V:V,Metrics!$J:$J,"="&amp;$A35,Metrics!$K:$K,"="&amp;$B35,Metrics!$G:$G,"=Full Reporter")),IF($T$1,AVERAGEIFS(Metrics!V:V,Metrics!$J:$J,"="&amp;$A35,Metrics!$K:$K,"="&amp;$B35,Metrics!$AM:$AM,"=No"),AVERAGEIFS(Metrics!V:V,Metrics!$J:$J,"="&amp;$A35,Metrics!$K:$K,"="&amp;$B35))),"-")</f>
        <v>30.377432352941188</v>
      </c>
      <c r="L35" s="121">
        <f>IFERROR(IF($T$6,IF($T$1,AVERAGEIFS(Metrics!X:X,Metrics!$J:$J,"="&amp;$A35,Metrics!$K:$K,"="&amp;$B35,Metrics!$AM:$AM,"=No",Metrics!$G:$G,"=Full Reporter"),AVERAGEIFS(Metrics!X:X,Metrics!$J:$J,"="&amp;$A35,Metrics!$K:$K,"="&amp;$B35,Metrics!$G:$G,"=Full Reporter")),IF($T$1,AVERAGEIFS(Metrics!X:X,Metrics!$J:$J,"="&amp;$A35,Metrics!$K:$K,"="&amp;$B35,Metrics!$AM:$AM,"=No"),AVERAGEIFS(Metrics!X:X,Metrics!$J:$J,"="&amp;$A35,Metrics!$K:$K,"="&amp;$B35))),"-")</f>
        <v>2.449708823529412</v>
      </c>
      <c r="M35" s="127">
        <f>IF($T$6,IF($T$1,SUMIFS(Metrics!AA:AA,Metrics!$J:$J,"="&amp;$A35,Metrics!$K:$K,"="&amp;$B35,Metrics!$AM:$AM,"=No",Metrics!$G:$G,"=Full Reporter"),SUMIFS(Metrics!AA:AA,Metrics!$J:$J,"="&amp;$A35,Metrics!$K:$K,"="&amp;$B35,Metrics!$G:$G,"=Full Reporter")),IF($T$1,SUMIFS(Metrics!AA:AA,Metrics!$J:$J,"="&amp;$A35,Metrics!$K:$K,"="&amp;$B35,Metrics!$AM:$AM,"=No"),SUMIFS(Metrics!AA:AA,Metrics!$J:$J,"="&amp;$A35,Metrics!$K:$K,"="&amp;$B35)))</f>
        <v>210552236</v>
      </c>
      <c r="N35" s="127">
        <f>IF($T$6,IF($T$1,SUMIFS(Metrics!AC:AC,Metrics!$J:$J,"="&amp;$A35,Metrics!$K:$K,"="&amp;$B35,Metrics!$AM:$AM,"=No",Metrics!$G:$G,"=Full Reporter"),SUMIFS(Metrics!AC:AC,Metrics!$J:$J,"="&amp;$A35,Metrics!$K:$K,"="&amp;$B35,Metrics!$G:$G,"=Full Reporter")),IF($T$1,SUMIFS(Metrics!AC:AC,Metrics!$J:$J,"="&amp;$A35,Metrics!$K:$K,"="&amp;$B35,Metrics!$AM:$AM,"=No"),SUMIFS(Metrics!AC:AC,Metrics!$J:$J,"="&amp;$A35,Metrics!$K:$K,"="&amp;$B35)))</f>
        <v>2980399329</v>
      </c>
      <c r="O35" s="128">
        <f>IF($T$6,IF($T$1,SUMIFS(Metrics!AE:AE,Metrics!$J:$J,"="&amp;$A35,Metrics!$K:$K,"="&amp;$B35,Metrics!$AM:$AM,"=No",Metrics!$G:$G,"=Full Reporter"),SUMIFS(Metrics!AE:AE,Metrics!$J:$J,"="&amp;$A35,Metrics!$K:$K,"="&amp;$B35,Metrics!$G:$G,"=Full Reporter")),IF($T$1,SUMIFS(Metrics!AE:AE,Metrics!$J:$J,"="&amp;$A35,Metrics!$K:$K,"="&amp;$B35,Metrics!$AM:$AM,"=No"),SUMIFS(Metrics!AE:AE,Metrics!$J:$J,"="&amp;$A35,Metrics!$K:$K,"="&amp;$B35)))</f>
        <v>74359948</v>
      </c>
      <c r="P35" s="128">
        <f>IF($T$6,IF($T$1,SUMIFS(Metrics!AG:AG,Metrics!$J:$J,"="&amp;$A35,Metrics!$K:$K,"="&amp;$B35,Metrics!$AM:$AM,"=No",Metrics!$G:$G,"=Full Reporter"),SUMIFS(Metrics!AG:AG,Metrics!$J:$J,"="&amp;$A35,Metrics!$K:$K,"="&amp;$B35,Metrics!$G:$G,"=Full Reporter")),IF($T$1,SUMIFS(Metrics!AG:AG,Metrics!$J:$J,"="&amp;$A35,Metrics!$K:$K,"="&amp;$B35,Metrics!$AM:$AM,"=No"),SUMIFS(Metrics!AG:AG,Metrics!$J:$J,"="&amp;$A35,Metrics!$K:$K,"="&amp;$B35)))</f>
        <v>42284290</v>
      </c>
      <c r="Q35" s="128">
        <f>IF($T$6,IF($T$1,SUMIFS(Metrics!AI:AI,Metrics!$J:$J,"="&amp;$A35,Metrics!$K:$K,"="&amp;$B35,Metrics!$AM:$AM,"=No",Metrics!$G:$G,"=Full Reporter"),SUMIFS(Metrics!AI:AI,Metrics!$J:$J,"="&amp;$A35,Metrics!$K:$K,"="&amp;$B35,Metrics!$G:$G,"=Full Reporter")),IF($T$1,SUMIFS(Metrics!AI:AI,Metrics!$J:$J,"="&amp;$A35,Metrics!$K:$K,"="&amp;$B35,Metrics!$AM:$AM,"=No"),SUMIFS(Metrics!AI:AI,Metrics!$J:$J,"="&amp;$A35,Metrics!$K:$K,"="&amp;$B35)))</f>
        <v>649333327</v>
      </c>
      <c r="R35" s="129">
        <f>IF($T$6,IF($T$1,SUMIFS(Metrics!AK:AK,Metrics!$J:$J,"="&amp;$A35,Metrics!$K:$K,"="&amp;$B35,Metrics!$AM:$AM,"=No",Metrics!$G:$G,"=Full Reporter"),SUMIFS(Metrics!AK:AK,Metrics!$J:$J,"="&amp;$A35,Metrics!$K:$K,"="&amp;$B35,Metrics!$G:$G,"=Full Reporter")),IF($T$1,SUMIFS(Metrics!AK:AK,Metrics!$J:$J,"="&amp;$A35,Metrics!$K:$K,"="&amp;$B35,Metrics!$AM:$AM,"=No"),SUMIFS(Metrics!AK:AK,Metrics!$J:$J,"="&amp;$A35,Metrics!$K:$K,"="&amp;$B35)))</f>
        <v>581535968</v>
      </c>
      <c r="S35" s="59"/>
      <c r="T35" s="59"/>
      <c r="U35" s="59"/>
      <c r="V35" s="59"/>
      <c r="W35" s="59"/>
      <c r="X35" s="59"/>
      <c r="Y35" s="59"/>
    </row>
    <row r="36" spans="1:25" s="60" customFormat="1" ht="11.25">
      <c r="A36" s="153" t="s">
        <v>18</v>
      </c>
      <c r="B36" s="153" t="s">
        <v>15</v>
      </c>
      <c r="C36" s="97" t="s">
        <v>163</v>
      </c>
      <c r="D36" s="97"/>
      <c r="E36" s="97"/>
      <c r="F36" s="126">
        <f>IF($T$6,IF($T$1,SUMIFS(Metrics!L:L,Metrics!$J:$J,"="&amp;$A36,Metrics!$K:$K,"="&amp;$B36,Metrics!$AM:$AM,"=No",Metrics!$G:$G,"=Full Reporter"),SUMIFS(Metrics!L:L,Metrics!$J:$J,"="&amp;$A36,Metrics!$K:$K,"="&amp;$B36,Metrics!$G:$G,"=Full Reporter")),IF($T$1,SUMIFS(Metrics!L:L,Metrics!$J:$J,"="&amp;$A36,Metrics!$K:$K,"="&amp;$B36,Metrics!$AM:$AM,"=No"),SUMIFS(Metrics!L:L,Metrics!$J:$J,"="&amp;$A36,Metrics!$K:$K,"="&amp;$B36)))</f>
        <v>3671</v>
      </c>
      <c r="G36" s="121">
        <f>IFERROR(IF($T$6,IF($T$1,AVERAGEIFS(Metrics!N:N,Metrics!$J:$J,"="&amp;$A36,Metrics!$K:$K,"="&amp;$B36,Metrics!$AM:$AM,"=No",Metrics!$G:$G,"=Full Reporter"),AVERAGEIFS(Metrics!N:N,Metrics!$J:$J,"="&amp;$A36,Metrics!$K:$K,"="&amp;$B36,Metrics!$G:$G,"=Full Reporter")),IF($T$1,AVERAGEIFS(Metrics!N:N,Metrics!$J:$J,"="&amp;$A36,Metrics!$K:$K,"="&amp;$B36,Metrics!$AM:$AM,"=No"),AVERAGEIFS(Metrics!N:N,Metrics!$J:$J,"="&amp;$A36,Metrics!$K:$K,"="&amp;$B36))),"-")</f>
        <v>3.8308009708737858</v>
      </c>
      <c r="H36" s="122">
        <f>IFERROR(IF($T$6,IF($T$1,AVERAGEIFS(Metrics!P:P,Metrics!$J:$J,"="&amp;$A36,Metrics!$K:$K,"="&amp;$B36,Metrics!$AM:$AM,"=No",Metrics!$G:$G,"=Full Reporter"),AVERAGEIFS(Metrics!P:P,Metrics!$J:$J,"="&amp;$A36,Metrics!$K:$K,"="&amp;$B36,Metrics!$G:$G,"=Full Reporter")),IF($T$1,AVERAGEIFS(Metrics!P:P,Metrics!$J:$J,"="&amp;$A36,Metrics!$K:$K,"="&amp;$B36,Metrics!$AM:$AM,"=No"),AVERAGEIFS(Metrics!P:P,Metrics!$J:$J,"="&amp;$A36,Metrics!$K:$K,"="&amp;$B36))),"-")</f>
        <v>0.17093786407766987</v>
      </c>
      <c r="I36" s="121">
        <f>IFERROR(IF($T$6,IF($T$1,AVERAGEIFS(Metrics!R:R,Metrics!$J:$J,"="&amp;$A36,Metrics!$K:$K,"="&amp;$B36,Metrics!$AM:$AM,"=No",Metrics!$G:$G,"=Full Reporter"),AVERAGEIFS(Metrics!R:R,Metrics!$J:$J,"="&amp;$A36,Metrics!$K:$K,"="&amp;$B36,Metrics!$G:$G,"=Full Reporter")),IF($T$1,AVERAGEIFS(Metrics!R:R,Metrics!$J:$J,"="&amp;$A36,Metrics!$K:$K,"="&amp;$B36,Metrics!$AM:$AM,"=No"),AVERAGEIFS(Metrics!R:R,Metrics!$J:$J,"="&amp;$A36,Metrics!$K:$K,"="&amp;$B36))),"-")</f>
        <v>70.77809514563107</v>
      </c>
      <c r="J36" s="122">
        <f>IFERROR(IF($T$6,IF($T$1,AVERAGEIFS(Metrics!T:T,Metrics!$J:$J,"="&amp;$A36,Metrics!$K:$K,"="&amp;$B36,Metrics!$AM:$AM,"=No",Metrics!$G:$G,"=Full Reporter"),AVERAGEIFS(Metrics!T:T,Metrics!$J:$J,"="&amp;$A36,Metrics!$K:$K,"="&amp;$B36,Metrics!$G:$G,"=Full Reporter")),IF($T$1,AVERAGEIFS(Metrics!T:T,Metrics!$J:$J,"="&amp;$A36,Metrics!$K:$K,"="&amp;$B36,Metrics!$AM:$AM,"=No"),AVERAGEIFS(Metrics!T:T,Metrics!$J:$J,"="&amp;$A36,Metrics!$K:$K,"="&amp;$B36))),"-")</f>
        <v>3.5455660194174761</v>
      </c>
      <c r="K36" s="121">
        <f>IFERROR(IF($T$6,IF($T$1,AVERAGEIFS(Metrics!V:V,Metrics!$J:$J,"="&amp;$A36,Metrics!$K:$K,"="&amp;$B36,Metrics!$AM:$AM,"=No",Metrics!$G:$G,"=Full Reporter"),AVERAGEIFS(Metrics!V:V,Metrics!$J:$J,"="&amp;$A36,Metrics!$K:$K,"="&amp;$B36,Metrics!$G:$G,"=Full Reporter")),IF($T$1,AVERAGEIFS(Metrics!V:V,Metrics!$J:$J,"="&amp;$A36,Metrics!$K:$K,"="&amp;$B36,Metrics!$AM:$AM,"=No"),AVERAGEIFS(Metrics!V:V,Metrics!$J:$J,"="&amp;$A36,Metrics!$K:$K,"="&amp;$B36))),"-")</f>
        <v>24.686829126213595</v>
      </c>
      <c r="L36" s="121">
        <f>IFERROR(IF($T$6,IF($T$1,AVERAGEIFS(Metrics!X:X,Metrics!$J:$J,"="&amp;$A36,Metrics!$K:$K,"="&amp;$B36,Metrics!$AM:$AM,"=No",Metrics!$G:$G,"=Full Reporter"),AVERAGEIFS(Metrics!X:X,Metrics!$J:$J,"="&amp;$A36,Metrics!$K:$K,"="&amp;$B36,Metrics!$G:$G,"=Full Reporter")),IF($T$1,AVERAGEIFS(Metrics!X:X,Metrics!$J:$J,"="&amp;$A36,Metrics!$K:$K,"="&amp;$B36,Metrics!$AM:$AM,"=No"),AVERAGEIFS(Metrics!X:X,Metrics!$J:$J,"="&amp;$A36,Metrics!$K:$K,"="&amp;$B36))),"-")</f>
        <v>2.4991747572815526</v>
      </c>
      <c r="M36" s="127">
        <f>IF($T$6,IF($T$1,SUMIFS(Metrics!AA:AA,Metrics!$J:$J,"="&amp;$A36,Metrics!$K:$K,"="&amp;$B36,Metrics!$AM:$AM,"=No",Metrics!$G:$G,"=Full Reporter"),SUMIFS(Metrics!AA:AA,Metrics!$J:$J,"="&amp;$A36,Metrics!$K:$K,"="&amp;$B36,Metrics!$G:$G,"=Full Reporter")),IF($T$1,SUMIFS(Metrics!AA:AA,Metrics!$J:$J,"="&amp;$A36,Metrics!$K:$K,"="&amp;$B36,Metrics!$AM:$AM,"=No"),SUMIFS(Metrics!AA:AA,Metrics!$J:$J,"="&amp;$A36,Metrics!$K:$K,"="&amp;$B36)))</f>
        <v>33530748</v>
      </c>
      <c r="N36" s="127">
        <f>IF($T$6,IF($T$1,SUMIFS(Metrics!AC:AC,Metrics!$J:$J,"="&amp;$A36,Metrics!$K:$K,"="&amp;$B36,Metrics!$AM:$AM,"=No",Metrics!$G:$G,"=Full Reporter"),SUMIFS(Metrics!AC:AC,Metrics!$J:$J,"="&amp;$A36,Metrics!$K:$K,"="&amp;$B36,Metrics!$G:$G,"=Full Reporter")),IF($T$1,SUMIFS(Metrics!AC:AC,Metrics!$J:$J,"="&amp;$A36,Metrics!$K:$K,"="&amp;$B36,Metrics!$AM:$AM,"=No"),SUMIFS(Metrics!AC:AC,Metrics!$J:$J,"="&amp;$A36,Metrics!$K:$K,"="&amp;$B36)))</f>
        <v>268589252</v>
      </c>
      <c r="O36" s="128">
        <f>IF($T$6,IF($T$1,SUMIFS(Metrics!AE:AE,Metrics!$J:$J,"="&amp;$A36,Metrics!$K:$K,"="&amp;$B36,Metrics!$AM:$AM,"=No",Metrics!$G:$G,"=Full Reporter"),SUMIFS(Metrics!AE:AE,Metrics!$J:$J,"="&amp;$A36,Metrics!$K:$K,"="&amp;$B36,Metrics!$G:$G,"=Full Reporter")),IF($T$1,SUMIFS(Metrics!AE:AE,Metrics!$J:$J,"="&amp;$A36,Metrics!$K:$K,"="&amp;$B36,Metrics!$AM:$AM,"=No"),SUMIFS(Metrics!AE:AE,Metrics!$J:$J,"="&amp;$A36,Metrics!$K:$K,"="&amp;$B36)))</f>
        <v>9846884</v>
      </c>
      <c r="P36" s="128">
        <f>IF($T$6,IF($T$1,SUMIFS(Metrics!AG:AG,Metrics!$J:$J,"="&amp;$A36,Metrics!$K:$K,"="&amp;$B36,Metrics!$AM:$AM,"=No",Metrics!$G:$G,"=Full Reporter"),SUMIFS(Metrics!AG:AG,Metrics!$J:$J,"="&amp;$A36,Metrics!$K:$K,"="&amp;$B36,Metrics!$G:$G,"=Full Reporter")),IF($T$1,SUMIFS(Metrics!AG:AG,Metrics!$J:$J,"="&amp;$A36,Metrics!$K:$K,"="&amp;$B36,Metrics!$AM:$AM,"=No"),SUMIFS(Metrics!AG:AG,Metrics!$J:$J,"="&amp;$A36,Metrics!$K:$K,"="&amp;$B36)))</f>
        <v>3911828</v>
      </c>
      <c r="Q36" s="128">
        <f>IF($T$6,IF($T$1,SUMIFS(Metrics!AI:AI,Metrics!$J:$J,"="&amp;$A36,Metrics!$K:$K,"="&amp;$B36,Metrics!$AM:$AM,"=No",Metrics!$G:$G,"=Full Reporter"),SUMIFS(Metrics!AI:AI,Metrics!$J:$J,"="&amp;$A36,Metrics!$K:$K,"="&amp;$B36,Metrics!$G:$G,"=Full Reporter")),IF($T$1,SUMIFS(Metrics!AI:AI,Metrics!$J:$J,"="&amp;$A36,Metrics!$K:$K,"="&amp;$B36,Metrics!$AM:$AM,"=No"),SUMIFS(Metrics!AI:AI,Metrics!$J:$J,"="&amp;$A36,Metrics!$K:$K,"="&amp;$B36)))</f>
        <v>93818560</v>
      </c>
      <c r="R36" s="129">
        <f>IF($T$6,IF($T$1,SUMIFS(Metrics!AK:AK,Metrics!$J:$J,"="&amp;$A36,Metrics!$K:$K,"="&amp;$B36,Metrics!$AM:$AM,"=No",Metrics!$G:$G,"=Full Reporter"),SUMIFS(Metrics!AK:AK,Metrics!$J:$J,"="&amp;$A36,Metrics!$K:$K,"="&amp;$B36,Metrics!$G:$G,"=Full Reporter")),IF($T$1,SUMIFS(Metrics!AK:AK,Metrics!$J:$J,"="&amp;$A36,Metrics!$K:$K,"="&amp;$B36,Metrics!$AM:$AM,"=No"),SUMIFS(Metrics!AK:AK,Metrics!$J:$J,"="&amp;$A36,Metrics!$K:$K,"="&amp;$B36)))</f>
        <v>75327231</v>
      </c>
      <c r="S36" s="59"/>
      <c r="T36" s="59"/>
      <c r="U36" s="59"/>
      <c r="V36" s="59"/>
      <c r="W36" s="59"/>
      <c r="X36" s="59"/>
      <c r="Y36" s="59"/>
    </row>
    <row r="37" spans="1:25" s="60" customFormat="1" ht="11.25">
      <c r="A37" s="153" t="s">
        <v>25</v>
      </c>
      <c r="B37" s="153" t="s">
        <v>12</v>
      </c>
      <c r="C37" s="97" t="s">
        <v>164</v>
      </c>
      <c r="D37" s="97"/>
      <c r="E37" s="97"/>
      <c r="F37" s="126">
        <f>IF($T$6,IF($T$1,SUMIFS(Metrics!L:L,Metrics!$J:$J,"="&amp;$A37,Metrics!$K:$K,"="&amp;$B37,Metrics!$AM:$AM,"=No",Metrics!$G:$G,"=Full Reporter"),SUMIFS(Metrics!L:L,Metrics!$J:$J,"="&amp;$A37,Metrics!$K:$K,"="&amp;$B37,Metrics!$G:$G,"=Full Reporter")),IF($T$1,SUMIFS(Metrics!L:L,Metrics!$J:$J,"="&amp;$A37,Metrics!$K:$K,"="&amp;$B37,Metrics!$AM:$AM,"=No"),SUMIFS(Metrics!L:L,Metrics!$J:$J,"="&amp;$A37,Metrics!$K:$K,"="&amp;$B37)))</f>
        <v>96</v>
      </c>
      <c r="G37" s="121">
        <f>IFERROR(IF($T$6,IF($T$1,AVERAGEIFS(Metrics!N:N,Metrics!$J:$J,"="&amp;$A37,Metrics!$K:$K,"="&amp;$B37,Metrics!$AM:$AM,"=No",Metrics!$G:$G,"=Full Reporter"),AVERAGEIFS(Metrics!N:N,Metrics!$J:$J,"="&amp;$A37,Metrics!$K:$K,"="&amp;$B37,Metrics!$G:$G,"=Full Reporter")),IF($T$1,AVERAGEIFS(Metrics!N:N,Metrics!$J:$J,"="&amp;$A37,Metrics!$K:$K,"="&amp;$B37,Metrics!$AM:$AM,"=No"),AVERAGEIFS(Metrics!N:N,Metrics!$J:$J,"="&amp;$A37,Metrics!$K:$K,"="&amp;$B37))),"-")</f>
        <v>7.9866045454545462</v>
      </c>
      <c r="H37" s="122">
        <f>IFERROR(IF($T$6,IF($T$1,AVERAGEIFS(Metrics!P:P,Metrics!$J:$J,"="&amp;$A37,Metrics!$K:$K,"="&amp;$B37,Metrics!$AM:$AM,"=No",Metrics!$G:$G,"=Full Reporter"),AVERAGEIFS(Metrics!P:P,Metrics!$J:$J,"="&amp;$A37,Metrics!$K:$K,"="&amp;$B37,Metrics!$G:$G,"=Full Reporter")),IF($T$1,AVERAGEIFS(Metrics!P:P,Metrics!$J:$J,"="&amp;$A37,Metrics!$K:$K,"="&amp;$B37,Metrics!$AM:$AM,"=No"),AVERAGEIFS(Metrics!P:P,Metrics!$J:$J,"="&amp;$A37,Metrics!$K:$K,"="&amp;$B37))),"-")</f>
        <v>0.48699090909090914</v>
      </c>
      <c r="I37" s="121">
        <f>IFERROR(IF($T$6,IF($T$1,AVERAGEIFS(Metrics!R:R,Metrics!$J:$J,"="&amp;$A37,Metrics!$K:$K,"="&amp;$B37,Metrics!$AM:$AM,"=No",Metrics!$G:$G,"=Full Reporter"),AVERAGEIFS(Metrics!R:R,Metrics!$J:$J,"="&amp;$A37,Metrics!$K:$K,"="&amp;$B37,Metrics!$G:$G,"=Full Reporter")),IF($T$1,AVERAGEIFS(Metrics!R:R,Metrics!$J:$J,"="&amp;$A37,Metrics!$K:$K,"="&amp;$B37,Metrics!$AM:$AM,"=No"),AVERAGEIFS(Metrics!R:R,Metrics!$J:$J,"="&amp;$A37,Metrics!$K:$K,"="&amp;$B37))),"-")</f>
        <v>1201.5708727272727</v>
      </c>
      <c r="J37" s="122">
        <f>IFERROR(IF($T$6,IF($T$1,AVERAGEIFS(Metrics!T:T,Metrics!$J:$J,"="&amp;$A37,Metrics!$K:$K,"="&amp;$B37,Metrics!$AM:$AM,"=No",Metrics!$G:$G,"=Full Reporter"),AVERAGEIFS(Metrics!T:T,Metrics!$J:$J,"="&amp;$A37,Metrics!$K:$K,"="&amp;$B37,Metrics!$G:$G,"=Full Reporter")),IF($T$1,AVERAGEIFS(Metrics!T:T,Metrics!$J:$J,"="&amp;$A37,Metrics!$K:$K,"="&amp;$B37,Metrics!$AM:$AM,"=No"),AVERAGEIFS(Metrics!T:T,Metrics!$J:$J,"="&amp;$A37,Metrics!$K:$K,"="&amp;$B37))),"-")</f>
        <v>123.02562272727272</v>
      </c>
      <c r="K37" s="121">
        <f>IFERROR(IF($T$6,IF($T$1,AVERAGEIFS(Metrics!V:V,Metrics!$J:$J,"="&amp;$A37,Metrics!$K:$K,"="&amp;$B37,Metrics!$AM:$AM,"=No",Metrics!$G:$G,"=Full Reporter"),AVERAGEIFS(Metrics!V:V,Metrics!$J:$J,"="&amp;$A37,Metrics!$K:$K,"="&amp;$B37,Metrics!$G:$G,"=Full Reporter")),IF($T$1,AVERAGEIFS(Metrics!V:V,Metrics!$J:$J,"="&amp;$A37,Metrics!$K:$K,"="&amp;$B37,Metrics!$AM:$AM,"=No"),AVERAGEIFS(Metrics!V:V,Metrics!$J:$J,"="&amp;$A37,Metrics!$K:$K,"="&amp;$B37))),"-")</f>
        <v>26.136049999999997</v>
      </c>
      <c r="L37" s="121">
        <f>IFERROR(IF($T$6,IF($T$1,AVERAGEIFS(Metrics!X:X,Metrics!$J:$J,"="&amp;$A37,Metrics!$K:$K,"="&amp;$B37,Metrics!$AM:$AM,"=No",Metrics!$G:$G,"=Full Reporter"),AVERAGEIFS(Metrics!X:X,Metrics!$J:$J,"="&amp;$A37,Metrics!$K:$K,"="&amp;$B37,Metrics!$G:$G,"=Full Reporter")),IF($T$1,AVERAGEIFS(Metrics!X:X,Metrics!$J:$J,"="&amp;$A37,Metrics!$K:$K,"="&amp;$B37,Metrics!$AM:$AM,"=No"),AVERAGEIFS(Metrics!X:X,Metrics!$J:$J,"="&amp;$A37,Metrics!$K:$K,"="&amp;$B37))),"-")</f>
        <v>1.4492181818181817</v>
      </c>
      <c r="M37" s="127">
        <f>IF($T$6,IF($T$1,SUMIFS(Metrics!AA:AA,Metrics!$J:$J,"="&amp;$A37,Metrics!$K:$K,"="&amp;$B37,Metrics!$AM:$AM,"=No",Metrics!$G:$G,"=Full Reporter"),SUMIFS(Metrics!AA:AA,Metrics!$J:$J,"="&amp;$A37,Metrics!$K:$K,"="&amp;$B37,Metrics!$G:$G,"=Full Reporter")),IF($T$1,SUMIFS(Metrics!AA:AA,Metrics!$J:$J,"="&amp;$A37,Metrics!$K:$K,"="&amp;$B37,Metrics!$AM:$AM,"=No"),SUMIFS(Metrics!AA:AA,Metrics!$J:$J,"="&amp;$A37,Metrics!$K:$K,"="&amp;$B37)))</f>
        <v>199933406</v>
      </c>
      <c r="N37" s="127">
        <f>IF($T$6,IF($T$1,SUMIFS(Metrics!AC:AC,Metrics!$J:$J,"="&amp;$A37,Metrics!$K:$K,"="&amp;$B37,Metrics!$AM:$AM,"=No",Metrics!$G:$G,"=Full Reporter"),SUMIFS(Metrics!AC:AC,Metrics!$J:$J,"="&amp;$A37,Metrics!$K:$K,"="&amp;$B37,Metrics!$G:$G,"=Full Reporter")),IF($T$1,SUMIFS(Metrics!AC:AC,Metrics!$J:$J,"="&amp;$A37,Metrics!$K:$K,"="&amp;$B37,Metrics!$AM:$AM,"=No"),SUMIFS(Metrics!AC:AC,Metrics!$J:$J,"="&amp;$A37,Metrics!$K:$K,"="&amp;$B37)))</f>
        <v>642440332</v>
      </c>
      <c r="O37" s="128">
        <f>IF($T$6,IF($T$1,SUMIFS(Metrics!AE:AE,Metrics!$J:$J,"="&amp;$A37,Metrics!$K:$K,"="&amp;$B37,Metrics!$AM:$AM,"=No",Metrics!$G:$G,"=Full Reporter"),SUMIFS(Metrics!AE:AE,Metrics!$J:$J,"="&amp;$A37,Metrics!$K:$K,"="&amp;$B37,Metrics!$G:$G,"=Full Reporter")),IF($T$1,SUMIFS(Metrics!AE:AE,Metrics!$J:$J,"="&amp;$A37,Metrics!$K:$K,"="&amp;$B37,Metrics!$AM:$AM,"=No"),SUMIFS(Metrics!AE:AE,Metrics!$J:$J,"="&amp;$A37,Metrics!$K:$K,"="&amp;$B37)))</f>
        <v>68065808</v>
      </c>
      <c r="P37" s="128">
        <f>IF($T$6,IF($T$1,SUMIFS(Metrics!AG:AG,Metrics!$J:$J,"="&amp;$A37,Metrics!$K:$K,"="&amp;$B37,Metrics!$AM:$AM,"=No",Metrics!$G:$G,"=Full Reporter"),SUMIFS(Metrics!AG:AG,Metrics!$J:$J,"="&amp;$A37,Metrics!$K:$K,"="&amp;$B37,Metrics!$G:$G,"=Full Reporter")),IF($T$1,SUMIFS(Metrics!AG:AG,Metrics!$J:$J,"="&amp;$A37,Metrics!$K:$K,"="&amp;$B37,Metrics!$AM:$AM,"=No"),SUMIFS(Metrics!AG:AG,Metrics!$J:$J,"="&amp;$A37,Metrics!$K:$K,"="&amp;$B37)))</f>
        <v>378576</v>
      </c>
      <c r="Q37" s="128">
        <f>IF($T$6,IF($T$1,SUMIFS(Metrics!AI:AI,Metrics!$J:$J,"="&amp;$A37,Metrics!$K:$K,"="&amp;$B37,Metrics!$AM:$AM,"=No",Metrics!$G:$G,"=Full Reporter"),SUMIFS(Metrics!AI:AI,Metrics!$J:$J,"="&amp;$A37,Metrics!$K:$K,"="&amp;$B37,Metrics!$G:$G,"=Full Reporter")),IF($T$1,SUMIFS(Metrics!AI:AI,Metrics!$J:$J,"="&amp;$A37,Metrics!$K:$K,"="&amp;$B37,Metrics!$AM:$AM,"=No"),SUMIFS(Metrics!AI:AI,Metrics!$J:$J,"="&amp;$A37,Metrics!$K:$K,"="&amp;$B37)))</f>
        <v>433438158</v>
      </c>
      <c r="R37" s="129">
        <f>IF($T$6,IF($T$1,SUMIFS(Metrics!AK:AK,Metrics!$J:$J,"="&amp;$A37,Metrics!$K:$K,"="&amp;$B37,Metrics!$AM:$AM,"=No",Metrics!$G:$G,"=Full Reporter"),SUMIFS(Metrics!AK:AK,Metrics!$J:$J,"="&amp;$A37,Metrics!$K:$K,"="&amp;$B37,Metrics!$G:$G,"=Full Reporter")),IF($T$1,SUMIFS(Metrics!AK:AK,Metrics!$J:$J,"="&amp;$A37,Metrics!$K:$K,"="&amp;$B37,Metrics!$AM:$AM,"=No"),SUMIFS(Metrics!AK:AK,Metrics!$J:$J,"="&amp;$A37,Metrics!$K:$K,"="&amp;$B37)))</f>
        <v>3022879</v>
      </c>
      <c r="S37" s="59"/>
      <c r="T37" s="59"/>
      <c r="U37" s="59"/>
      <c r="V37" s="59"/>
      <c r="W37" s="59"/>
      <c r="X37" s="59"/>
      <c r="Y37" s="59"/>
    </row>
    <row r="38" spans="1:25" s="60" customFormat="1" ht="11.25">
      <c r="A38" s="153" t="s">
        <v>25</v>
      </c>
      <c r="B38" s="153" t="s">
        <v>15</v>
      </c>
      <c r="C38" s="97" t="s">
        <v>165</v>
      </c>
      <c r="D38" s="97"/>
      <c r="E38" s="97"/>
      <c r="F38" s="126">
        <f>IF($T$6,IF($T$1,SUMIFS(Metrics!L:L,Metrics!$J:$J,"="&amp;$A38,Metrics!$K:$K,"="&amp;$B38,Metrics!$AM:$AM,"=No",Metrics!$G:$G,"=Full Reporter"),SUMIFS(Metrics!L:L,Metrics!$J:$J,"="&amp;$A38,Metrics!$K:$K,"="&amp;$B38,Metrics!$G:$G,"=Full Reporter")),IF($T$1,SUMIFS(Metrics!L:L,Metrics!$J:$J,"="&amp;$A38,Metrics!$K:$K,"="&amp;$B38,Metrics!$AM:$AM,"=No"),SUMIFS(Metrics!L:L,Metrics!$J:$J,"="&amp;$A38,Metrics!$K:$K,"="&amp;$B38)))</f>
        <v>67</v>
      </c>
      <c r="G38" s="121">
        <f>IFERROR(IF($T$6,IF($T$1,AVERAGEIFS(Metrics!N:N,Metrics!$J:$J,"="&amp;$A38,Metrics!$K:$K,"="&amp;$B38,Metrics!$AM:$AM,"=No",Metrics!$G:$G,"=Full Reporter"),AVERAGEIFS(Metrics!N:N,Metrics!$J:$J,"="&amp;$A38,Metrics!$K:$K,"="&amp;$B38,Metrics!$G:$G,"=Full Reporter")),IF($T$1,AVERAGEIFS(Metrics!N:N,Metrics!$J:$J,"="&amp;$A38,Metrics!$K:$K,"="&amp;$B38,Metrics!$AM:$AM,"=No"),AVERAGEIFS(Metrics!N:N,Metrics!$J:$J,"="&amp;$A38,Metrics!$K:$K,"="&amp;$B38))),"-")</f>
        <v>3.6705125000000001</v>
      </c>
      <c r="H38" s="122">
        <f>IFERROR(IF($T$6,IF($T$1,AVERAGEIFS(Metrics!P:P,Metrics!$J:$J,"="&amp;$A38,Metrics!$K:$K,"="&amp;$B38,Metrics!$AM:$AM,"=No",Metrics!$G:$G,"=Full Reporter"),AVERAGEIFS(Metrics!P:P,Metrics!$J:$J,"="&amp;$A38,Metrics!$K:$K,"="&amp;$B38,Metrics!$G:$G,"=Full Reporter")),IF($T$1,AVERAGEIFS(Metrics!P:P,Metrics!$J:$J,"="&amp;$A38,Metrics!$K:$K,"="&amp;$B38,Metrics!$AM:$AM,"=No"),AVERAGEIFS(Metrics!P:P,Metrics!$J:$J,"="&amp;$A38,Metrics!$K:$K,"="&amp;$B38))),"-")</f>
        <v>0.34710000000000002</v>
      </c>
      <c r="I38" s="121">
        <f>IFERROR(IF($T$6,IF($T$1,AVERAGEIFS(Metrics!R:R,Metrics!$J:$J,"="&amp;$A38,Metrics!$K:$K,"="&amp;$B38,Metrics!$AM:$AM,"=No",Metrics!$G:$G,"=Full Reporter"),AVERAGEIFS(Metrics!R:R,Metrics!$J:$J,"="&amp;$A38,Metrics!$K:$K,"="&amp;$B38,Metrics!$G:$G,"=Full Reporter")),IF($T$1,AVERAGEIFS(Metrics!R:R,Metrics!$J:$J,"="&amp;$A38,Metrics!$K:$K,"="&amp;$B38,Metrics!$AM:$AM,"=No"),AVERAGEIFS(Metrics!R:R,Metrics!$J:$J,"="&amp;$A38,Metrics!$K:$K,"="&amp;$B38))),"-")</f>
        <v>661.90467499999988</v>
      </c>
      <c r="J38" s="122">
        <f>IFERROR(IF($T$6,IF($T$1,AVERAGEIFS(Metrics!T:T,Metrics!$J:$J,"="&amp;$A38,Metrics!$K:$K,"="&amp;$B38,Metrics!$AM:$AM,"=No",Metrics!$G:$G,"=Full Reporter"),AVERAGEIFS(Metrics!T:T,Metrics!$J:$J,"="&amp;$A38,Metrics!$K:$K,"="&amp;$B38,Metrics!$G:$G,"=Full Reporter")),IF($T$1,AVERAGEIFS(Metrics!T:T,Metrics!$J:$J,"="&amp;$A38,Metrics!$K:$K,"="&amp;$B38,Metrics!$AM:$AM,"=No"),AVERAGEIFS(Metrics!T:T,Metrics!$J:$J,"="&amp;$A38,Metrics!$K:$K,"="&amp;$B38))),"-")</f>
        <v>61.399818750000001</v>
      </c>
      <c r="K38" s="121">
        <f>IFERROR(IF($T$6,IF($T$1,AVERAGEIFS(Metrics!V:V,Metrics!$J:$J,"="&amp;$A38,Metrics!$K:$K,"="&amp;$B38,Metrics!$AM:$AM,"=No",Metrics!$G:$G,"=Full Reporter"),AVERAGEIFS(Metrics!V:V,Metrics!$J:$J,"="&amp;$A38,Metrics!$K:$K,"="&amp;$B38,Metrics!$G:$G,"=Full Reporter")),IF($T$1,AVERAGEIFS(Metrics!V:V,Metrics!$J:$J,"="&amp;$A38,Metrics!$K:$K,"="&amp;$B38,Metrics!$AM:$AM,"=No"),AVERAGEIFS(Metrics!V:V,Metrics!$J:$J,"="&amp;$A38,Metrics!$K:$K,"="&amp;$B38))),"-")</f>
        <v>15.853062500000004</v>
      </c>
      <c r="L38" s="121">
        <f>IFERROR(IF($T$6,IF($T$1,AVERAGEIFS(Metrics!X:X,Metrics!$J:$J,"="&amp;$A38,Metrics!$K:$K,"="&amp;$B38,Metrics!$AM:$AM,"=No",Metrics!$G:$G,"=Full Reporter"),AVERAGEIFS(Metrics!X:X,Metrics!$J:$J,"="&amp;$A38,Metrics!$K:$K,"="&amp;$B38,Metrics!$G:$G,"=Full Reporter")),IF($T$1,AVERAGEIFS(Metrics!X:X,Metrics!$J:$J,"="&amp;$A38,Metrics!$K:$K,"="&amp;$B38,Metrics!$AM:$AM,"=No"),AVERAGEIFS(Metrics!X:X,Metrics!$J:$J,"="&amp;$A38,Metrics!$K:$K,"="&amp;$B38))),"-")</f>
        <v>6.9648750000000001</v>
      </c>
      <c r="M38" s="127">
        <f>IF($T$6,IF($T$1,SUMIFS(Metrics!AA:AA,Metrics!$J:$J,"="&amp;$A38,Metrics!$K:$K,"="&amp;$B38,Metrics!$AM:$AM,"=No",Metrics!$G:$G,"=Full Reporter"),SUMIFS(Metrics!AA:AA,Metrics!$J:$J,"="&amp;$A38,Metrics!$K:$K,"="&amp;$B38,Metrics!$G:$G,"=Full Reporter")),IF($T$1,SUMIFS(Metrics!AA:AA,Metrics!$J:$J,"="&amp;$A38,Metrics!$K:$K,"="&amp;$B38,Metrics!$AM:$AM,"=No"),SUMIFS(Metrics!AA:AA,Metrics!$J:$J,"="&amp;$A38,Metrics!$K:$K,"="&amp;$B38)))</f>
        <v>58539559</v>
      </c>
      <c r="N38" s="127">
        <f>IF($T$6,IF($T$1,SUMIFS(Metrics!AC:AC,Metrics!$J:$J,"="&amp;$A38,Metrics!$K:$K,"="&amp;$B38,Metrics!$AM:$AM,"=No",Metrics!$G:$G,"=Full Reporter"),SUMIFS(Metrics!AC:AC,Metrics!$J:$J,"="&amp;$A38,Metrics!$K:$K,"="&amp;$B38,Metrics!$G:$G,"=Full Reporter")),IF($T$1,SUMIFS(Metrics!AC:AC,Metrics!$J:$J,"="&amp;$A38,Metrics!$K:$K,"="&amp;$B38,Metrics!$AM:$AM,"=No"),SUMIFS(Metrics!AC:AC,Metrics!$J:$J,"="&amp;$A38,Metrics!$K:$K,"="&amp;$B38)))</f>
        <v>144435782</v>
      </c>
      <c r="O38" s="128">
        <f>IF($T$6,IF($T$1,SUMIFS(Metrics!AE:AE,Metrics!$J:$J,"="&amp;$A38,Metrics!$K:$K,"="&amp;$B38,Metrics!$AM:$AM,"=No",Metrics!$G:$G,"=Full Reporter"),SUMIFS(Metrics!AE:AE,Metrics!$J:$J,"="&amp;$A38,Metrics!$K:$K,"="&amp;$B38,Metrics!$G:$G,"=Full Reporter")),IF($T$1,SUMIFS(Metrics!AE:AE,Metrics!$J:$J,"="&amp;$A38,Metrics!$K:$K,"="&amp;$B38,Metrics!$AM:$AM,"=No"),SUMIFS(Metrics!AE:AE,Metrics!$J:$J,"="&amp;$A38,Metrics!$K:$K,"="&amp;$B38)))</f>
        <v>13269732</v>
      </c>
      <c r="P38" s="128">
        <f>IF($T$6,IF($T$1,SUMIFS(Metrics!AG:AG,Metrics!$J:$J,"="&amp;$A38,Metrics!$K:$K,"="&amp;$B38,Metrics!$AM:$AM,"=No",Metrics!$G:$G,"=Full Reporter"),SUMIFS(Metrics!AG:AG,Metrics!$J:$J,"="&amp;$A38,Metrics!$K:$K,"="&amp;$B38,Metrics!$G:$G,"=Full Reporter")),IF($T$1,SUMIFS(Metrics!AG:AG,Metrics!$J:$J,"="&amp;$A38,Metrics!$K:$K,"="&amp;$B38,Metrics!$AM:$AM,"=No"),SUMIFS(Metrics!AG:AG,Metrics!$J:$J,"="&amp;$A38,Metrics!$K:$K,"="&amp;$B38)))</f>
        <v>156007</v>
      </c>
      <c r="Q38" s="128">
        <f>IF($T$6,IF($T$1,SUMIFS(Metrics!AI:AI,Metrics!$J:$J,"="&amp;$A38,Metrics!$K:$K,"="&amp;$B38,Metrics!$AM:$AM,"=No",Metrics!$G:$G,"=Full Reporter"),SUMIFS(Metrics!AI:AI,Metrics!$J:$J,"="&amp;$A38,Metrics!$K:$K,"="&amp;$B38,Metrics!$G:$G,"=Full Reporter")),IF($T$1,SUMIFS(Metrics!AI:AI,Metrics!$J:$J,"="&amp;$A38,Metrics!$K:$K,"="&amp;$B38,Metrics!$AM:$AM,"=No"),SUMIFS(Metrics!AI:AI,Metrics!$J:$J,"="&amp;$A38,Metrics!$K:$K,"="&amp;$B38)))</f>
        <v>86345700</v>
      </c>
      <c r="R38" s="129">
        <f>IF($T$6,IF($T$1,SUMIFS(Metrics!AK:AK,Metrics!$J:$J,"="&amp;$A38,Metrics!$K:$K,"="&amp;$B38,Metrics!$AM:$AM,"=No",Metrics!$G:$G,"=Full Reporter"),SUMIFS(Metrics!AK:AK,Metrics!$J:$J,"="&amp;$A38,Metrics!$K:$K,"="&amp;$B38,Metrics!$G:$G,"=Full Reporter")),IF($T$1,SUMIFS(Metrics!AK:AK,Metrics!$J:$J,"="&amp;$A38,Metrics!$K:$K,"="&amp;$B38,Metrics!$AM:$AM,"=No"),SUMIFS(Metrics!AK:AK,Metrics!$J:$J,"="&amp;$A38,Metrics!$K:$K,"="&amp;$B38)))</f>
        <v>1620176</v>
      </c>
      <c r="S38" s="59"/>
      <c r="T38" s="59"/>
      <c r="U38" s="59"/>
      <c r="V38" s="59"/>
      <c r="W38" s="59"/>
      <c r="X38" s="59"/>
      <c r="Y38" s="59"/>
    </row>
    <row r="39" spans="1:25" s="60" customFormat="1" ht="11.25">
      <c r="A39" s="153" t="s">
        <v>27</v>
      </c>
      <c r="B39" s="153" t="s">
        <v>12</v>
      </c>
      <c r="C39" s="97" t="s">
        <v>166</v>
      </c>
      <c r="D39" s="97"/>
      <c r="E39" s="97"/>
      <c r="F39" s="126">
        <f>IF($T$6,IF($T$1,SUMIFS(Metrics!L:L,Metrics!$J:$J,"="&amp;$A39,Metrics!$K:$K,"="&amp;$B39,Metrics!$AM:$AM,"=No",Metrics!$G:$G,"=Full Reporter"),SUMIFS(Metrics!L:L,Metrics!$J:$J,"="&amp;$A39,Metrics!$K:$K,"="&amp;$B39,Metrics!$G:$G,"=Full Reporter")),IF($T$1,SUMIFS(Metrics!L:L,Metrics!$J:$J,"="&amp;$A39,Metrics!$K:$K,"="&amp;$B39,Metrics!$AM:$AM,"=No"),SUMIFS(Metrics!L:L,Metrics!$J:$J,"="&amp;$A39,Metrics!$K:$K,"="&amp;$B39)))</f>
        <v>9415</v>
      </c>
      <c r="G39" s="121">
        <f>IFERROR(IF($T$6,IF($T$1,AVERAGEIFS(Metrics!N:N,Metrics!$J:$J,"="&amp;$A39,Metrics!$K:$K,"="&amp;$B39,Metrics!$AM:$AM,"=No",Metrics!$G:$G,"=Full Reporter"),AVERAGEIFS(Metrics!N:N,Metrics!$J:$J,"="&amp;$A39,Metrics!$K:$K,"="&amp;$B39,Metrics!$G:$G,"=Full Reporter")),IF($T$1,AVERAGEIFS(Metrics!N:N,Metrics!$J:$J,"="&amp;$A39,Metrics!$K:$K,"="&amp;$B39,Metrics!$AM:$AM,"=No"),AVERAGEIFS(Metrics!N:N,Metrics!$J:$J,"="&amp;$A39,Metrics!$K:$K,"="&amp;$B39))),"-")</f>
        <v>1.5903428571428571</v>
      </c>
      <c r="H39" s="122">
        <f>IFERROR(IF($T$6,IF($T$1,AVERAGEIFS(Metrics!P:P,Metrics!$J:$J,"="&amp;$A39,Metrics!$K:$K,"="&amp;$B39,Metrics!$AM:$AM,"=No",Metrics!$G:$G,"=Full Reporter"),AVERAGEIFS(Metrics!P:P,Metrics!$J:$J,"="&amp;$A39,Metrics!$K:$K,"="&amp;$B39,Metrics!$G:$G,"=Full Reporter")),IF($T$1,AVERAGEIFS(Metrics!P:P,Metrics!$J:$J,"="&amp;$A39,Metrics!$K:$K,"="&amp;$B39,Metrics!$AM:$AM,"=No"),AVERAGEIFS(Metrics!P:P,Metrics!$J:$J,"="&amp;$A39,Metrics!$K:$K,"="&amp;$B39))),"-")</f>
        <v>0.42454285714285722</v>
      </c>
      <c r="I39" s="121">
        <f>IFERROR(IF($T$6,IF($T$1,AVERAGEIFS(Metrics!R:R,Metrics!$J:$J,"="&amp;$A39,Metrics!$K:$K,"="&amp;$B39,Metrics!$AM:$AM,"=No",Metrics!$G:$G,"=Full Reporter"),AVERAGEIFS(Metrics!R:R,Metrics!$J:$J,"="&amp;$A39,Metrics!$K:$K,"="&amp;$B39,Metrics!$G:$G,"=Full Reporter")),IF($T$1,AVERAGEIFS(Metrics!R:R,Metrics!$J:$J,"="&amp;$A39,Metrics!$K:$K,"="&amp;$B39,Metrics!$AM:$AM,"=No"),AVERAGEIFS(Metrics!R:R,Metrics!$J:$J,"="&amp;$A39,Metrics!$K:$K,"="&amp;$B39))),"-")</f>
        <v>304.20001428571425</v>
      </c>
      <c r="J39" s="122">
        <f>IFERROR(IF($T$6,IF($T$1,AVERAGEIFS(Metrics!T:T,Metrics!$J:$J,"="&amp;$A39,Metrics!$K:$K,"="&amp;$B39,Metrics!$AM:$AM,"=No",Metrics!$G:$G,"=Full Reporter"),AVERAGEIFS(Metrics!T:T,Metrics!$J:$J,"="&amp;$A39,Metrics!$K:$K,"="&amp;$B39,Metrics!$G:$G,"=Full Reporter")),IF($T$1,AVERAGEIFS(Metrics!T:T,Metrics!$J:$J,"="&amp;$A39,Metrics!$K:$K,"="&amp;$B39,Metrics!$AM:$AM,"=No"),AVERAGEIFS(Metrics!T:T,Metrics!$J:$J,"="&amp;$A39,Metrics!$K:$K,"="&amp;$B39))),"-")</f>
        <v>78.504799999999975</v>
      </c>
      <c r="K39" s="121">
        <f>IFERROR(IF($T$6,IF($T$1,AVERAGEIFS(Metrics!V:V,Metrics!$J:$J,"="&amp;$A39,Metrics!$K:$K,"="&amp;$B39,Metrics!$AM:$AM,"=No",Metrics!$G:$G,"=Full Reporter"),AVERAGEIFS(Metrics!V:V,Metrics!$J:$J,"="&amp;$A39,Metrics!$K:$K,"="&amp;$B39,Metrics!$G:$G,"=Full Reporter")),IF($T$1,AVERAGEIFS(Metrics!V:V,Metrics!$J:$J,"="&amp;$A39,Metrics!$K:$K,"="&amp;$B39,Metrics!$AM:$AM,"=No"),AVERAGEIFS(Metrics!V:V,Metrics!$J:$J,"="&amp;$A39,Metrics!$K:$K,"="&amp;$B39))),"-")</f>
        <v>4.3289</v>
      </c>
      <c r="L39" s="121">
        <f>IFERROR(IF($T$6,IF($T$1,AVERAGEIFS(Metrics!X:X,Metrics!$J:$J,"="&amp;$A39,Metrics!$K:$K,"="&amp;$B39,Metrics!$AM:$AM,"=No",Metrics!$G:$G,"=Full Reporter"),AVERAGEIFS(Metrics!X:X,Metrics!$J:$J,"="&amp;$A39,Metrics!$K:$K,"="&amp;$B39,Metrics!$G:$G,"=Full Reporter")),IF($T$1,AVERAGEIFS(Metrics!X:X,Metrics!$J:$J,"="&amp;$A39,Metrics!$K:$K,"="&amp;$B39,Metrics!$AM:$AM,"=No"),AVERAGEIFS(Metrics!X:X,Metrics!$J:$J,"="&amp;$A39,Metrics!$K:$K,"="&amp;$B39))),"-")</f>
        <v>0.74859999999999993</v>
      </c>
      <c r="M39" s="127">
        <f>IF($T$6,IF($T$1,SUMIFS(Metrics!AA:AA,Metrics!$J:$J,"="&amp;$A39,Metrics!$K:$K,"="&amp;$B39,Metrics!$AM:$AM,"=No",Metrics!$G:$G,"=Full Reporter"),SUMIFS(Metrics!AA:AA,Metrics!$J:$J,"="&amp;$A39,Metrics!$K:$K,"="&amp;$B39,Metrics!$G:$G,"=Full Reporter")),IF($T$1,SUMIFS(Metrics!AA:AA,Metrics!$J:$J,"="&amp;$A39,Metrics!$K:$K,"="&amp;$B39,Metrics!$AM:$AM,"=No"),SUMIFS(Metrics!AA:AA,Metrics!$J:$J,"="&amp;$A39,Metrics!$K:$K,"="&amp;$B39)))</f>
        <v>5537529066</v>
      </c>
      <c r="N39" s="127">
        <f>IF($T$6,IF($T$1,SUMIFS(Metrics!AC:AC,Metrics!$J:$J,"="&amp;$A39,Metrics!$K:$K,"="&amp;$B39,Metrics!$AM:$AM,"=No",Metrics!$G:$G,"=Full Reporter"),SUMIFS(Metrics!AC:AC,Metrics!$J:$J,"="&amp;$A39,Metrics!$K:$K,"="&amp;$B39,Metrics!$G:$G,"=Full Reporter")),IF($T$1,SUMIFS(Metrics!AC:AC,Metrics!$J:$J,"="&amp;$A39,Metrics!$K:$K,"="&amp;$B39,Metrics!$AM:$AM,"=No"),SUMIFS(Metrics!AC:AC,Metrics!$J:$J,"="&amp;$A39,Metrics!$K:$K,"="&amp;$B39)))</f>
        <v>9011727901</v>
      </c>
      <c r="O39" s="128">
        <f>IF($T$6,IF($T$1,SUMIFS(Metrics!AE:AE,Metrics!$J:$J,"="&amp;$A39,Metrics!$K:$K,"="&amp;$B39,Metrics!$AM:$AM,"=No",Metrics!$G:$G,"=Full Reporter"),SUMIFS(Metrics!AE:AE,Metrics!$J:$J,"="&amp;$A39,Metrics!$K:$K,"="&amp;$B39,Metrics!$G:$G,"=Full Reporter")),IF($T$1,SUMIFS(Metrics!AE:AE,Metrics!$J:$J,"="&amp;$A39,Metrics!$K:$K,"="&amp;$B39,Metrics!$AM:$AM,"=No"),SUMIFS(Metrics!AE:AE,Metrics!$J:$J,"="&amp;$A39,Metrics!$K:$K,"="&amp;$B39)))</f>
        <v>3720641855</v>
      </c>
      <c r="P39" s="128">
        <f>IF($T$6,IF($T$1,SUMIFS(Metrics!AG:AG,Metrics!$J:$J,"="&amp;$A39,Metrics!$K:$K,"="&amp;$B39,Metrics!$AM:$AM,"=No",Metrics!$G:$G,"=Full Reporter"),SUMIFS(Metrics!AG:AG,Metrics!$J:$J,"="&amp;$A39,Metrics!$K:$K,"="&amp;$B39,Metrics!$G:$G,"=Full Reporter")),IF($T$1,SUMIFS(Metrics!AG:AG,Metrics!$J:$J,"="&amp;$A39,Metrics!$K:$K,"="&amp;$B39,Metrics!$AM:$AM,"=No"),SUMIFS(Metrics!AG:AG,Metrics!$J:$J,"="&amp;$A39,Metrics!$K:$K,"="&amp;$B39)))</f>
        <v>34508422</v>
      </c>
      <c r="Q39" s="128">
        <f>IF($T$6,IF($T$1,SUMIFS(Metrics!AI:AI,Metrics!$J:$J,"="&amp;$A39,Metrics!$K:$K,"="&amp;$B39,Metrics!$AM:$AM,"=No",Metrics!$G:$G,"=Full Reporter"),SUMIFS(Metrics!AI:AI,Metrics!$J:$J,"="&amp;$A39,Metrics!$K:$K,"="&amp;$B39,Metrics!$G:$G,"=Full Reporter")),IF($T$1,SUMIFS(Metrics!AI:AI,Metrics!$J:$J,"="&amp;$A39,Metrics!$K:$K,"="&amp;$B39,Metrics!$AM:$AM,"=No"),SUMIFS(Metrics!AI:AI,Metrics!$J:$J,"="&amp;$A39,Metrics!$K:$K,"="&amp;$B39)))</f>
        <v>16895611556</v>
      </c>
      <c r="R39" s="129">
        <f>IF($T$6,IF($T$1,SUMIFS(Metrics!AK:AK,Metrics!$J:$J,"="&amp;$A39,Metrics!$K:$K,"="&amp;$B39,Metrics!$AM:$AM,"=No",Metrics!$G:$G,"=Full Reporter"),SUMIFS(Metrics!AK:AK,Metrics!$J:$J,"="&amp;$A39,Metrics!$K:$K,"="&amp;$B39,Metrics!$G:$G,"=Full Reporter")),IF($T$1,SUMIFS(Metrics!AK:AK,Metrics!$J:$J,"="&amp;$A39,Metrics!$K:$K,"="&amp;$B39,Metrics!$AM:$AM,"=No"),SUMIFS(Metrics!AK:AK,Metrics!$J:$J,"="&amp;$A39,Metrics!$K:$K,"="&amp;$B39)))</f>
        <v>684838694</v>
      </c>
      <c r="S39" s="59"/>
      <c r="T39" s="59"/>
      <c r="U39" s="59"/>
      <c r="V39" s="59"/>
      <c r="W39" s="59"/>
      <c r="X39" s="59"/>
      <c r="Y39" s="59"/>
    </row>
    <row r="40" spans="1:25" s="60" customFormat="1" ht="11.25">
      <c r="A40" s="153" t="s">
        <v>27</v>
      </c>
      <c r="B40" s="153" t="s">
        <v>15</v>
      </c>
      <c r="C40" s="97" t="s">
        <v>167</v>
      </c>
      <c r="D40" s="97"/>
      <c r="E40" s="97"/>
      <c r="F40" s="126">
        <f>IF($T$6,IF($T$1,SUMIFS(Metrics!L:L,Metrics!$J:$J,"="&amp;$A40,Metrics!$K:$K,"="&amp;$B40,Metrics!$AM:$AM,"=No",Metrics!$G:$G,"=Full Reporter"),SUMIFS(Metrics!L:L,Metrics!$J:$J,"="&amp;$A40,Metrics!$K:$K,"="&amp;$B40,Metrics!$G:$G,"=Full Reporter")),IF($T$1,SUMIFS(Metrics!L:L,Metrics!$J:$J,"="&amp;$A40,Metrics!$K:$K,"="&amp;$B40,Metrics!$AM:$AM,"=No"),SUMIFS(Metrics!L:L,Metrics!$J:$J,"="&amp;$A40,Metrics!$K:$K,"="&amp;$B40)))</f>
        <v>32</v>
      </c>
      <c r="G40" s="121">
        <f>IFERROR(IF($T$6,IF($T$1,AVERAGEIFS(Metrics!N:N,Metrics!$J:$J,"="&amp;$A40,Metrics!$K:$K,"="&amp;$B40,Metrics!$AM:$AM,"=No",Metrics!$G:$G,"=Full Reporter"),AVERAGEIFS(Metrics!N:N,Metrics!$J:$J,"="&amp;$A40,Metrics!$K:$K,"="&amp;$B40,Metrics!$G:$G,"=Full Reporter")),IF($T$1,AVERAGEIFS(Metrics!N:N,Metrics!$J:$J,"="&amp;$A40,Metrics!$K:$K,"="&amp;$B40,Metrics!$AM:$AM,"=No"),AVERAGEIFS(Metrics!N:N,Metrics!$J:$J,"="&amp;$A40,Metrics!$K:$K,"="&amp;$B40))),"-")</f>
        <v>1.3038000000000001</v>
      </c>
      <c r="H40" s="122">
        <f>IFERROR(IF($T$6,IF($T$1,AVERAGEIFS(Metrics!P:P,Metrics!$J:$J,"="&amp;$A40,Metrics!$K:$K,"="&amp;$B40,Metrics!$AM:$AM,"=No",Metrics!$G:$G,"=Full Reporter"),AVERAGEIFS(Metrics!P:P,Metrics!$J:$J,"="&amp;$A40,Metrics!$K:$K,"="&amp;$B40,Metrics!$G:$G,"=Full Reporter")),IF($T$1,AVERAGEIFS(Metrics!P:P,Metrics!$J:$J,"="&amp;$A40,Metrics!$K:$K,"="&amp;$B40,Metrics!$AM:$AM,"=No"),AVERAGEIFS(Metrics!P:P,Metrics!$J:$J,"="&amp;$A40,Metrics!$K:$K,"="&amp;$B40))),"-")</f>
        <v>7.7399999999999997E-2</v>
      </c>
      <c r="I40" s="121">
        <f>IFERROR(IF($T$6,IF($T$1,AVERAGEIFS(Metrics!R:R,Metrics!$J:$J,"="&amp;$A40,Metrics!$K:$K,"="&amp;$B40,Metrics!$AM:$AM,"=No",Metrics!$G:$G,"=Full Reporter"),AVERAGEIFS(Metrics!R:R,Metrics!$J:$J,"="&amp;$A40,Metrics!$K:$K,"="&amp;$B40,Metrics!$G:$G,"=Full Reporter")),IF($T$1,AVERAGEIFS(Metrics!R:R,Metrics!$J:$J,"="&amp;$A40,Metrics!$K:$K,"="&amp;$B40,Metrics!$AM:$AM,"=No"),AVERAGEIFS(Metrics!R:R,Metrics!$J:$J,"="&amp;$A40,Metrics!$K:$K,"="&amp;$B40))),"-")</f>
        <v>883.62199999999996</v>
      </c>
      <c r="J40" s="122">
        <f>IFERROR(IF($T$6,IF($T$1,AVERAGEIFS(Metrics!T:T,Metrics!$J:$J,"="&amp;$A40,Metrics!$K:$K,"="&amp;$B40,Metrics!$AM:$AM,"=No",Metrics!$G:$G,"=Full Reporter"),AVERAGEIFS(Metrics!T:T,Metrics!$J:$J,"="&amp;$A40,Metrics!$K:$K,"="&amp;$B40,Metrics!$G:$G,"=Full Reporter")),IF($T$1,AVERAGEIFS(Metrics!T:T,Metrics!$J:$J,"="&amp;$A40,Metrics!$K:$K,"="&amp;$B40,Metrics!$AM:$AM,"=No"),AVERAGEIFS(Metrics!T:T,Metrics!$J:$J,"="&amp;$A40,Metrics!$K:$K,"="&amp;$B40))),"-")</f>
        <v>52.452300000000001</v>
      </c>
      <c r="K40" s="121">
        <f>IFERROR(IF($T$6,IF($T$1,AVERAGEIFS(Metrics!V:V,Metrics!$J:$J,"="&amp;$A40,Metrics!$K:$K,"="&amp;$B40,Metrics!$AM:$AM,"=No",Metrics!$G:$G,"=Full Reporter"),AVERAGEIFS(Metrics!V:V,Metrics!$J:$J,"="&amp;$A40,Metrics!$K:$K,"="&amp;$B40,Metrics!$G:$G,"=Full Reporter")),IF($T$1,AVERAGEIFS(Metrics!V:V,Metrics!$J:$J,"="&amp;$A40,Metrics!$K:$K,"="&amp;$B40,Metrics!$AM:$AM,"=No"),AVERAGEIFS(Metrics!V:V,Metrics!$J:$J,"="&amp;$A40,Metrics!$K:$K,"="&amp;$B40))),"-")</f>
        <v>16.8462</v>
      </c>
      <c r="L40" s="121">
        <f>IFERROR(IF($T$6,IF($T$1,AVERAGEIFS(Metrics!X:X,Metrics!$J:$J,"="&amp;$A40,Metrics!$K:$K,"="&amp;$B40,Metrics!$AM:$AM,"=No",Metrics!$G:$G,"=Full Reporter"),AVERAGEIFS(Metrics!X:X,Metrics!$J:$J,"="&amp;$A40,Metrics!$K:$K,"="&amp;$B40,Metrics!$G:$G,"=Full Reporter")),IF($T$1,AVERAGEIFS(Metrics!X:X,Metrics!$J:$J,"="&amp;$A40,Metrics!$K:$K,"="&amp;$B40,Metrics!$AM:$AM,"=No"),AVERAGEIFS(Metrics!X:X,Metrics!$J:$J,"="&amp;$A40,Metrics!$K:$K,"="&amp;$B40))),"-")</f>
        <v>3.4628000000000001</v>
      </c>
      <c r="M40" s="127">
        <f>IF($T$6,IF($T$1,SUMIFS(Metrics!AA:AA,Metrics!$J:$J,"="&amp;$A40,Metrics!$K:$K,"="&amp;$B40,Metrics!$AM:$AM,"=No",Metrics!$G:$G,"=Full Reporter"),SUMIFS(Metrics!AA:AA,Metrics!$J:$J,"="&amp;$A40,Metrics!$K:$K,"="&amp;$B40,Metrics!$G:$G,"=Full Reporter")),IF($T$1,SUMIFS(Metrics!AA:AA,Metrics!$J:$J,"="&amp;$A40,Metrics!$K:$K,"="&amp;$B40,Metrics!$AM:$AM,"=No"),SUMIFS(Metrics!AA:AA,Metrics!$J:$J,"="&amp;$A40,Metrics!$K:$K,"="&amp;$B40)))</f>
        <v>4954846</v>
      </c>
      <c r="N40" s="127">
        <f>IF($T$6,IF($T$1,SUMIFS(Metrics!AC:AC,Metrics!$J:$J,"="&amp;$A40,Metrics!$K:$K,"="&amp;$B40,Metrics!$AM:$AM,"=No",Metrics!$G:$G,"=Full Reporter"),SUMIFS(Metrics!AC:AC,Metrics!$J:$J,"="&amp;$A40,Metrics!$K:$K,"="&amp;$B40,Metrics!$G:$G,"=Full Reporter")),IF($T$1,SUMIFS(Metrics!AC:AC,Metrics!$J:$J,"="&amp;$A40,Metrics!$K:$K,"="&amp;$B40,Metrics!$AM:$AM,"=No"),SUMIFS(Metrics!AC:AC,Metrics!$J:$J,"="&amp;$A40,Metrics!$K:$K,"="&amp;$B40)))</f>
        <v>64022832</v>
      </c>
      <c r="O40" s="128">
        <f>IF($T$6,IF($T$1,SUMIFS(Metrics!AE:AE,Metrics!$J:$J,"="&amp;$A40,Metrics!$K:$K,"="&amp;$B40,Metrics!$AM:$AM,"=No",Metrics!$G:$G,"=Full Reporter"),SUMIFS(Metrics!AE:AE,Metrics!$J:$J,"="&amp;$A40,Metrics!$K:$K,"="&amp;$B40,Metrics!$G:$G,"=Full Reporter")),IF($T$1,SUMIFS(Metrics!AE:AE,Metrics!$J:$J,"="&amp;$A40,Metrics!$K:$K,"="&amp;$B40,Metrics!$AM:$AM,"=No"),SUMIFS(Metrics!AE:AE,Metrics!$J:$J,"="&amp;$A40,Metrics!$K:$K,"="&amp;$B40)))</f>
        <v>3800430</v>
      </c>
      <c r="P40" s="128">
        <f>IF($T$6,IF($T$1,SUMIFS(Metrics!AG:AG,Metrics!$J:$J,"="&amp;$A40,Metrics!$K:$K,"="&amp;$B40,Metrics!$AM:$AM,"=No",Metrics!$G:$G,"=Full Reporter"),SUMIFS(Metrics!AG:AG,Metrics!$J:$J,"="&amp;$A40,Metrics!$K:$K,"="&amp;$B40,Metrics!$G:$G,"=Full Reporter")),IF($T$1,SUMIFS(Metrics!AG:AG,Metrics!$J:$J,"="&amp;$A40,Metrics!$K:$K,"="&amp;$B40,Metrics!$AM:$AM,"=No"),SUMIFS(Metrics!AG:AG,Metrics!$J:$J,"="&amp;$A40,Metrics!$K:$K,"="&amp;$B40)))</f>
        <v>72455</v>
      </c>
      <c r="Q40" s="128">
        <f>IF($T$6,IF($T$1,SUMIFS(Metrics!AI:AI,Metrics!$J:$J,"="&amp;$A40,Metrics!$K:$K,"="&amp;$B40,Metrics!$AM:$AM,"=No",Metrics!$G:$G,"=Full Reporter"),SUMIFS(Metrics!AI:AI,Metrics!$J:$J,"="&amp;$A40,Metrics!$K:$K,"="&amp;$B40,Metrics!$G:$G,"=Full Reporter")),IF($T$1,SUMIFS(Metrics!AI:AI,Metrics!$J:$J,"="&amp;$A40,Metrics!$K:$K,"="&amp;$B40,Metrics!$AM:$AM,"=No"),SUMIFS(Metrics!AI:AI,Metrics!$J:$J,"="&amp;$A40,Metrics!$K:$K,"="&amp;$B40)))</f>
        <v>18488753</v>
      </c>
      <c r="R40" s="129">
        <f>IF($T$6,IF($T$1,SUMIFS(Metrics!AK:AK,Metrics!$J:$J,"="&amp;$A40,Metrics!$K:$K,"="&amp;$B40,Metrics!$AM:$AM,"=No",Metrics!$G:$G,"=Full Reporter"),SUMIFS(Metrics!AK:AK,Metrics!$J:$J,"="&amp;$A40,Metrics!$K:$K,"="&amp;$B40,Metrics!$G:$G,"=Full Reporter")),IF($T$1,SUMIFS(Metrics!AK:AK,Metrics!$J:$J,"="&amp;$A40,Metrics!$K:$K,"="&amp;$B40,Metrics!$AM:$AM,"=No"),SUMIFS(Metrics!AK:AK,Metrics!$J:$J,"="&amp;$A40,Metrics!$K:$K,"="&amp;$B40)))</f>
        <v>1321004</v>
      </c>
      <c r="S40" s="59"/>
      <c r="T40" s="59"/>
      <c r="U40" s="59"/>
      <c r="V40" s="59"/>
      <c r="W40" s="59"/>
      <c r="X40" s="59"/>
      <c r="Y40" s="59"/>
    </row>
    <row r="41" spans="1:25" s="60" customFormat="1" ht="11.25">
      <c r="A41" s="153" t="s">
        <v>29</v>
      </c>
      <c r="B41" s="153" t="s">
        <v>12</v>
      </c>
      <c r="C41" s="97" t="s">
        <v>6577</v>
      </c>
      <c r="D41" s="97"/>
      <c r="E41" s="97"/>
      <c r="F41" s="126">
        <f>IF($T$6,IF($T$1,SUMIFS(Metrics!L:L,Metrics!$J:$J,"="&amp;$A41,Metrics!$K:$K,"="&amp;$B41,Metrics!$AM:$AM,"=No",Metrics!$G:$G,"=Full Reporter"),SUMIFS(Metrics!L:L,Metrics!$J:$J,"="&amp;$A41,Metrics!$K:$K,"="&amp;$B41,Metrics!$G:$G,"=Full Reporter")),IF($T$1,SUMIFS(Metrics!L:L,Metrics!$J:$J,"="&amp;$A41,Metrics!$K:$K,"="&amp;$B41,Metrics!$AM:$AM,"=No"),SUMIFS(Metrics!L:L,Metrics!$J:$J,"="&amp;$A41,Metrics!$K:$K,"="&amp;$B41)))</f>
        <v>7</v>
      </c>
      <c r="G41" s="121">
        <f>IFERROR(IF($T$6,IF($T$1,AVERAGEIFS(Metrics!N:N,Metrics!$J:$J,"="&amp;$A41,Metrics!$K:$K,"="&amp;$B41,Metrics!$AM:$AM,"=No",Metrics!$G:$G,"=Full Reporter"),AVERAGEIFS(Metrics!N:N,Metrics!$J:$J,"="&amp;$A41,Metrics!$K:$K,"="&amp;$B41,Metrics!$G:$G,"=Full Reporter")),IF($T$1,AVERAGEIFS(Metrics!N:N,Metrics!$J:$J,"="&amp;$A41,Metrics!$K:$K,"="&amp;$B41,Metrics!$AM:$AM,"=No"),AVERAGEIFS(Metrics!N:N,Metrics!$J:$J,"="&amp;$A41,Metrics!$K:$K,"="&amp;$B41))),"-")</f>
        <v>3.0249999999999999</v>
      </c>
      <c r="H41" s="122">
        <f>IFERROR(IF($T$6,IF($T$1,AVERAGEIFS(Metrics!P:P,Metrics!$J:$J,"="&amp;$A41,Metrics!$K:$K,"="&amp;$B41,Metrics!$AM:$AM,"=No",Metrics!$G:$G,"=Full Reporter"),AVERAGEIFS(Metrics!P:P,Metrics!$J:$J,"="&amp;$A41,Metrics!$K:$K,"="&amp;$B41,Metrics!$G:$G,"=Full Reporter")),IF($T$1,AVERAGEIFS(Metrics!P:P,Metrics!$J:$J,"="&amp;$A41,Metrics!$K:$K,"="&amp;$B41,Metrics!$AM:$AM,"=No"),AVERAGEIFS(Metrics!P:P,Metrics!$J:$J,"="&amp;$A41,Metrics!$K:$K,"="&amp;$B41))),"-")</f>
        <v>0.51139999999999997</v>
      </c>
      <c r="I41" s="121">
        <f>IFERROR(IF($T$6,IF($T$1,AVERAGEIFS(Metrics!R:R,Metrics!$J:$J,"="&amp;$A41,Metrics!$K:$K,"="&amp;$B41,Metrics!$AM:$AM,"=No",Metrics!$G:$G,"=Full Reporter"),AVERAGEIFS(Metrics!R:R,Metrics!$J:$J,"="&amp;$A41,Metrics!$K:$K,"="&amp;$B41,Metrics!$G:$G,"=Full Reporter")),IF($T$1,AVERAGEIFS(Metrics!R:R,Metrics!$J:$J,"="&amp;$A41,Metrics!$K:$K,"="&amp;$B41,Metrics!$AM:$AM,"=No"),AVERAGEIFS(Metrics!R:R,Metrics!$J:$J,"="&amp;$A41,Metrics!$K:$K,"="&amp;$B41))),"-")</f>
        <v>582.17349999999999</v>
      </c>
      <c r="J41" s="122">
        <f>IFERROR(IF($T$6,IF($T$1,AVERAGEIFS(Metrics!T:T,Metrics!$J:$J,"="&amp;$A41,Metrics!$K:$K,"="&amp;$B41,Metrics!$AM:$AM,"=No",Metrics!$G:$G,"=Full Reporter"),AVERAGEIFS(Metrics!T:T,Metrics!$J:$J,"="&amp;$A41,Metrics!$K:$K,"="&amp;$B41,Metrics!$G:$G,"=Full Reporter")),IF($T$1,AVERAGEIFS(Metrics!T:T,Metrics!$J:$J,"="&amp;$A41,Metrics!$K:$K,"="&amp;$B41,Metrics!$AM:$AM,"=No"),AVERAGEIFS(Metrics!T:T,Metrics!$J:$J,"="&amp;$A41,Metrics!$K:$K,"="&amp;$B41))),"-")</f>
        <v>98.425799999999995</v>
      </c>
      <c r="K41" s="121">
        <f>IFERROR(IF($T$6,IF($T$1,AVERAGEIFS(Metrics!V:V,Metrics!$J:$J,"="&amp;$A41,Metrics!$K:$K,"="&amp;$B41,Metrics!$AM:$AM,"=No",Metrics!$G:$G,"=Full Reporter"),AVERAGEIFS(Metrics!V:V,Metrics!$J:$J,"="&amp;$A41,Metrics!$K:$K,"="&amp;$B41,Metrics!$G:$G,"=Full Reporter")),IF($T$1,AVERAGEIFS(Metrics!V:V,Metrics!$J:$J,"="&amp;$A41,Metrics!$K:$K,"="&amp;$B41,Metrics!$AM:$AM,"=No"),AVERAGEIFS(Metrics!V:V,Metrics!$J:$J,"="&amp;$A41,Metrics!$K:$K,"="&amp;$B41))),"-")</f>
        <v>5.9147999999999996</v>
      </c>
      <c r="L41" s="121">
        <f>IFERROR(IF($T$6,IF($T$1,AVERAGEIFS(Metrics!X:X,Metrics!$J:$J,"="&amp;$A41,Metrics!$K:$K,"="&amp;$B41,Metrics!$AM:$AM,"=No",Metrics!$G:$G,"=Full Reporter"),AVERAGEIFS(Metrics!X:X,Metrics!$J:$J,"="&amp;$A41,Metrics!$K:$K,"="&amp;$B41,Metrics!$G:$G,"=Full Reporter")),IF($T$1,AVERAGEIFS(Metrics!X:X,Metrics!$J:$J,"="&amp;$A41,Metrics!$K:$K,"="&amp;$B41,Metrics!$AM:$AM,"=No"),AVERAGEIFS(Metrics!X:X,Metrics!$J:$J,"="&amp;$A41,Metrics!$K:$K,"="&amp;$B41))),"-")</f>
        <v>0.8387</v>
      </c>
      <c r="M41" s="127">
        <f>IF($T$6,IF($T$1,SUMIFS(Metrics!AA:AA,Metrics!$J:$J,"="&amp;$A41,Metrics!$K:$K,"="&amp;$B41,Metrics!$AM:$AM,"=No",Metrics!$G:$G,"=Full Reporter"),SUMIFS(Metrics!AA:AA,Metrics!$J:$J,"="&amp;$A41,Metrics!$K:$K,"="&amp;$B41,Metrics!$G:$G,"=Full Reporter")),IF($T$1,SUMIFS(Metrics!AA:AA,Metrics!$J:$J,"="&amp;$A41,Metrics!$K:$K,"="&amp;$B41,Metrics!$AM:$AM,"=No"),SUMIFS(Metrics!AA:AA,Metrics!$J:$J,"="&amp;$A41,Metrics!$K:$K,"="&amp;$B41)))</f>
        <v>627937</v>
      </c>
      <c r="N41" s="127">
        <f>IF($T$6,IF($T$1,SUMIFS(Metrics!AC:AC,Metrics!$J:$J,"="&amp;$A41,Metrics!$K:$K,"="&amp;$B41,Metrics!$AM:$AM,"=No",Metrics!$G:$G,"=Full Reporter"),SUMIFS(Metrics!AC:AC,Metrics!$J:$J,"="&amp;$A41,Metrics!$K:$K,"="&amp;$B41,Metrics!$G:$G,"=Full Reporter")),IF($T$1,SUMIFS(Metrics!AC:AC,Metrics!$J:$J,"="&amp;$A41,Metrics!$K:$K,"="&amp;$B41,Metrics!$AM:$AM,"=No"),SUMIFS(Metrics!AC:AC,Metrics!$J:$J,"="&amp;$A41,Metrics!$K:$K,"="&amp;$B41)))</f>
        <v>1227804</v>
      </c>
      <c r="O41" s="128">
        <f>IF($T$6,IF($T$1,SUMIFS(Metrics!AE:AE,Metrics!$J:$J,"="&amp;$A41,Metrics!$K:$K,"="&amp;$B41,Metrics!$AM:$AM,"=No",Metrics!$G:$G,"=Full Reporter"),SUMIFS(Metrics!AE:AE,Metrics!$J:$J,"="&amp;$A41,Metrics!$K:$K,"="&amp;$B41,Metrics!$G:$G,"=Full Reporter")),IF($T$1,SUMIFS(Metrics!AE:AE,Metrics!$J:$J,"="&amp;$A41,Metrics!$K:$K,"="&amp;$B41,Metrics!$AM:$AM,"=No"),SUMIFS(Metrics!AE:AE,Metrics!$J:$J,"="&amp;$A41,Metrics!$K:$K,"="&amp;$B41)))</f>
        <v>207580</v>
      </c>
      <c r="P41" s="128">
        <f>IF($T$6,IF($T$1,SUMIFS(Metrics!AG:AG,Metrics!$J:$J,"="&amp;$A41,Metrics!$K:$K,"="&amp;$B41,Metrics!$AM:$AM,"=No",Metrics!$G:$G,"=Full Reporter"),SUMIFS(Metrics!AG:AG,Metrics!$J:$J,"="&amp;$A41,Metrics!$K:$K,"="&amp;$B41,Metrics!$G:$G,"=Full Reporter")),IF($T$1,SUMIFS(Metrics!AG:AG,Metrics!$J:$J,"="&amp;$A41,Metrics!$K:$K,"="&amp;$B41,Metrics!$AM:$AM,"=No"),SUMIFS(Metrics!AG:AG,Metrics!$J:$J,"="&amp;$A41,Metrics!$K:$K,"="&amp;$B41)))</f>
        <v>2109</v>
      </c>
      <c r="Q41" s="128">
        <f>IF($T$6,IF($T$1,SUMIFS(Metrics!AI:AI,Metrics!$J:$J,"="&amp;$A41,Metrics!$K:$K,"="&amp;$B41,Metrics!$AM:$AM,"=No",Metrics!$G:$G,"=Full Reporter"),SUMIFS(Metrics!AI:AI,Metrics!$J:$J,"="&amp;$A41,Metrics!$K:$K,"="&amp;$B41,Metrics!$G:$G,"=Full Reporter")),IF($T$1,SUMIFS(Metrics!AI:AI,Metrics!$J:$J,"="&amp;$A41,Metrics!$K:$K,"="&amp;$B41,Metrics!$AM:$AM,"=No"),SUMIFS(Metrics!AI:AI,Metrics!$J:$J,"="&amp;$A41,Metrics!$K:$K,"="&amp;$B41)))</f>
        <v>1463888</v>
      </c>
      <c r="R41" s="129">
        <f>IF($T$6,IF($T$1,SUMIFS(Metrics!AK:AK,Metrics!$J:$J,"="&amp;$A41,Metrics!$K:$K,"="&amp;$B41,Metrics!$AM:$AM,"=No",Metrics!$G:$G,"=Full Reporter"),SUMIFS(Metrics!AK:AK,Metrics!$J:$J,"="&amp;$A41,Metrics!$K:$K,"="&amp;$B41,Metrics!$G:$G,"=Full Reporter")),IF($T$1,SUMIFS(Metrics!AK:AK,Metrics!$J:$J,"="&amp;$A41,Metrics!$K:$K,"="&amp;$B41,Metrics!$AM:$AM,"=No"),SUMIFS(Metrics!AK:AK,Metrics!$J:$J,"="&amp;$A41,Metrics!$K:$K,"="&amp;$B41)))</f>
        <v>63934</v>
      </c>
      <c r="S41" s="59"/>
      <c r="T41" s="59"/>
      <c r="U41" s="59"/>
      <c r="V41" s="59"/>
      <c r="W41" s="59"/>
      <c r="X41" s="59"/>
      <c r="Y41" s="59"/>
    </row>
    <row r="42" spans="1:25" s="60" customFormat="1" ht="11.25">
      <c r="A42" s="153" t="s">
        <v>29</v>
      </c>
      <c r="B42" s="153" t="s">
        <v>15</v>
      </c>
      <c r="C42" s="97" t="s">
        <v>168</v>
      </c>
      <c r="D42" s="97"/>
      <c r="E42" s="97"/>
      <c r="F42" s="126">
        <f>IF($T$6,IF($T$1,SUMIFS(Metrics!L:L,Metrics!$J:$J,"="&amp;$A42,Metrics!$K:$K,"="&amp;$B42,Metrics!$AM:$AM,"=No",Metrics!$G:$G,"=Full Reporter"),SUMIFS(Metrics!L:L,Metrics!$J:$J,"="&amp;$A42,Metrics!$K:$K,"="&amp;$B42,Metrics!$G:$G,"=Full Reporter")),IF($T$1,SUMIFS(Metrics!L:L,Metrics!$J:$J,"="&amp;$A42,Metrics!$K:$K,"="&amp;$B42,Metrics!$AM:$AM,"=No"),SUMIFS(Metrics!L:L,Metrics!$J:$J,"="&amp;$A42,Metrics!$K:$K,"="&amp;$B42)))</f>
        <v>40</v>
      </c>
      <c r="G42" s="121">
        <f>IFERROR(IF($T$6,IF($T$1,AVERAGEIFS(Metrics!N:N,Metrics!$J:$J,"="&amp;$A42,Metrics!$K:$K,"="&amp;$B42,Metrics!$AM:$AM,"=No",Metrics!$G:$G,"=Full Reporter"),AVERAGEIFS(Metrics!N:N,Metrics!$J:$J,"="&amp;$A42,Metrics!$K:$K,"="&amp;$B42,Metrics!$G:$G,"=Full Reporter")),IF($T$1,AVERAGEIFS(Metrics!N:N,Metrics!$J:$J,"="&amp;$A42,Metrics!$K:$K,"="&amp;$B42,Metrics!$AM:$AM,"=No"),AVERAGEIFS(Metrics!N:N,Metrics!$J:$J,"="&amp;$A42,Metrics!$K:$K,"="&amp;$B42))),"-")</f>
        <v>1.3417599999999998</v>
      </c>
      <c r="H42" s="122">
        <f>IFERROR(IF($T$6,IF($T$1,AVERAGEIFS(Metrics!P:P,Metrics!$J:$J,"="&amp;$A42,Metrics!$K:$K,"="&amp;$B42,Metrics!$AM:$AM,"=No",Metrics!$G:$G,"=Full Reporter"),AVERAGEIFS(Metrics!P:P,Metrics!$J:$J,"="&amp;$A42,Metrics!$K:$K,"="&amp;$B42,Metrics!$G:$G,"=Full Reporter")),IF($T$1,AVERAGEIFS(Metrics!P:P,Metrics!$J:$J,"="&amp;$A42,Metrics!$K:$K,"="&amp;$B42,Metrics!$AM:$AM,"=No"),AVERAGEIFS(Metrics!P:P,Metrics!$J:$J,"="&amp;$A42,Metrics!$K:$K,"="&amp;$B42))),"-")</f>
        <v>7.9000000000000001E-2</v>
      </c>
      <c r="I42" s="121">
        <f>IFERROR(IF($T$6,IF($T$1,AVERAGEIFS(Metrics!R:R,Metrics!$J:$J,"="&amp;$A42,Metrics!$K:$K,"="&amp;$B42,Metrics!$AM:$AM,"=No",Metrics!$G:$G,"=Full Reporter"),AVERAGEIFS(Metrics!R:R,Metrics!$J:$J,"="&amp;$A42,Metrics!$K:$K,"="&amp;$B42,Metrics!$G:$G,"=Full Reporter")),IF($T$1,AVERAGEIFS(Metrics!R:R,Metrics!$J:$J,"="&amp;$A42,Metrics!$K:$K,"="&amp;$B42,Metrics!$AM:$AM,"=No"),AVERAGEIFS(Metrics!R:R,Metrics!$J:$J,"="&amp;$A42,Metrics!$K:$K,"="&amp;$B42))),"-")</f>
        <v>1004.49794</v>
      </c>
      <c r="J42" s="122">
        <f>IFERROR(IF($T$6,IF($T$1,AVERAGEIFS(Metrics!T:T,Metrics!$J:$J,"="&amp;$A42,Metrics!$K:$K,"="&amp;$B42,Metrics!$AM:$AM,"=No",Metrics!$G:$G,"=Full Reporter"),AVERAGEIFS(Metrics!T:T,Metrics!$J:$J,"="&amp;$A42,Metrics!$K:$K,"="&amp;$B42,Metrics!$G:$G,"=Full Reporter")),IF($T$1,AVERAGEIFS(Metrics!T:T,Metrics!$J:$J,"="&amp;$A42,Metrics!$K:$K,"="&amp;$B42,Metrics!$AM:$AM,"=No"),AVERAGEIFS(Metrics!T:T,Metrics!$J:$J,"="&amp;$A42,Metrics!$K:$K,"="&amp;$B42))),"-")</f>
        <v>56.201459999999997</v>
      </c>
      <c r="K42" s="121">
        <f>IFERROR(IF($T$6,IF($T$1,AVERAGEIFS(Metrics!V:V,Metrics!$J:$J,"="&amp;$A42,Metrics!$K:$K,"="&amp;$B42,Metrics!$AM:$AM,"=No",Metrics!$G:$G,"=Full Reporter"),AVERAGEIFS(Metrics!V:V,Metrics!$J:$J,"="&amp;$A42,Metrics!$K:$K,"="&amp;$B42,Metrics!$G:$G,"=Full Reporter")),IF($T$1,AVERAGEIFS(Metrics!V:V,Metrics!$J:$J,"="&amp;$A42,Metrics!$K:$K,"="&amp;$B42,Metrics!$AM:$AM,"=No"),AVERAGEIFS(Metrics!V:V,Metrics!$J:$J,"="&amp;$A42,Metrics!$K:$K,"="&amp;$B42))),"-")</f>
        <v>19.68488</v>
      </c>
      <c r="L42" s="121">
        <f>IFERROR(IF($T$6,IF($T$1,AVERAGEIFS(Metrics!X:X,Metrics!$J:$J,"="&amp;$A42,Metrics!$K:$K,"="&amp;$B42,Metrics!$AM:$AM,"=No",Metrics!$G:$G,"=Full Reporter"),AVERAGEIFS(Metrics!X:X,Metrics!$J:$J,"="&amp;$A42,Metrics!$K:$K,"="&amp;$B42,Metrics!$G:$G,"=Full Reporter")),IF($T$1,AVERAGEIFS(Metrics!X:X,Metrics!$J:$J,"="&amp;$A42,Metrics!$K:$K,"="&amp;$B42,Metrics!$AM:$AM,"=No"),AVERAGEIFS(Metrics!X:X,Metrics!$J:$J,"="&amp;$A42,Metrics!$K:$K,"="&amp;$B42))),"-")</f>
        <v>1.5995199999999998</v>
      </c>
      <c r="M42" s="127">
        <f>IF($T$6,IF($T$1,SUMIFS(Metrics!AA:AA,Metrics!$J:$J,"="&amp;$A42,Metrics!$K:$K,"="&amp;$B42,Metrics!$AM:$AM,"=No",Metrics!$G:$G,"=Full Reporter"),SUMIFS(Metrics!AA:AA,Metrics!$J:$J,"="&amp;$A42,Metrics!$K:$K,"="&amp;$B42,Metrics!$G:$G,"=Full Reporter")),IF($T$1,SUMIFS(Metrics!AA:AA,Metrics!$J:$J,"="&amp;$A42,Metrics!$K:$K,"="&amp;$B42,Metrics!$AM:$AM,"=No"),SUMIFS(Metrics!AA:AA,Metrics!$J:$J,"="&amp;$A42,Metrics!$K:$K,"="&amp;$B42)))</f>
        <v>7979274</v>
      </c>
      <c r="N42" s="127">
        <f>IF($T$6,IF($T$1,SUMIFS(Metrics!AC:AC,Metrics!$J:$J,"="&amp;$A42,Metrics!$K:$K,"="&amp;$B42,Metrics!$AM:$AM,"=No",Metrics!$G:$G,"=Full Reporter"),SUMIFS(Metrics!AC:AC,Metrics!$J:$J,"="&amp;$A42,Metrics!$K:$K,"="&amp;$B42,Metrics!$G:$G,"=Full Reporter")),IF($T$1,SUMIFS(Metrics!AC:AC,Metrics!$J:$J,"="&amp;$A42,Metrics!$K:$K,"="&amp;$B42,Metrics!$AM:$AM,"=No"),SUMIFS(Metrics!AC:AC,Metrics!$J:$J,"="&amp;$A42,Metrics!$K:$K,"="&amp;$B42)))</f>
        <v>96149353</v>
      </c>
      <c r="O42" s="128">
        <f>IF($T$6,IF($T$1,SUMIFS(Metrics!AE:AE,Metrics!$J:$J,"="&amp;$A42,Metrics!$K:$K,"="&amp;$B42,Metrics!$AM:$AM,"=No",Metrics!$G:$G,"=Full Reporter"),SUMIFS(Metrics!AE:AE,Metrics!$J:$J,"="&amp;$A42,Metrics!$K:$K,"="&amp;$B42,Metrics!$G:$G,"=Full Reporter")),IF($T$1,SUMIFS(Metrics!AE:AE,Metrics!$J:$J,"="&amp;$A42,Metrics!$K:$K,"="&amp;$B42,Metrics!$AM:$AM,"=No"),SUMIFS(Metrics!AE:AE,Metrics!$J:$J,"="&amp;$A42,Metrics!$K:$K,"="&amp;$B42)))</f>
        <v>6878226</v>
      </c>
      <c r="P42" s="128">
        <f>IF($T$6,IF($T$1,SUMIFS(Metrics!AG:AG,Metrics!$J:$J,"="&amp;$A42,Metrics!$K:$K,"="&amp;$B42,Metrics!$AM:$AM,"=No",Metrics!$G:$G,"=Full Reporter"),SUMIFS(Metrics!AG:AG,Metrics!$J:$J,"="&amp;$A42,Metrics!$K:$K,"="&amp;$B42,Metrics!$G:$G,"=Full Reporter")),IF($T$1,SUMIFS(Metrics!AG:AG,Metrics!$J:$J,"="&amp;$A42,Metrics!$K:$K,"="&amp;$B42,Metrics!$AM:$AM,"=No"),SUMIFS(Metrics!AG:AG,Metrics!$J:$J,"="&amp;$A42,Metrics!$K:$K,"="&amp;$B42)))</f>
        <v>116086</v>
      </c>
      <c r="Q42" s="128">
        <f>IF($T$6,IF($T$1,SUMIFS(Metrics!AI:AI,Metrics!$J:$J,"="&amp;$A42,Metrics!$K:$K,"="&amp;$B42,Metrics!$AM:$AM,"=No",Metrics!$G:$G,"=Full Reporter"),SUMIFS(Metrics!AI:AI,Metrics!$J:$J,"="&amp;$A42,Metrics!$K:$K,"="&amp;$B42,Metrics!$G:$G,"=Full Reporter")),IF($T$1,SUMIFS(Metrics!AI:AI,Metrics!$J:$J,"="&amp;$A42,Metrics!$K:$K,"="&amp;$B42,Metrics!$AM:$AM,"=No"),SUMIFS(Metrics!AI:AI,Metrics!$J:$J,"="&amp;$A42,Metrics!$K:$K,"="&amp;$B42)))</f>
        <v>82176201</v>
      </c>
      <c r="R42" s="129">
        <f>IF($T$6,IF($T$1,SUMIFS(Metrics!AK:AK,Metrics!$J:$J,"="&amp;$A42,Metrics!$K:$K,"="&amp;$B42,Metrics!$AM:$AM,"=No",Metrics!$G:$G,"=Full Reporter"),SUMIFS(Metrics!AK:AK,Metrics!$J:$J,"="&amp;$A42,Metrics!$K:$K,"="&amp;$B42,Metrics!$G:$G,"=Full Reporter")),IF($T$1,SUMIFS(Metrics!AK:AK,Metrics!$J:$J,"="&amp;$A42,Metrics!$K:$K,"="&amp;$B42,Metrics!$AM:$AM,"=No"),SUMIFS(Metrics!AK:AK,Metrics!$J:$J,"="&amp;$A42,Metrics!$K:$K,"="&amp;$B42)))</f>
        <v>2770429</v>
      </c>
      <c r="S42" s="59"/>
      <c r="T42" s="59"/>
      <c r="U42" s="59"/>
      <c r="V42" s="59"/>
      <c r="W42" s="59"/>
      <c r="X42" s="59"/>
      <c r="Y42" s="59"/>
    </row>
    <row r="43" spans="1:25" s="60" customFormat="1" ht="11.25">
      <c r="A43" s="153" t="s">
        <v>89</v>
      </c>
      <c r="B43" s="153" t="s">
        <v>12</v>
      </c>
      <c r="C43" s="97" t="s">
        <v>169</v>
      </c>
      <c r="D43" s="97"/>
      <c r="E43" s="97"/>
      <c r="F43" s="126">
        <f>IF($T$6,IF($T$1,SUMIFS(Metrics!L:L,Metrics!$J:$J,"="&amp;$A43,Metrics!$K:$K,"="&amp;$B43,Metrics!$AM:$AM,"=No",Metrics!$G:$G,"=Full Reporter"),SUMIFS(Metrics!L:L,Metrics!$J:$J,"="&amp;$A43,Metrics!$K:$K,"="&amp;$B43,Metrics!$G:$G,"=Full Reporter")),IF($T$1,SUMIFS(Metrics!L:L,Metrics!$J:$J,"="&amp;$A43,Metrics!$K:$K,"="&amp;$B43,Metrics!$AM:$AM,"=No"),SUMIFS(Metrics!L:L,Metrics!$J:$J,"="&amp;$A43,Metrics!$K:$K,"="&amp;$B43)))</f>
        <v>6</v>
      </c>
      <c r="G43" s="121">
        <f>IFERROR(IF($T$6,IF($T$1,AVERAGEIFS(Metrics!N:N,Metrics!$J:$J,"="&amp;$A43,Metrics!$K:$K,"="&amp;$B43,Metrics!$AM:$AM,"=No",Metrics!$G:$G,"=Full Reporter"),AVERAGEIFS(Metrics!N:N,Metrics!$J:$J,"="&amp;$A43,Metrics!$K:$K,"="&amp;$B43,Metrics!$G:$G,"=Full Reporter")),IF($T$1,AVERAGEIFS(Metrics!N:N,Metrics!$J:$J,"="&amp;$A43,Metrics!$K:$K,"="&amp;$B43,Metrics!$AM:$AM,"=No"),AVERAGEIFS(Metrics!N:N,Metrics!$J:$J,"="&amp;$A43,Metrics!$K:$K,"="&amp;$B43))),"-")</f>
        <v>3.1617000000000002</v>
      </c>
      <c r="H43" s="122">
        <f>IFERROR(IF($T$6,IF($T$1,AVERAGEIFS(Metrics!P:P,Metrics!$J:$J,"="&amp;$A43,Metrics!$K:$K,"="&amp;$B43,Metrics!$AM:$AM,"=No",Metrics!$G:$G,"=Full Reporter"),AVERAGEIFS(Metrics!P:P,Metrics!$J:$J,"="&amp;$A43,Metrics!$K:$K,"="&amp;$B43,Metrics!$G:$G,"=Full Reporter")),IF($T$1,AVERAGEIFS(Metrics!P:P,Metrics!$J:$J,"="&amp;$A43,Metrics!$K:$K,"="&amp;$B43,Metrics!$AM:$AM,"=No"),AVERAGEIFS(Metrics!P:P,Metrics!$J:$J,"="&amp;$A43,Metrics!$K:$K,"="&amp;$B43))),"-")</f>
        <v>0.76776666666666671</v>
      </c>
      <c r="I43" s="121">
        <f>IFERROR(IF($T$6,IF($T$1,AVERAGEIFS(Metrics!R:R,Metrics!$J:$J,"="&amp;$A43,Metrics!$K:$K,"="&amp;$B43,Metrics!$AM:$AM,"=No",Metrics!$G:$G,"=Full Reporter"),AVERAGEIFS(Metrics!R:R,Metrics!$J:$J,"="&amp;$A43,Metrics!$K:$K,"="&amp;$B43,Metrics!$G:$G,"=Full Reporter")),IF($T$1,AVERAGEIFS(Metrics!R:R,Metrics!$J:$J,"="&amp;$A43,Metrics!$K:$K,"="&amp;$B43,Metrics!$AM:$AM,"=No"),AVERAGEIFS(Metrics!R:R,Metrics!$J:$J,"="&amp;$A43,Metrics!$K:$K,"="&amp;$B43))),"-")</f>
        <v>454.5334666666667</v>
      </c>
      <c r="J43" s="122">
        <f>IFERROR(IF($T$6,IF($T$1,AVERAGEIFS(Metrics!T:T,Metrics!$J:$J,"="&amp;$A43,Metrics!$K:$K,"="&amp;$B43,Metrics!$AM:$AM,"=No",Metrics!$G:$G,"=Full Reporter"),AVERAGEIFS(Metrics!T:T,Metrics!$J:$J,"="&amp;$A43,Metrics!$K:$K,"="&amp;$B43,Metrics!$G:$G,"=Full Reporter")),IF($T$1,AVERAGEIFS(Metrics!T:T,Metrics!$J:$J,"="&amp;$A43,Metrics!$K:$K,"="&amp;$B43,Metrics!$AM:$AM,"=No"),AVERAGEIFS(Metrics!T:T,Metrics!$J:$J,"="&amp;$A43,Metrics!$K:$K,"="&amp;$B43))),"-")</f>
        <v>77.807166666666674</v>
      </c>
      <c r="K43" s="121">
        <f>IFERROR(IF($T$6,IF($T$1,AVERAGEIFS(Metrics!V:V,Metrics!$J:$J,"="&amp;$A43,Metrics!$K:$K,"="&amp;$B43,Metrics!$AM:$AM,"=No",Metrics!$G:$G,"=Full Reporter"),AVERAGEIFS(Metrics!V:V,Metrics!$J:$J,"="&amp;$A43,Metrics!$K:$K,"="&amp;$B43,Metrics!$G:$G,"=Full Reporter")),IF($T$1,AVERAGEIFS(Metrics!V:V,Metrics!$J:$J,"="&amp;$A43,Metrics!$K:$K,"="&amp;$B43,Metrics!$AM:$AM,"=No"),AVERAGEIFS(Metrics!V:V,Metrics!$J:$J,"="&amp;$A43,Metrics!$K:$K,"="&amp;$B43))),"-")</f>
        <v>6.547533333333333</v>
      </c>
      <c r="L43" s="121">
        <f>IFERROR(IF($T$6,IF($T$1,AVERAGEIFS(Metrics!X:X,Metrics!$J:$J,"="&amp;$A43,Metrics!$K:$K,"="&amp;$B43,Metrics!$AM:$AM,"=No",Metrics!$G:$G,"=Full Reporter"),AVERAGEIFS(Metrics!X:X,Metrics!$J:$J,"="&amp;$A43,Metrics!$K:$K,"="&amp;$B43,Metrics!$G:$G,"=Full Reporter")),IF($T$1,AVERAGEIFS(Metrics!X:X,Metrics!$J:$J,"="&amp;$A43,Metrics!$K:$K,"="&amp;$B43,Metrics!$AM:$AM,"=No"),AVERAGEIFS(Metrics!X:X,Metrics!$J:$J,"="&amp;$A43,Metrics!$K:$K,"="&amp;$B43))),"-")</f>
        <v>33.292866666666669</v>
      </c>
      <c r="M43" s="127">
        <f>IF($T$6,IF($T$1,SUMIFS(Metrics!AA:AA,Metrics!$J:$J,"="&amp;$A43,Metrics!$K:$K,"="&amp;$B43,Metrics!$AM:$AM,"=No",Metrics!$G:$G,"=Full Reporter"),SUMIFS(Metrics!AA:AA,Metrics!$J:$J,"="&amp;$A43,Metrics!$K:$K,"="&amp;$B43,Metrics!$G:$G,"=Full Reporter")),IF($T$1,SUMIFS(Metrics!AA:AA,Metrics!$J:$J,"="&amp;$A43,Metrics!$K:$K,"="&amp;$B43,Metrics!$AM:$AM,"=No"),SUMIFS(Metrics!AA:AA,Metrics!$J:$J,"="&amp;$A43,Metrics!$K:$K,"="&amp;$B43)))</f>
        <v>3909542</v>
      </c>
      <c r="N43" s="127">
        <f>IF($T$6,IF($T$1,SUMIFS(Metrics!AC:AC,Metrics!$J:$J,"="&amp;$A43,Metrics!$K:$K,"="&amp;$B43,Metrics!$AM:$AM,"=No",Metrics!$G:$G,"=Full Reporter"),SUMIFS(Metrics!AC:AC,Metrics!$J:$J,"="&amp;$A43,Metrics!$K:$K,"="&amp;$B43,Metrics!$G:$G,"=Full Reporter")),IF($T$1,SUMIFS(Metrics!AC:AC,Metrics!$J:$J,"="&amp;$A43,Metrics!$K:$K,"="&amp;$B43,Metrics!$AM:$AM,"=No"),SUMIFS(Metrics!AC:AC,Metrics!$J:$J,"="&amp;$A43,Metrics!$K:$K,"="&amp;$B43)))</f>
        <v>3809198</v>
      </c>
      <c r="O43" s="128">
        <f>IF($T$6,IF($T$1,SUMIFS(Metrics!AE:AE,Metrics!$J:$J,"="&amp;$A43,Metrics!$K:$K,"="&amp;$B43,Metrics!$AM:$AM,"=No",Metrics!$G:$G,"=Full Reporter"),SUMIFS(Metrics!AE:AE,Metrics!$J:$J,"="&amp;$A43,Metrics!$K:$K,"="&amp;$B43,Metrics!$G:$G,"=Full Reporter")),IF($T$1,SUMIFS(Metrics!AE:AE,Metrics!$J:$J,"="&amp;$A43,Metrics!$K:$K,"="&amp;$B43,Metrics!$AM:$AM,"=No"),SUMIFS(Metrics!AE:AE,Metrics!$J:$J,"="&amp;$A43,Metrics!$K:$K,"="&amp;$B43)))</f>
        <v>1151462</v>
      </c>
      <c r="P43" s="128">
        <f>IF($T$6,IF($T$1,SUMIFS(Metrics!AG:AG,Metrics!$J:$J,"="&amp;$A43,Metrics!$K:$K,"="&amp;$B43,Metrics!$AM:$AM,"=No",Metrics!$G:$G,"=Full Reporter"),SUMIFS(Metrics!AG:AG,Metrics!$J:$J,"="&amp;$A43,Metrics!$K:$K,"="&amp;$B43,Metrics!$G:$G,"=Full Reporter")),IF($T$1,SUMIFS(Metrics!AG:AG,Metrics!$J:$J,"="&amp;$A43,Metrics!$K:$K,"="&amp;$B43,Metrics!$AM:$AM,"=No"),SUMIFS(Metrics!AG:AG,Metrics!$J:$J,"="&amp;$A43,Metrics!$K:$K,"="&amp;$B43)))</f>
        <v>14025</v>
      </c>
      <c r="Q43" s="128">
        <f>IF($T$6,IF($T$1,SUMIFS(Metrics!AI:AI,Metrics!$J:$J,"="&amp;$A43,Metrics!$K:$K,"="&amp;$B43,Metrics!$AM:$AM,"=No",Metrics!$G:$G,"=Full Reporter"),SUMIFS(Metrics!AI:AI,Metrics!$J:$J,"="&amp;$A43,Metrics!$K:$K,"="&amp;$B43,Metrics!$G:$G,"=Full Reporter")),IF($T$1,SUMIFS(Metrics!AI:AI,Metrics!$J:$J,"="&amp;$A43,Metrics!$K:$K,"="&amp;$B43,Metrics!$AM:$AM,"=No"),SUMIFS(Metrics!AI:AI,Metrics!$J:$J,"="&amp;$A43,Metrics!$K:$K,"="&amp;$B43)))</f>
        <v>569633</v>
      </c>
      <c r="R43" s="129">
        <f>IF($T$6,IF($T$1,SUMIFS(Metrics!AK:AK,Metrics!$J:$J,"="&amp;$A43,Metrics!$K:$K,"="&amp;$B43,Metrics!$AM:$AM,"=No",Metrics!$G:$G,"=Full Reporter"),SUMIFS(Metrics!AK:AK,Metrics!$J:$J,"="&amp;$A43,Metrics!$K:$K,"="&amp;$B43,Metrics!$G:$G,"=Full Reporter")),IF($T$1,SUMIFS(Metrics!AK:AK,Metrics!$J:$J,"="&amp;$A43,Metrics!$K:$K,"="&amp;$B43,Metrics!$AM:$AM,"=No"),SUMIFS(Metrics!AK:AK,Metrics!$J:$J,"="&amp;$A43,Metrics!$K:$K,"="&amp;$B43)))</f>
        <v>36199</v>
      </c>
      <c r="S43" s="59"/>
      <c r="T43" s="59"/>
      <c r="U43" s="59"/>
      <c r="V43" s="59"/>
      <c r="W43" s="59"/>
      <c r="X43" s="59"/>
      <c r="Y43" s="59"/>
    </row>
    <row r="44" spans="1:25" s="60" customFormat="1" ht="11.25">
      <c r="A44" s="153" t="s">
        <v>21</v>
      </c>
      <c r="B44" s="153" t="s">
        <v>12</v>
      </c>
      <c r="C44" s="97" t="s">
        <v>170</v>
      </c>
      <c r="D44" s="97"/>
      <c r="E44" s="97"/>
      <c r="F44" s="126">
        <f>IF($T$6,IF($T$1,SUMIFS(Metrics!L:L,Metrics!$J:$J,"="&amp;$A44,Metrics!$K:$K,"="&amp;$B44,Metrics!$AM:$AM,"=No",Metrics!$G:$G,"=Full Reporter"),SUMIFS(Metrics!L:L,Metrics!$J:$J,"="&amp;$A44,Metrics!$K:$K,"="&amp;$B44,Metrics!$G:$G,"=Full Reporter")),IF($T$1,SUMIFS(Metrics!L:L,Metrics!$J:$J,"="&amp;$A44,Metrics!$K:$K,"="&amp;$B44,Metrics!$AM:$AM,"=No"),SUMIFS(Metrics!L:L,Metrics!$J:$J,"="&amp;$A44,Metrics!$K:$K,"="&amp;$B44)))</f>
        <v>1615</v>
      </c>
      <c r="G44" s="121">
        <f>IFERROR(IF($T$6,IF($T$1,AVERAGEIFS(Metrics!N:N,Metrics!$J:$J,"="&amp;$A44,Metrics!$K:$K,"="&amp;$B44,Metrics!$AM:$AM,"=No",Metrics!$G:$G,"=Full Reporter"),AVERAGEIFS(Metrics!N:N,Metrics!$J:$J,"="&amp;$A44,Metrics!$K:$K,"="&amp;$B44,Metrics!$G:$G,"=Full Reporter")),IF($T$1,AVERAGEIFS(Metrics!N:N,Metrics!$J:$J,"="&amp;$A44,Metrics!$K:$K,"="&amp;$B44,Metrics!$AM:$AM,"=No"),AVERAGEIFS(Metrics!N:N,Metrics!$J:$J,"="&amp;$A44,Metrics!$K:$K,"="&amp;$B44))),"-")</f>
        <v>1.0839095238095235</v>
      </c>
      <c r="H44" s="122">
        <f>IFERROR(IF($T$6,IF($T$1,AVERAGEIFS(Metrics!P:P,Metrics!$J:$J,"="&amp;$A44,Metrics!$K:$K,"="&amp;$B44,Metrics!$AM:$AM,"=No",Metrics!$G:$G,"=Full Reporter"),AVERAGEIFS(Metrics!P:P,Metrics!$J:$J,"="&amp;$A44,Metrics!$K:$K,"="&amp;$B44,Metrics!$G:$G,"=Full Reporter")),IF($T$1,AVERAGEIFS(Metrics!P:P,Metrics!$J:$J,"="&amp;$A44,Metrics!$K:$K,"="&amp;$B44,Metrics!$AM:$AM,"=No"),AVERAGEIFS(Metrics!P:P,Metrics!$J:$J,"="&amp;$A44,Metrics!$K:$K,"="&amp;$B44))),"-")</f>
        <v>0.22198571428571429</v>
      </c>
      <c r="I44" s="121">
        <f>IFERROR(IF($T$6,IF($T$1,AVERAGEIFS(Metrics!R:R,Metrics!$J:$J,"="&amp;$A44,Metrics!$K:$K,"="&amp;$B44,Metrics!$AM:$AM,"=No",Metrics!$G:$G,"=Full Reporter"),AVERAGEIFS(Metrics!R:R,Metrics!$J:$J,"="&amp;$A44,Metrics!$K:$K,"="&amp;$B44,Metrics!$G:$G,"=Full Reporter")),IF($T$1,AVERAGEIFS(Metrics!R:R,Metrics!$J:$J,"="&amp;$A44,Metrics!$K:$K,"="&amp;$B44,Metrics!$AM:$AM,"=No"),AVERAGEIFS(Metrics!R:R,Metrics!$J:$J,"="&amp;$A44,Metrics!$K:$K,"="&amp;$B44))),"-")</f>
        <v>317.8408714285714</v>
      </c>
      <c r="J44" s="122">
        <f>IFERROR(IF($T$6,IF($T$1,AVERAGEIFS(Metrics!T:T,Metrics!$J:$J,"="&amp;$A44,Metrics!$K:$K,"="&amp;$B44,Metrics!$AM:$AM,"=No",Metrics!$G:$G,"=Full Reporter"),AVERAGEIFS(Metrics!T:T,Metrics!$J:$J,"="&amp;$A44,Metrics!$K:$K,"="&amp;$B44,Metrics!$G:$G,"=Full Reporter")),IF($T$1,AVERAGEIFS(Metrics!T:T,Metrics!$J:$J,"="&amp;$A44,Metrics!$K:$K,"="&amp;$B44,Metrics!$AM:$AM,"=No"),AVERAGEIFS(Metrics!T:T,Metrics!$J:$J,"="&amp;$A44,Metrics!$K:$K,"="&amp;$B44))),"-")</f>
        <v>61.055652380952367</v>
      </c>
      <c r="K44" s="121">
        <f>IFERROR(IF($T$6,IF($T$1,AVERAGEIFS(Metrics!V:V,Metrics!$J:$J,"="&amp;$A44,Metrics!$K:$K,"="&amp;$B44,Metrics!$AM:$AM,"=No",Metrics!$G:$G,"=Full Reporter"),AVERAGEIFS(Metrics!V:V,Metrics!$J:$J,"="&amp;$A44,Metrics!$K:$K,"="&amp;$B44,Metrics!$G:$G,"=Full Reporter")),IF($T$1,AVERAGEIFS(Metrics!V:V,Metrics!$J:$J,"="&amp;$A44,Metrics!$K:$K,"="&amp;$B44,Metrics!$AM:$AM,"=No"),AVERAGEIFS(Metrics!V:V,Metrics!$J:$J,"="&amp;$A44,Metrics!$K:$K,"="&amp;$B44))),"-")</f>
        <v>5.6356142857142864</v>
      </c>
      <c r="L44" s="121">
        <f>IFERROR(IF($T$6,IF($T$1,AVERAGEIFS(Metrics!X:X,Metrics!$J:$J,"="&amp;$A44,Metrics!$K:$K,"="&amp;$B44,Metrics!$AM:$AM,"=No",Metrics!$G:$G,"=Full Reporter"),AVERAGEIFS(Metrics!X:X,Metrics!$J:$J,"="&amp;$A44,Metrics!$K:$K,"="&amp;$B44,Metrics!$G:$G,"=Full Reporter")),IF($T$1,AVERAGEIFS(Metrics!X:X,Metrics!$J:$J,"="&amp;$A44,Metrics!$K:$K,"="&amp;$B44,Metrics!$AM:$AM,"=No"),AVERAGEIFS(Metrics!X:X,Metrics!$J:$J,"="&amp;$A44,Metrics!$K:$K,"="&amp;$B44))),"-")</f>
        <v>1.2443761904761903</v>
      </c>
      <c r="M44" s="127">
        <f>IF($T$6,IF($T$1,SUMIFS(Metrics!AA:AA,Metrics!$J:$J,"="&amp;$A44,Metrics!$K:$K,"="&amp;$B44,Metrics!$AM:$AM,"=No",Metrics!$G:$G,"=Full Reporter"),SUMIFS(Metrics!AA:AA,Metrics!$J:$J,"="&amp;$A44,Metrics!$K:$K,"="&amp;$B44,Metrics!$G:$G,"=Full Reporter")),IF($T$1,SUMIFS(Metrics!AA:AA,Metrics!$J:$J,"="&amp;$A44,Metrics!$K:$K,"="&amp;$B44,Metrics!$AM:$AM,"=No"),SUMIFS(Metrics!AA:AA,Metrics!$J:$J,"="&amp;$A44,Metrics!$K:$K,"="&amp;$B44)))</f>
        <v>484201967</v>
      </c>
      <c r="N44" s="127">
        <f>IF($T$6,IF($T$1,SUMIFS(Metrics!AC:AC,Metrics!$J:$J,"="&amp;$A44,Metrics!$K:$K,"="&amp;$B44,Metrics!$AM:$AM,"=No",Metrics!$G:$G,"=Full Reporter"),SUMIFS(Metrics!AC:AC,Metrics!$J:$J,"="&amp;$A44,Metrics!$K:$K,"="&amp;$B44,Metrics!$G:$G,"=Full Reporter")),IF($T$1,SUMIFS(Metrics!AC:AC,Metrics!$J:$J,"="&amp;$A44,Metrics!$K:$K,"="&amp;$B44,Metrics!$AM:$AM,"=No"),SUMIFS(Metrics!AC:AC,Metrics!$J:$J,"="&amp;$A44,Metrics!$K:$K,"="&amp;$B44)))</f>
        <v>2188660212</v>
      </c>
      <c r="O44" s="128">
        <f>IF($T$6,IF($T$1,SUMIFS(Metrics!AE:AE,Metrics!$J:$J,"="&amp;$A44,Metrics!$K:$K,"="&amp;$B44,Metrics!$AM:$AM,"=No",Metrics!$G:$G,"=Full Reporter"),SUMIFS(Metrics!AE:AE,Metrics!$J:$J,"="&amp;$A44,Metrics!$K:$K,"="&amp;$B44,Metrics!$G:$G,"=Full Reporter")),IF($T$1,SUMIFS(Metrics!AE:AE,Metrics!$J:$J,"="&amp;$A44,Metrics!$K:$K,"="&amp;$B44,Metrics!$AM:$AM,"=No"),SUMIFS(Metrics!AE:AE,Metrics!$J:$J,"="&amp;$A44,Metrics!$K:$K,"="&amp;$B44)))</f>
        <v>455702248</v>
      </c>
      <c r="P44" s="128">
        <f>IF($T$6,IF($T$1,SUMIFS(Metrics!AG:AG,Metrics!$J:$J,"="&amp;$A44,Metrics!$K:$K,"="&amp;$B44,Metrics!$AM:$AM,"=No",Metrics!$G:$G,"=Full Reporter"),SUMIFS(Metrics!AG:AG,Metrics!$J:$J,"="&amp;$A44,Metrics!$K:$K,"="&amp;$B44,Metrics!$G:$G,"=Full Reporter")),IF($T$1,SUMIFS(Metrics!AG:AG,Metrics!$J:$J,"="&amp;$A44,Metrics!$K:$K,"="&amp;$B44,Metrics!$AM:$AM,"=No"),SUMIFS(Metrics!AG:AG,Metrics!$J:$J,"="&amp;$A44,Metrics!$K:$K,"="&amp;$B44)))</f>
        <v>7120797</v>
      </c>
      <c r="Q44" s="128">
        <f>IF($T$6,IF($T$1,SUMIFS(Metrics!AI:AI,Metrics!$J:$J,"="&amp;$A44,Metrics!$K:$K,"="&amp;$B44,Metrics!$AM:$AM,"=No",Metrics!$G:$G,"=Full Reporter"),SUMIFS(Metrics!AI:AI,Metrics!$J:$J,"="&amp;$A44,Metrics!$K:$K,"="&amp;$B44,Metrics!$G:$G,"=Full Reporter")),IF($T$1,SUMIFS(Metrics!AI:AI,Metrics!$J:$J,"="&amp;$A44,Metrics!$K:$K,"="&amp;$B44,Metrics!$AM:$AM,"=No"),SUMIFS(Metrics!AI:AI,Metrics!$J:$J,"="&amp;$A44,Metrics!$K:$K,"="&amp;$B44)))</f>
        <v>2364640011</v>
      </c>
      <c r="R44" s="129">
        <f>IF($T$6,IF($T$1,SUMIFS(Metrics!AK:AK,Metrics!$J:$J,"="&amp;$A44,Metrics!$K:$K,"="&amp;$B44,Metrics!$AM:$AM,"=No",Metrics!$G:$G,"=Full Reporter"),SUMIFS(Metrics!AK:AK,Metrics!$J:$J,"="&amp;$A44,Metrics!$K:$K,"="&amp;$B44,Metrics!$G:$G,"=Full Reporter")),IF($T$1,SUMIFS(Metrics!AK:AK,Metrics!$J:$J,"="&amp;$A44,Metrics!$K:$K,"="&amp;$B44,Metrics!$AM:$AM,"=No"),SUMIFS(Metrics!AK:AK,Metrics!$J:$J,"="&amp;$A44,Metrics!$K:$K,"="&amp;$B44)))</f>
        <v>112891041</v>
      </c>
      <c r="S44" s="59"/>
      <c r="T44" s="59"/>
      <c r="U44" s="59"/>
      <c r="V44" s="59"/>
      <c r="W44" s="59"/>
      <c r="X44" s="59"/>
      <c r="Y44" s="59"/>
    </row>
    <row r="45" spans="1:25" s="60" customFormat="1" ht="11.25">
      <c r="A45" s="153" t="s">
        <v>21</v>
      </c>
      <c r="B45" s="153" t="s">
        <v>15</v>
      </c>
      <c r="C45" s="97" t="s">
        <v>171</v>
      </c>
      <c r="D45" s="97"/>
      <c r="E45" s="97"/>
      <c r="F45" s="126">
        <f>IF($T$6,IF($T$1,SUMIFS(Metrics!L:L,Metrics!$J:$J,"="&amp;$A45,Metrics!$K:$K,"="&amp;$B45,Metrics!$AM:$AM,"=No",Metrics!$G:$G,"=Full Reporter"),SUMIFS(Metrics!L:L,Metrics!$J:$J,"="&amp;$A45,Metrics!$K:$K,"="&amp;$B45,Metrics!$G:$G,"=Full Reporter")),IF($T$1,SUMIFS(Metrics!L:L,Metrics!$J:$J,"="&amp;$A45,Metrics!$K:$K,"="&amp;$B45,Metrics!$AM:$AM,"=No"),SUMIFS(Metrics!L:L,Metrics!$J:$J,"="&amp;$A45,Metrics!$K:$K,"="&amp;$B45)))</f>
        <v>80</v>
      </c>
      <c r="G45" s="121">
        <f>IFERROR(IF($T$6,IF($T$1,AVERAGEIFS(Metrics!N:N,Metrics!$J:$J,"="&amp;$A45,Metrics!$K:$K,"="&amp;$B45,Metrics!$AM:$AM,"=No",Metrics!$G:$G,"=Full Reporter"),AVERAGEIFS(Metrics!N:N,Metrics!$J:$J,"="&amp;$A45,Metrics!$K:$K,"="&amp;$B45,Metrics!$G:$G,"=Full Reporter")),IF($T$1,AVERAGEIFS(Metrics!N:N,Metrics!$J:$J,"="&amp;$A45,Metrics!$K:$K,"="&amp;$B45,Metrics!$AM:$AM,"=No"),AVERAGEIFS(Metrics!N:N,Metrics!$J:$J,"="&amp;$A45,Metrics!$K:$K,"="&amp;$B45))),"-")</f>
        <v>0.85870000000000002</v>
      </c>
      <c r="H45" s="122">
        <f>IFERROR(IF($T$6,IF($T$1,AVERAGEIFS(Metrics!P:P,Metrics!$J:$J,"="&amp;$A45,Metrics!$K:$K,"="&amp;$B45,Metrics!$AM:$AM,"=No",Metrics!$G:$G,"=Full Reporter"),AVERAGEIFS(Metrics!P:P,Metrics!$J:$J,"="&amp;$A45,Metrics!$K:$K,"="&amp;$B45,Metrics!$G:$G,"=Full Reporter")),IF($T$1,AVERAGEIFS(Metrics!P:P,Metrics!$J:$J,"="&amp;$A45,Metrics!$K:$K,"="&amp;$B45,Metrics!$AM:$AM,"=No"),AVERAGEIFS(Metrics!P:P,Metrics!$J:$J,"="&amp;$A45,Metrics!$K:$K,"="&amp;$B45))),"-")</f>
        <v>0.21465000000000001</v>
      </c>
      <c r="I45" s="121">
        <f>IFERROR(IF($T$6,IF($T$1,AVERAGEIFS(Metrics!R:R,Metrics!$J:$J,"="&amp;$A45,Metrics!$K:$K,"="&amp;$B45,Metrics!$AM:$AM,"=No",Metrics!$G:$G,"=Full Reporter"),AVERAGEIFS(Metrics!R:R,Metrics!$J:$J,"="&amp;$A45,Metrics!$K:$K,"="&amp;$B45,Metrics!$G:$G,"=Full Reporter")),IF($T$1,AVERAGEIFS(Metrics!R:R,Metrics!$J:$J,"="&amp;$A45,Metrics!$K:$K,"="&amp;$B45,Metrics!$AM:$AM,"=No"),AVERAGEIFS(Metrics!R:R,Metrics!$J:$J,"="&amp;$A45,Metrics!$K:$K,"="&amp;$B45))),"-")</f>
        <v>486.64765</v>
      </c>
      <c r="J45" s="122">
        <f>IFERROR(IF($T$6,IF($T$1,AVERAGEIFS(Metrics!T:T,Metrics!$J:$J,"="&amp;$A45,Metrics!$K:$K,"="&amp;$B45,Metrics!$AM:$AM,"=No",Metrics!$G:$G,"=Full Reporter"),AVERAGEIFS(Metrics!T:T,Metrics!$J:$J,"="&amp;$A45,Metrics!$K:$K,"="&amp;$B45,Metrics!$G:$G,"=Full Reporter")),IF($T$1,AVERAGEIFS(Metrics!T:T,Metrics!$J:$J,"="&amp;$A45,Metrics!$K:$K,"="&amp;$B45,Metrics!$AM:$AM,"=No"),AVERAGEIFS(Metrics!T:T,Metrics!$J:$J,"="&amp;$A45,Metrics!$K:$K,"="&amp;$B45))),"-")</f>
        <v>97.629099999999994</v>
      </c>
      <c r="K45" s="121">
        <f>IFERROR(IF($T$6,IF($T$1,AVERAGEIFS(Metrics!V:V,Metrics!$J:$J,"="&amp;$A45,Metrics!$K:$K,"="&amp;$B45,Metrics!$AM:$AM,"=No",Metrics!$G:$G,"=Full Reporter"),AVERAGEIFS(Metrics!V:V,Metrics!$J:$J,"="&amp;$A45,Metrics!$K:$K,"="&amp;$B45,Metrics!$G:$G,"=Full Reporter")),IF($T$1,AVERAGEIFS(Metrics!V:V,Metrics!$J:$J,"="&amp;$A45,Metrics!$K:$K,"="&amp;$B45,Metrics!$AM:$AM,"=No"),AVERAGEIFS(Metrics!V:V,Metrics!$J:$J,"="&amp;$A45,Metrics!$K:$K,"="&amp;$B45))),"-")</f>
        <v>4.5213000000000001</v>
      </c>
      <c r="L45" s="121">
        <f>IFERROR(IF($T$6,IF($T$1,AVERAGEIFS(Metrics!X:X,Metrics!$J:$J,"="&amp;$A45,Metrics!$K:$K,"="&amp;$B45,Metrics!$AM:$AM,"=No",Metrics!$G:$G,"=Full Reporter"),AVERAGEIFS(Metrics!X:X,Metrics!$J:$J,"="&amp;$A45,Metrics!$K:$K,"="&amp;$B45,Metrics!$G:$G,"=Full Reporter")),IF($T$1,AVERAGEIFS(Metrics!X:X,Metrics!$J:$J,"="&amp;$A45,Metrics!$K:$K,"="&amp;$B45,Metrics!$AM:$AM,"=No"),AVERAGEIFS(Metrics!X:X,Metrics!$J:$J,"="&amp;$A45,Metrics!$K:$K,"="&amp;$B45))),"-")</f>
        <v>1.0104500000000001</v>
      </c>
      <c r="M45" s="127">
        <f>IF($T$6,IF($T$1,SUMIFS(Metrics!AA:AA,Metrics!$J:$J,"="&amp;$A45,Metrics!$K:$K,"="&amp;$B45,Metrics!$AM:$AM,"=No",Metrics!$G:$G,"=Full Reporter"),SUMIFS(Metrics!AA:AA,Metrics!$J:$J,"="&amp;$A45,Metrics!$K:$K,"="&amp;$B45,Metrics!$G:$G,"=Full Reporter")),IF($T$1,SUMIFS(Metrics!AA:AA,Metrics!$J:$J,"="&amp;$A45,Metrics!$K:$K,"="&amp;$B45,Metrics!$AM:$AM,"=No"),SUMIFS(Metrics!AA:AA,Metrics!$J:$J,"="&amp;$A45,Metrics!$K:$K,"="&amp;$B45)))</f>
        <v>26860512</v>
      </c>
      <c r="N45" s="127">
        <f>IF($T$6,IF($T$1,SUMIFS(Metrics!AC:AC,Metrics!$J:$J,"="&amp;$A45,Metrics!$K:$K,"="&amp;$B45,Metrics!$AM:$AM,"=No",Metrics!$G:$G,"=Full Reporter"),SUMIFS(Metrics!AC:AC,Metrics!$J:$J,"="&amp;$A45,Metrics!$K:$K,"="&amp;$B45,Metrics!$G:$G,"=Full Reporter")),IF($T$1,SUMIFS(Metrics!AC:AC,Metrics!$J:$J,"="&amp;$A45,Metrics!$K:$K,"="&amp;$B45,Metrics!$AM:$AM,"=No"),SUMIFS(Metrics!AC:AC,Metrics!$J:$J,"="&amp;$A45,Metrics!$K:$K,"="&amp;$B45)))</f>
        <v>141108450</v>
      </c>
      <c r="O45" s="128">
        <f>IF($T$6,IF($T$1,SUMIFS(Metrics!AE:AE,Metrics!$J:$J,"="&amp;$A45,Metrics!$K:$K,"="&amp;$B45,Metrics!$AM:$AM,"=No",Metrics!$G:$G,"=Full Reporter"),SUMIFS(Metrics!AE:AE,Metrics!$J:$J,"="&amp;$A45,Metrics!$K:$K,"="&amp;$B45,Metrics!$G:$G,"=Full Reporter")),IF($T$1,SUMIFS(Metrics!AE:AE,Metrics!$J:$J,"="&amp;$A45,Metrics!$K:$K,"="&amp;$B45,Metrics!$AM:$AM,"=No"),SUMIFS(Metrics!AE:AE,Metrics!$J:$J,"="&amp;$A45,Metrics!$K:$K,"="&amp;$B45)))</f>
        <v>31313037</v>
      </c>
      <c r="P45" s="128">
        <f>IF($T$6,IF($T$1,SUMIFS(Metrics!AG:AG,Metrics!$J:$J,"="&amp;$A45,Metrics!$K:$K,"="&amp;$B45,Metrics!$AM:$AM,"=No",Metrics!$G:$G,"=Full Reporter"),SUMIFS(Metrics!AG:AG,Metrics!$J:$J,"="&amp;$A45,Metrics!$K:$K,"="&amp;$B45,Metrics!$G:$G,"=Full Reporter")),IF($T$1,SUMIFS(Metrics!AG:AG,Metrics!$J:$J,"="&amp;$A45,Metrics!$K:$K,"="&amp;$B45,Metrics!$AM:$AM,"=No"),SUMIFS(Metrics!AG:AG,Metrics!$J:$J,"="&amp;$A45,Metrics!$K:$K,"="&amp;$B45)))</f>
        <v>344334</v>
      </c>
      <c r="Q45" s="128">
        <f>IF($T$6,IF($T$1,SUMIFS(Metrics!AI:AI,Metrics!$J:$J,"="&amp;$A45,Metrics!$K:$K,"="&amp;$B45,Metrics!$AM:$AM,"=No",Metrics!$G:$G,"=Full Reporter"),SUMIFS(Metrics!AI:AI,Metrics!$J:$J,"="&amp;$A45,Metrics!$K:$K,"="&amp;$B45,Metrics!$G:$G,"=Full Reporter")),IF($T$1,SUMIFS(Metrics!AI:AI,Metrics!$J:$J,"="&amp;$A45,Metrics!$K:$K,"="&amp;$B45,Metrics!$AM:$AM,"=No"),SUMIFS(Metrics!AI:AI,Metrics!$J:$J,"="&amp;$A45,Metrics!$K:$K,"="&amp;$B45)))</f>
        <v>172986474</v>
      </c>
      <c r="R45" s="129">
        <f>IF($T$6,IF($T$1,SUMIFS(Metrics!AK:AK,Metrics!$J:$J,"="&amp;$A45,Metrics!$K:$K,"="&amp;$B45,Metrics!$AM:$AM,"=No",Metrics!$G:$G,"=Full Reporter"),SUMIFS(Metrics!AK:AK,Metrics!$J:$J,"="&amp;$A45,Metrics!$K:$K,"="&amp;$B45,Metrics!$G:$G,"=Full Reporter")),IF($T$1,SUMIFS(Metrics!AK:AK,Metrics!$J:$J,"="&amp;$A45,Metrics!$K:$K,"="&amp;$B45,Metrics!$AM:$AM,"=No"),SUMIFS(Metrics!AK:AK,Metrics!$J:$J,"="&amp;$A45,Metrics!$K:$K,"="&amp;$B45)))</f>
        <v>5382301</v>
      </c>
      <c r="S45" s="59"/>
      <c r="T45" s="59"/>
      <c r="U45" s="59"/>
      <c r="V45" s="59"/>
      <c r="W45" s="59"/>
      <c r="X45" s="59"/>
      <c r="Y45" s="59"/>
    </row>
    <row r="46" spans="1:25" s="60" customFormat="1" ht="11.25">
      <c r="A46" s="153" t="s">
        <v>40</v>
      </c>
      <c r="B46" s="153" t="s">
        <v>12</v>
      </c>
      <c r="C46" s="97" t="s">
        <v>172</v>
      </c>
      <c r="D46" s="97"/>
      <c r="E46" s="97"/>
      <c r="F46" s="126">
        <f>IF($T$6,IF($T$1,SUMIFS(Metrics!L:L,Metrics!$J:$J,"="&amp;$A46,Metrics!$K:$K,"="&amp;$B46,Metrics!$AM:$AM,"=No",Metrics!$G:$G,"=Full Reporter"),SUMIFS(Metrics!L:L,Metrics!$J:$J,"="&amp;$A46,Metrics!$K:$K,"="&amp;$B46,Metrics!$G:$G,"=Full Reporter")),IF($T$1,SUMIFS(Metrics!L:L,Metrics!$J:$J,"="&amp;$A46,Metrics!$K:$K,"="&amp;$B46,Metrics!$AM:$AM,"=No"),SUMIFS(Metrics!L:L,Metrics!$J:$J,"="&amp;$A46,Metrics!$K:$K,"="&amp;$B46)))</f>
        <v>79</v>
      </c>
      <c r="G46" s="121">
        <f>IFERROR(IF($T$6,IF($T$1,AVERAGEIFS(Metrics!N:N,Metrics!$J:$J,"="&amp;$A46,Metrics!$K:$K,"="&amp;$B46,Metrics!$AM:$AM,"=No",Metrics!$G:$G,"=Full Reporter"),AVERAGEIFS(Metrics!N:N,Metrics!$J:$J,"="&amp;$A46,Metrics!$K:$K,"="&amp;$B46,Metrics!$G:$G,"=Full Reporter")),IF($T$1,AVERAGEIFS(Metrics!N:N,Metrics!$J:$J,"="&amp;$A46,Metrics!$K:$K,"="&amp;$B46,Metrics!$AM:$AM,"=No"),AVERAGEIFS(Metrics!N:N,Metrics!$J:$J,"="&amp;$A46,Metrics!$K:$K,"="&amp;$B46))),"-")</f>
        <v>1.0887250000000002</v>
      </c>
      <c r="H46" s="122">
        <f>IFERROR(IF($T$6,IF($T$1,AVERAGEIFS(Metrics!P:P,Metrics!$J:$J,"="&amp;$A46,Metrics!$K:$K,"="&amp;$B46,Metrics!$AM:$AM,"=No",Metrics!$G:$G,"=Full Reporter"),AVERAGEIFS(Metrics!P:P,Metrics!$J:$J,"="&amp;$A46,Metrics!$K:$K,"="&amp;$B46,Metrics!$G:$G,"=Full Reporter")),IF($T$1,AVERAGEIFS(Metrics!P:P,Metrics!$J:$J,"="&amp;$A46,Metrics!$K:$K,"="&amp;$B46,Metrics!$AM:$AM,"=No"),AVERAGEIFS(Metrics!P:P,Metrics!$J:$J,"="&amp;$A46,Metrics!$K:$K,"="&amp;$B46))),"-")</f>
        <v>0.34547500000000003</v>
      </c>
      <c r="I46" s="121">
        <f>IFERROR(IF($T$6,IF($T$1,AVERAGEIFS(Metrics!R:R,Metrics!$J:$J,"="&amp;$A46,Metrics!$K:$K,"="&amp;$B46,Metrics!$AM:$AM,"=No",Metrics!$G:$G,"=Full Reporter"),AVERAGEIFS(Metrics!R:R,Metrics!$J:$J,"="&amp;$A46,Metrics!$K:$K,"="&amp;$B46,Metrics!$G:$G,"=Full Reporter")),IF($T$1,AVERAGEIFS(Metrics!R:R,Metrics!$J:$J,"="&amp;$A46,Metrics!$K:$K,"="&amp;$B46,Metrics!$AM:$AM,"=No"),AVERAGEIFS(Metrics!R:R,Metrics!$J:$J,"="&amp;$A46,Metrics!$K:$K,"="&amp;$B46))),"-")</f>
        <v>277.45825000000002</v>
      </c>
      <c r="J46" s="122">
        <f>IFERROR(IF($T$6,IF($T$1,AVERAGEIFS(Metrics!T:T,Metrics!$J:$J,"="&amp;$A46,Metrics!$K:$K,"="&amp;$B46,Metrics!$AM:$AM,"=No",Metrics!$G:$G,"=Full Reporter"),AVERAGEIFS(Metrics!T:T,Metrics!$J:$J,"="&amp;$A46,Metrics!$K:$K,"="&amp;$B46,Metrics!$G:$G,"=Full Reporter")),IF($T$1,AVERAGEIFS(Metrics!T:T,Metrics!$J:$J,"="&amp;$A46,Metrics!$K:$K,"="&amp;$B46,Metrics!$AM:$AM,"=No"),AVERAGEIFS(Metrics!T:T,Metrics!$J:$J,"="&amp;$A46,Metrics!$K:$K,"="&amp;$B46))),"-")</f>
        <v>50.197774999999993</v>
      </c>
      <c r="K46" s="121">
        <f>IFERROR(IF($T$6,IF($T$1,AVERAGEIFS(Metrics!V:V,Metrics!$J:$J,"="&amp;$A46,Metrics!$K:$K,"="&amp;$B46,Metrics!$AM:$AM,"=No",Metrics!$G:$G,"=Full Reporter"),AVERAGEIFS(Metrics!V:V,Metrics!$J:$J,"="&amp;$A46,Metrics!$K:$K,"="&amp;$B46,Metrics!$G:$G,"=Full Reporter")),IF($T$1,AVERAGEIFS(Metrics!V:V,Metrics!$J:$J,"="&amp;$A46,Metrics!$K:$K,"="&amp;$B46,Metrics!$AM:$AM,"=No"),AVERAGEIFS(Metrics!V:V,Metrics!$J:$J,"="&amp;$A46,Metrics!$K:$K,"="&amp;$B46))),"-")</f>
        <v>5.6259750000000004</v>
      </c>
      <c r="L46" s="121">
        <f>IFERROR(IF($T$6,IF($T$1,AVERAGEIFS(Metrics!X:X,Metrics!$J:$J,"="&amp;$A46,Metrics!$K:$K,"="&amp;$B46,Metrics!$AM:$AM,"=No",Metrics!$G:$G,"=Full Reporter"),AVERAGEIFS(Metrics!X:X,Metrics!$J:$J,"="&amp;$A46,Metrics!$K:$K,"="&amp;$B46,Metrics!$G:$G,"=Full Reporter")),IF($T$1,AVERAGEIFS(Metrics!X:X,Metrics!$J:$J,"="&amp;$A46,Metrics!$K:$K,"="&amp;$B46,Metrics!$AM:$AM,"=No"),AVERAGEIFS(Metrics!X:X,Metrics!$J:$J,"="&amp;$A46,Metrics!$K:$K,"="&amp;$B46))),"-")</f>
        <v>4.8530499999999996</v>
      </c>
      <c r="M46" s="127">
        <f>IF($T$6,IF($T$1,SUMIFS(Metrics!AA:AA,Metrics!$J:$J,"="&amp;$A46,Metrics!$K:$K,"="&amp;$B46,Metrics!$AM:$AM,"=No",Metrics!$G:$G,"=Full Reporter"),SUMIFS(Metrics!AA:AA,Metrics!$J:$J,"="&amp;$A46,Metrics!$K:$K,"="&amp;$B46,Metrics!$G:$G,"=Full Reporter")),IF($T$1,SUMIFS(Metrics!AA:AA,Metrics!$J:$J,"="&amp;$A46,Metrics!$K:$K,"="&amp;$B46,Metrics!$AM:$AM,"=No"),SUMIFS(Metrics!AA:AA,Metrics!$J:$J,"="&amp;$A46,Metrics!$K:$K,"="&amp;$B46)))</f>
        <v>8537447</v>
      </c>
      <c r="N46" s="127">
        <f>IF($T$6,IF($T$1,SUMIFS(Metrics!AC:AC,Metrics!$J:$J,"="&amp;$A46,Metrics!$K:$K,"="&amp;$B46,Metrics!$AM:$AM,"=No",Metrics!$G:$G,"=Full Reporter"),SUMIFS(Metrics!AC:AC,Metrics!$J:$J,"="&amp;$A46,Metrics!$K:$K,"="&amp;$B46,Metrics!$G:$G,"=Full Reporter")),IF($T$1,SUMIFS(Metrics!AC:AC,Metrics!$J:$J,"="&amp;$A46,Metrics!$K:$K,"="&amp;$B46,Metrics!$AM:$AM,"=No"),SUMIFS(Metrics!AC:AC,Metrics!$J:$J,"="&amp;$A46,Metrics!$K:$K,"="&amp;$B46)))</f>
        <v>57537784</v>
      </c>
      <c r="O46" s="128">
        <f>IF($T$6,IF($T$1,SUMIFS(Metrics!AE:AE,Metrics!$J:$J,"="&amp;$A46,Metrics!$K:$K,"="&amp;$B46,Metrics!$AM:$AM,"=No",Metrics!$G:$G,"=Full Reporter"),SUMIFS(Metrics!AE:AE,Metrics!$J:$J,"="&amp;$A46,Metrics!$K:$K,"="&amp;$B46,Metrics!$G:$G,"=Full Reporter")),IF($T$1,SUMIFS(Metrics!AE:AE,Metrics!$J:$J,"="&amp;$A46,Metrics!$K:$K,"="&amp;$B46,Metrics!$AM:$AM,"=No"),SUMIFS(Metrics!AE:AE,Metrics!$J:$J,"="&amp;$A46,Metrics!$K:$K,"="&amp;$B46)))</f>
        <v>13560971</v>
      </c>
      <c r="P46" s="128">
        <f>IF($T$6,IF($T$1,SUMIFS(Metrics!AG:AG,Metrics!$J:$J,"="&amp;$A46,Metrics!$K:$K,"="&amp;$B46,Metrics!$AM:$AM,"=No",Metrics!$G:$G,"=Full Reporter"),SUMIFS(Metrics!AG:AG,Metrics!$J:$J,"="&amp;$A46,Metrics!$K:$K,"="&amp;$B46,Metrics!$G:$G,"=Full Reporter")),IF($T$1,SUMIFS(Metrics!AG:AG,Metrics!$J:$J,"="&amp;$A46,Metrics!$K:$K,"="&amp;$B46,Metrics!$AM:$AM,"=No"),SUMIFS(Metrics!AG:AG,Metrics!$J:$J,"="&amp;$A46,Metrics!$K:$K,"="&amp;$B46)))</f>
        <v>259438</v>
      </c>
      <c r="Q46" s="128">
        <f>IF($T$6,IF($T$1,SUMIFS(Metrics!AI:AI,Metrics!$J:$J,"="&amp;$A46,Metrics!$K:$K,"="&amp;$B46,Metrics!$AM:$AM,"=No",Metrics!$G:$G,"=Full Reporter"),SUMIFS(Metrics!AI:AI,Metrics!$J:$J,"="&amp;$A46,Metrics!$K:$K,"="&amp;$B46,Metrics!$G:$G,"=Full Reporter")),IF($T$1,SUMIFS(Metrics!AI:AI,Metrics!$J:$J,"="&amp;$A46,Metrics!$K:$K,"="&amp;$B46,Metrics!$AM:$AM,"=No"),SUMIFS(Metrics!AI:AI,Metrics!$J:$J,"="&amp;$A46,Metrics!$K:$K,"="&amp;$B46)))</f>
        <v>15159251</v>
      </c>
      <c r="R46" s="129">
        <f>IF($T$6,IF($T$1,SUMIFS(Metrics!AK:AK,Metrics!$J:$J,"="&amp;$A46,Metrics!$K:$K,"="&amp;$B46,Metrics!$AM:$AM,"=No",Metrics!$G:$G,"=Full Reporter"),SUMIFS(Metrics!AK:AK,Metrics!$J:$J,"="&amp;$A46,Metrics!$K:$K,"="&amp;$B46,Metrics!$G:$G,"=Full Reporter")),IF($T$1,SUMIFS(Metrics!AK:AK,Metrics!$J:$J,"="&amp;$A46,Metrics!$K:$K,"="&amp;$B46,Metrics!$AM:$AM,"=No"),SUMIFS(Metrics!AK:AK,Metrics!$J:$J,"="&amp;$A46,Metrics!$K:$K,"="&amp;$B46)))</f>
        <v>2455723</v>
      </c>
      <c r="S46" s="59"/>
      <c r="T46" s="59"/>
      <c r="U46" s="59"/>
      <c r="V46" s="59"/>
      <c r="W46" s="59"/>
      <c r="X46" s="59"/>
      <c r="Y46" s="59"/>
    </row>
    <row r="47" spans="1:25" s="60" customFormat="1" ht="11.25">
      <c r="A47" s="153" t="s">
        <v>40</v>
      </c>
      <c r="B47" s="153" t="s">
        <v>15</v>
      </c>
      <c r="C47" s="97" t="s">
        <v>173</v>
      </c>
      <c r="D47" s="97"/>
      <c r="E47" s="97"/>
      <c r="F47" s="126">
        <f>IF($T$6,IF($T$1,SUMIFS(Metrics!L:L,Metrics!$J:$J,"="&amp;$A47,Metrics!$K:$K,"="&amp;$B47,Metrics!$AM:$AM,"=No",Metrics!$G:$G,"=Full Reporter"),SUMIFS(Metrics!L:L,Metrics!$J:$J,"="&amp;$A47,Metrics!$K:$K,"="&amp;$B47,Metrics!$G:$G,"=Full Reporter")),IF($T$1,SUMIFS(Metrics!L:L,Metrics!$J:$J,"="&amp;$A47,Metrics!$K:$K,"="&amp;$B47,Metrics!$AM:$AM,"=No"),SUMIFS(Metrics!L:L,Metrics!$J:$J,"="&amp;$A47,Metrics!$K:$K,"="&amp;$B47)))</f>
        <v>11</v>
      </c>
      <c r="G47" s="121">
        <f>IFERROR(IF($T$6,IF($T$1,AVERAGEIFS(Metrics!N:N,Metrics!$J:$J,"="&amp;$A47,Metrics!$K:$K,"="&amp;$B47,Metrics!$AM:$AM,"=No",Metrics!$G:$G,"=Full Reporter"),AVERAGEIFS(Metrics!N:N,Metrics!$J:$J,"="&amp;$A47,Metrics!$K:$K,"="&amp;$B47,Metrics!$G:$G,"=Full Reporter")),IF($T$1,AVERAGEIFS(Metrics!N:N,Metrics!$J:$J,"="&amp;$A47,Metrics!$K:$K,"="&amp;$B47,Metrics!$AM:$AM,"=No"),AVERAGEIFS(Metrics!N:N,Metrics!$J:$J,"="&amp;$A47,Metrics!$K:$K,"="&amp;$B47))),"-")</f>
        <v>3.8715000000000002</v>
      </c>
      <c r="H47" s="122">
        <f>IFERROR(IF($T$6,IF($T$1,AVERAGEIFS(Metrics!P:P,Metrics!$J:$J,"="&amp;$A47,Metrics!$K:$K,"="&amp;$B47,Metrics!$AM:$AM,"=No",Metrics!$G:$G,"=Full Reporter"),AVERAGEIFS(Metrics!P:P,Metrics!$J:$J,"="&amp;$A47,Metrics!$K:$K,"="&amp;$B47,Metrics!$G:$G,"=Full Reporter")),IF($T$1,AVERAGEIFS(Metrics!P:P,Metrics!$J:$J,"="&amp;$A47,Metrics!$K:$K,"="&amp;$B47,Metrics!$AM:$AM,"=No"),AVERAGEIFS(Metrics!P:P,Metrics!$J:$J,"="&amp;$A47,Metrics!$K:$K,"="&amp;$B47))),"-")</f>
        <v>0.86545000000000005</v>
      </c>
      <c r="I47" s="121">
        <f>IFERROR(IF($T$6,IF($T$1,AVERAGEIFS(Metrics!R:R,Metrics!$J:$J,"="&amp;$A47,Metrics!$K:$K,"="&amp;$B47,Metrics!$AM:$AM,"=No",Metrics!$G:$G,"=Full Reporter"),AVERAGEIFS(Metrics!R:R,Metrics!$J:$J,"="&amp;$A47,Metrics!$K:$K,"="&amp;$B47,Metrics!$G:$G,"=Full Reporter")),IF($T$1,AVERAGEIFS(Metrics!R:R,Metrics!$J:$J,"="&amp;$A47,Metrics!$K:$K,"="&amp;$B47,Metrics!$AM:$AM,"=No"),AVERAGEIFS(Metrics!R:R,Metrics!$J:$J,"="&amp;$A47,Metrics!$K:$K,"="&amp;$B47))),"-")</f>
        <v>284.17169999999999</v>
      </c>
      <c r="J47" s="122">
        <f>IFERROR(IF($T$6,IF($T$1,AVERAGEIFS(Metrics!T:T,Metrics!$J:$J,"="&amp;$A47,Metrics!$K:$K,"="&amp;$B47,Metrics!$AM:$AM,"=No",Metrics!$G:$G,"=Full Reporter"),AVERAGEIFS(Metrics!T:T,Metrics!$J:$J,"="&amp;$A47,Metrics!$K:$K,"="&amp;$B47,Metrics!$G:$G,"=Full Reporter")),IF($T$1,AVERAGEIFS(Metrics!T:T,Metrics!$J:$J,"="&amp;$A47,Metrics!$K:$K,"="&amp;$B47,Metrics!$AM:$AM,"=No"),AVERAGEIFS(Metrics!T:T,Metrics!$J:$J,"="&amp;$A47,Metrics!$K:$K,"="&amp;$B47))),"-")</f>
        <v>71.358599999999996</v>
      </c>
      <c r="K47" s="121">
        <f>IFERROR(IF($T$6,IF($T$1,AVERAGEIFS(Metrics!V:V,Metrics!$J:$J,"="&amp;$A47,Metrics!$K:$K,"="&amp;$B47,Metrics!$AM:$AM,"=No",Metrics!$G:$G,"=Full Reporter"),AVERAGEIFS(Metrics!V:V,Metrics!$J:$J,"="&amp;$A47,Metrics!$K:$K,"="&amp;$B47,Metrics!$G:$G,"=Full Reporter")),IF($T$1,AVERAGEIFS(Metrics!V:V,Metrics!$J:$J,"="&amp;$A47,Metrics!$K:$K,"="&amp;$B47,Metrics!$AM:$AM,"=No"),AVERAGEIFS(Metrics!V:V,Metrics!$J:$J,"="&amp;$A47,Metrics!$K:$K,"="&amp;$B47))),"-")</f>
        <v>4.8712999999999997</v>
      </c>
      <c r="L47" s="121">
        <f>IFERROR(IF($T$6,IF($T$1,AVERAGEIFS(Metrics!X:X,Metrics!$J:$J,"="&amp;$A47,Metrics!$K:$K,"="&amp;$B47,Metrics!$AM:$AM,"=No",Metrics!$G:$G,"=Full Reporter"),AVERAGEIFS(Metrics!X:X,Metrics!$J:$J,"="&amp;$A47,Metrics!$K:$K,"="&amp;$B47,Metrics!$G:$G,"=Full Reporter")),IF($T$1,AVERAGEIFS(Metrics!X:X,Metrics!$J:$J,"="&amp;$A47,Metrics!$K:$K,"="&amp;$B47,Metrics!$AM:$AM,"=No"),AVERAGEIFS(Metrics!X:X,Metrics!$J:$J,"="&amp;$A47,Metrics!$K:$K,"="&amp;$B47))),"-")</f>
        <v>2.3797999999999999</v>
      </c>
      <c r="M47" s="127">
        <f>IF($T$6,IF($T$1,SUMIFS(Metrics!AA:AA,Metrics!$J:$J,"="&amp;$A47,Metrics!$K:$K,"="&amp;$B47,Metrics!$AM:$AM,"=No",Metrics!$G:$G,"=Full Reporter"),SUMIFS(Metrics!AA:AA,Metrics!$J:$J,"="&amp;$A47,Metrics!$K:$K,"="&amp;$B47,Metrics!$G:$G,"=Full Reporter")),IF($T$1,SUMIFS(Metrics!AA:AA,Metrics!$J:$J,"="&amp;$A47,Metrics!$K:$K,"="&amp;$B47,Metrics!$AM:$AM,"=No"),SUMIFS(Metrics!AA:AA,Metrics!$J:$J,"="&amp;$A47,Metrics!$K:$K,"="&amp;$B47)))</f>
        <v>9685958</v>
      </c>
      <c r="N47" s="127">
        <f>IF($T$6,IF($T$1,SUMIFS(Metrics!AC:AC,Metrics!$J:$J,"="&amp;$A47,Metrics!$K:$K,"="&amp;$B47,Metrics!$AM:$AM,"=No",Metrics!$G:$G,"=Full Reporter"),SUMIFS(Metrics!AC:AC,Metrics!$J:$J,"="&amp;$A47,Metrics!$K:$K,"="&amp;$B47,Metrics!$G:$G,"=Full Reporter")),IF($T$1,SUMIFS(Metrics!AC:AC,Metrics!$J:$J,"="&amp;$A47,Metrics!$K:$K,"="&amp;$B47,Metrics!$AM:$AM,"=No"),SUMIFS(Metrics!AC:AC,Metrics!$J:$J,"="&amp;$A47,Metrics!$K:$K,"="&amp;$B47)))</f>
        <v>11630240</v>
      </c>
      <c r="O47" s="128">
        <f>IF($T$6,IF($T$1,SUMIFS(Metrics!AE:AE,Metrics!$J:$J,"="&amp;$A47,Metrics!$K:$K,"="&amp;$B47,Metrics!$AM:$AM,"=No",Metrics!$G:$G,"=Full Reporter"),SUMIFS(Metrics!AE:AE,Metrics!$J:$J,"="&amp;$A47,Metrics!$K:$K,"="&amp;$B47,Metrics!$G:$G,"=Full Reporter")),IF($T$1,SUMIFS(Metrics!AE:AE,Metrics!$J:$J,"="&amp;$A47,Metrics!$K:$K,"="&amp;$B47,Metrics!$AM:$AM,"=No"),SUMIFS(Metrics!AE:AE,Metrics!$J:$J,"="&amp;$A47,Metrics!$K:$K,"="&amp;$B47)))</f>
        <v>2984031</v>
      </c>
      <c r="P47" s="128">
        <f>IF($T$6,IF($T$1,SUMIFS(Metrics!AG:AG,Metrics!$J:$J,"="&amp;$A47,Metrics!$K:$K,"="&amp;$B47,Metrics!$AM:$AM,"=No",Metrics!$G:$G,"=Full Reporter"),SUMIFS(Metrics!AG:AG,Metrics!$J:$J,"="&amp;$A47,Metrics!$K:$K,"="&amp;$B47,Metrics!$G:$G,"=Full Reporter")),IF($T$1,SUMIFS(Metrics!AG:AG,Metrics!$J:$J,"="&amp;$A47,Metrics!$K:$K,"="&amp;$B47,Metrics!$AM:$AM,"=No"),SUMIFS(Metrics!AG:AG,Metrics!$J:$J,"="&amp;$A47,Metrics!$K:$K,"="&amp;$B47)))</f>
        <v>41349</v>
      </c>
      <c r="Q47" s="128">
        <f>IF($T$6,IF($T$1,SUMIFS(Metrics!AI:AI,Metrics!$J:$J,"="&amp;$A47,Metrics!$K:$K,"="&amp;$B47,Metrics!$AM:$AM,"=No",Metrics!$G:$G,"=Full Reporter"),SUMIFS(Metrics!AI:AI,Metrics!$J:$J,"="&amp;$A47,Metrics!$K:$K,"="&amp;$B47,Metrics!$G:$G,"=Full Reporter")),IF($T$1,SUMIFS(Metrics!AI:AI,Metrics!$J:$J,"="&amp;$A47,Metrics!$K:$K,"="&amp;$B47,Metrics!$AM:$AM,"=No"),SUMIFS(Metrics!AI:AI,Metrics!$J:$J,"="&amp;$A47,Metrics!$K:$K,"="&amp;$B47)))</f>
        <v>4879560</v>
      </c>
      <c r="R47" s="129">
        <f>IF($T$6,IF($T$1,SUMIFS(Metrics!AK:AK,Metrics!$J:$J,"="&amp;$A47,Metrics!$K:$K,"="&amp;$B47,Metrics!$AM:$AM,"=No",Metrics!$G:$G,"=Full Reporter"),SUMIFS(Metrics!AK:AK,Metrics!$J:$J,"="&amp;$A47,Metrics!$K:$K,"="&amp;$B47,Metrics!$G:$G,"=Full Reporter")),IF($T$1,SUMIFS(Metrics!AK:AK,Metrics!$J:$J,"="&amp;$A47,Metrics!$K:$K,"="&amp;$B47,Metrics!$AM:$AM,"=No"),SUMIFS(Metrics!AK:AK,Metrics!$J:$J,"="&amp;$A47,Metrics!$K:$K,"="&amp;$B47)))</f>
        <v>602520</v>
      </c>
      <c r="S47" s="59"/>
      <c r="T47" s="59"/>
      <c r="U47" s="59"/>
      <c r="V47" s="59"/>
      <c r="W47" s="59"/>
      <c r="X47" s="59"/>
      <c r="Y47" s="59"/>
    </row>
    <row r="48" spans="1:25" s="60" customFormat="1" ht="11.25">
      <c r="A48" s="153" t="s">
        <v>98</v>
      </c>
      <c r="B48" s="153" t="s">
        <v>15</v>
      </c>
      <c r="C48" s="97" t="s">
        <v>174</v>
      </c>
      <c r="D48" s="97"/>
      <c r="E48" s="97"/>
      <c r="F48" s="126">
        <f>IF($T$6,IF($T$1,SUMIFS(Metrics!L:L,Metrics!$J:$J,"="&amp;$A48,Metrics!$K:$K,"="&amp;$B48,Metrics!$AM:$AM,"=No",Metrics!$G:$G,"=Full Reporter"),SUMIFS(Metrics!L:L,Metrics!$J:$J,"="&amp;$A48,Metrics!$K:$K,"="&amp;$B48,Metrics!$G:$G,"=Full Reporter")),IF($T$1,SUMIFS(Metrics!L:L,Metrics!$J:$J,"="&amp;$A48,Metrics!$K:$K,"="&amp;$B48,Metrics!$AM:$AM,"=No"),SUMIFS(Metrics!L:L,Metrics!$J:$J,"="&amp;$A48,Metrics!$K:$K,"="&amp;$B48)))</f>
        <v>1426</v>
      </c>
      <c r="G48" s="121">
        <f>IFERROR(IF($T$6,IF($T$1,AVERAGEIFS(Metrics!N:N,Metrics!$J:$J,"="&amp;$A48,Metrics!$K:$K,"="&amp;$B48,Metrics!$AM:$AM,"=No",Metrics!$G:$G,"=Full Reporter"),AVERAGEIFS(Metrics!N:N,Metrics!$J:$J,"="&amp;$A48,Metrics!$K:$K,"="&amp;$B48,Metrics!$G:$G,"=Full Reporter")),IF($T$1,AVERAGEIFS(Metrics!N:N,Metrics!$J:$J,"="&amp;$A48,Metrics!$K:$K,"="&amp;$B48,Metrics!$AM:$AM,"=No"),AVERAGEIFS(Metrics!N:N,Metrics!$J:$J,"="&amp;$A48,Metrics!$K:$K,"="&amp;$B48))),"-")</f>
        <v>1.5081</v>
      </c>
      <c r="H48" s="122">
        <f>IFERROR(IF($T$6,IF($T$1,AVERAGEIFS(Metrics!P:P,Metrics!$J:$J,"="&amp;$A48,Metrics!$K:$K,"="&amp;$B48,Metrics!$AM:$AM,"=No",Metrics!$G:$G,"=Full Reporter"),AVERAGEIFS(Metrics!P:P,Metrics!$J:$J,"="&amp;$A48,Metrics!$K:$K,"="&amp;$B48,Metrics!$G:$G,"=Full Reporter")),IF($T$1,AVERAGEIFS(Metrics!P:P,Metrics!$J:$J,"="&amp;$A48,Metrics!$K:$K,"="&amp;$B48,Metrics!$AM:$AM,"=No"),AVERAGEIFS(Metrics!P:P,Metrics!$J:$J,"="&amp;$A48,Metrics!$K:$K,"="&amp;$B48))),"-")</f>
        <v>0.95740000000000003</v>
      </c>
      <c r="I48" s="121">
        <f>IFERROR(IF($T$6,IF($T$1,AVERAGEIFS(Metrics!R:R,Metrics!$J:$J,"="&amp;$A48,Metrics!$K:$K,"="&amp;$B48,Metrics!$AM:$AM,"=No",Metrics!$G:$G,"=Full Reporter"),AVERAGEIFS(Metrics!R:R,Metrics!$J:$J,"="&amp;$A48,Metrics!$K:$K,"="&amp;$B48,Metrics!$G:$G,"=Full Reporter")),IF($T$1,AVERAGEIFS(Metrics!R:R,Metrics!$J:$J,"="&amp;$A48,Metrics!$K:$K,"="&amp;$B48,Metrics!$AM:$AM,"=No"),AVERAGEIFS(Metrics!R:R,Metrics!$J:$J,"="&amp;$A48,Metrics!$K:$K,"="&amp;$B48))),"-")</f>
        <v>19.772300000000001</v>
      </c>
      <c r="J48" s="122">
        <f>IFERROR(IF($T$6,IF($T$1,AVERAGEIFS(Metrics!T:T,Metrics!$J:$J,"="&amp;$A48,Metrics!$K:$K,"="&amp;$B48,Metrics!$AM:$AM,"=No",Metrics!$G:$G,"=Full Reporter"),AVERAGEIFS(Metrics!T:T,Metrics!$J:$J,"="&amp;$A48,Metrics!$K:$K,"="&amp;$B48,Metrics!$G:$G,"=Full Reporter")),IF($T$1,AVERAGEIFS(Metrics!T:T,Metrics!$J:$J,"="&amp;$A48,Metrics!$K:$K,"="&amp;$B48,Metrics!$AM:$AM,"=No"),AVERAGEIFS(Metrics!T:T,Metrics!$J:$J,"="&amp;$A48,Metrics!$K:$K,"="&amp;$B48))),"-")</f>
        <v>12.552199999999999</v>
      </c>
      <c r="K48" s="121">
        <f>IFERROR(IF($T$6,IF($T$1,AVERAGEIFS(Metrics!V:V,Metrics!$J:$J,"="&amp;$A48,Metrics!$K:$K,"="&amp;$B48,Metrics!$AM:$AM,"=No",Metrics!$G:$G,"=Full Reporter"),AVERAGEIFS(Metrics!V:V,Metrics!$J:$J,"="&amp;$A48,Metrics!$K:$K,"="&amp;$B48,Metrics!$G:$G,"=Full Reporter")),IF($T$1,AVERAGEIFS(Metrics!V:V,Metrics!$J:$J,"="&amp;$A48,Metrics!$K:$K,"="&amp;$B48,Metrics!$AM:$AM,"=No"),AVERAGEIFS(Metrics!V:V,Metrics!$J:$J,"="&amp;$A48,Metrics!$K:$K,"="&amp;$B48))),"-")</f>
        <v>1.5751999999999999</v>
      </c>
      <c r="L48" s="121">
        <f>IFERROR(IF($T$6,IF($T$1,AVERAGEIFS(Metrics!X:X,Metrics!$J:$J,"="&amp;$A48,Metrics!$K:$K,"="&amp;$B48,Metrics!$AM:$AM,"=No",Metrics!$G:$G,"=Full Reporter"),AVERAGEIFS(Metrics!X:X,Metrics!$J:$J,"="&amp;$A48,Metrics!$K:$K,"="&amp;$B48,Metrics!$G:$G,"=Full Reporter")),IF($T$1,AVERAGEIFS(Metrics!X:X,Metrics!$J:$J,"="&amp;$A48,Metrics!$K:$K,"="&amp;$B48,Metrics!$AM:$AM,"=No"),AVERAGEIFS(Metrics!X:X,Metrics!$J:$J,"="&amp;$A48,Metrics!$K:$K,"="&amp;$B48))),"-")</f>
        <v>0.3891</v>
      </c>
      <c r="M48" s="127">
        <f>IF($T$6,IF($T$1,SUMIFS(Metrics!AA:AA,Metrics!$J:$J,"="&amp;$A48,Metrics!$K:$K,"="&amp;$B48,Metrics!$AM:$AM,"=No",Metrics!$G:$G,"=Full Reporter"),SUMIFS(Metrics!AA:AA,Metrics!$J:$J,"="&amp;$A48,Metrics!$K:$K,"="&amp;$B48,Metrics!$G:$G,"=Full Reporter")),IF($T$1,SUMIFS(Metrics!AA:AA,Metrics!$J:$J,"="&amp;$A48,Metrics!$K:$K,"="&amp;$B48,Metrics!$AM:$AM,"=No"),SUMIFS(Metrics!AA:AA,Metrics!$J:$J,"="&amp;$A48,Metrics!$K:$K,"="&amp;$B48)))</f>
        <v>19437304</v>
      </c>
      <c r="N48" s="127">
        <f>IF($T$6,IF($T$1,SUMIFS(Metrics!AC:AC,Metrics!$J:$J,"="&amp;$A48,Metrics!$K:$K,"="&amp;$B48,Metrics!$AM:$AM,"=No",Metrics!$G:$G,"=Full Reporter"),SUMIFS(Metrics!AC:AC,Metrics!$J:$J,"="&amp;$A48,Metrics!$K:$K,"="&amp;$B48,Metrics!$G:$G,"=Full Reporter")),IF($T$1,SUMIFS(Metrics!AC:AC,Metrics!$J:$J,"="&amp;$A48,Metrics!$K:$K,"="&amp;$B48,Metrics!$AM:$AM,"=No"),SUMIFS(Metrics!AC:AC,Metrics!$J:$J,"="&amp;$A48,Metrics!$K:$K,"="&amp;$B48)))</f>
        <v>20301733</v>
      </c>
      <c r="O48" s="128">
        <f>IF($T$6,IF($T$1,SUMIFS(Metrics!AE:AE,Metrics!$J:$J,"="&amp;$A48,Metrics!$K:$K,"="&amp;$B48,Metrics!$AM:$AM,"=No",Metrics!$G:$G,"=Full Reporter"),SUMIFS(Metrics!AE:AE,Metrics!$J:$J,"="&amp;$A48,Metrics!$K:$K,"="&amp;$B48,Metrics!$G:$G,"=Full Reporter")),IF($T$1,SUMIFS(Metrics!AE:AE,Metrics!$J:$J,"="&amp;$A48,Metrics!$K:$K,"="&amp;$B48,Metrics!$AM:$AM,"=No"),SUMIFS(Metrics!AE:AE,Metrics!$J:$J,"="&amp;$A48,Metrics!$K:$K,"="&amp;$B48)))</f>
        <v>12888313</v>
      </c>
      <c r="P48" s="128">
        <f>IF($T$6,IF($T$1,SUMIFS(Metrics!AG:AG,Metrics!$J:$J,"="&amp;$A48,Metrics!$K:$K,"="&amp;$B48,Metrics!$AM:$AM,"=No",Metrics!$G:$G,"=Full Reporter"),SUMIFS(Metrics!AG:AG,Metrics!$J:$J,"="&amp;$A48,Metrics!$K:$K,"="&amp;$B48,Metrics!$G:$G,"=Full Reporter")),IF($T$1,SUMIFS(Metrics!AG:AG,Metrics!$J:$J,"="&amp;$A48,Metrics!$K:$K,"="&amp;$B48,Metrics!$AM:$AM,"=No"),SUMIFS(Metrics!AG:AG,Metrics!$J:$J,"="&amp;$A48,Metrics!$K:$K,"="&amp;$B48)))</f>
        <v>1026778</v>
      </c>
      <c r="Q48" s="128">
        <f>IF($T$6,IF($T$1,SUMIFS(Metrics!AI:AI,Metrics!$J:$J,"="&amp;$A48,Metrics!$K:$K,"="&amp;$B48,Metrics!$AM:$AM,"=No",Metrics!$G:$G,"=Full Reporter"),SUMIFS(Metrics!AI:AI,Metrics!$J:$J,"="&amp;$A48,Metrics!$K:$K,"="&amp;$B48,Metrics!$G:$G,"=Full Reporter")),IF($T$1,SUMIFS(Metrics!AI:AI,Metrics!$J:$J,"="&amp;$A48,Metrics!$K:$K,"="&amp;$B48,Metrics!$AM:$AM,"=No"),SUMIFS(Metrics!AI:AI,Metrics!$J:$J,"="&amp;$A48,Metrics!$K:$K,"="&amp;$B48)))</f>
        <v>52179019</v>
      </c>
      <c r="R48" s="129">
        <f>IF($T$6,IF($T$1,SUMIFS(Metrics!AK:AK,Metrics!$J:$J,"="&amp;$A48,Metrics!$K:$K,"="&amp;$B48,Metrics!$AM:$AM,"=No",Metrics!$G:$G,"=Full Reporter"),SUMIFS(Metrics!AK:AK,Metrics!$J:$J,"="&amp;$A48,Metrics!$K:$K,"="&amp;$B48,Metrics!$G:$G,"=Full Reporter")),IF($T$1,SUMIFS(Metrics!AK:AK,Metrics!$J:$J,"="&amp;$A48,Metrics!$K:$K,"="&amp;$B48,Metrics!$AM:$AM,"=No"),SUMIFS(Metrics!AK:AK,Metrics!$J:$J,"="&amp;$A48,Metrics!$K:$K,"="&amp;$B48)))</f>
        <v>11510317</v>
      </c>
      <c r="S48" s="59"/>
      <c r="T48" s="59"/>
      <c r="U48" s="59"/>
      <c r="V48" s="59"/>
      <c r="W48" s="59"/>
      <c r="X48" s="59"/>
      <c r="Y48" s="59"/>
    </row>
    <row r="49" spans="1:25" s="60" customFormat="1" ht="11.25">
      <c r="A49" s="153" t="s">
        <v>19</v>
      </c>
      <c r="B49" s="153" t="s">
        <v>12</v>
      </c>
      <c r="C49" s="97" t="s">
        <v>175</v>
      </c>
      <c r="D49" s="97"/>
      <c r="E49" s="97"/>
      <c r="F49" s="126">
        <f>IF($T$6,IF($T$1,SUMIFS(Metrics!L:L,Metrics!$J:$J,"="&amp;$A49,Metrics!$K:$K,"="&amp;$B49,Metrics!$AM:$AM,"=No",Metrics!$G:$G,"=Full Reporter"),SUMIFS(Metrics!L:L,Metrics!$J:$J,"="&amp;$A49,Metrics!$K:$K,"="&amp;$B49,Metrics!$G:$G,"=Full Reporter")),IF($T$1,SUMIFS(Metrics!L:L,Metrics!$J:$J,"="&amp;$A49,Metrics!$K:$K,"="&amp;$B49,Metrics!$AM:$AM,"=No"),SUMIFS(Metrics!L:L,Metrics!$J:$J,"="&amp;$A49,Metrics!$K:$K,"="&amp;$B49)))</f>
        <v>184</v>
      </c>
      <c r="G49" s="121">
        <f>IFERROR(IF($T$6,IF($T$1,AVERAGEIFS(Metrics!N:N,Metrics!$J:$J,"="&amp;$A49,Metrics!$K:$K,"="&amp;$B49,Metrics!$AM:$AM,"=No",Metrics!$G:$G,"=Full Reporter"),AVERAGEIFS(Metrics!N:N,Metrics!$J:$J,"="&amp;$A49,Metrics!$K:$K,"="&amp;$B49,Metrics!$G:$G,"=Full Reporter")),IF($T$1,AVERAGEIFS(Metrics!N:N,Metrics!$J:$J,"="&amp;$A49,Metrics!$K:$K,"="&amp;$B49,Metrics!$AM:$AM,"=No"),AVERAGEIFS(Metrics!N:N,Metrics!$J:$J,"="&amp;$A49,Metrics!$K:$K,"="&amp;$B49))),"-")</f>
        <v>0.56754615384615381</v>
      </c>
      <c r="H49" s="122">
        <f>IFERROR(IF($T$6,IF($T$1,AVERAGEIFS(Metrics!P:P,Metrics!$J:$J,"="&amp;$A49,Metrics!$K:$K,"="&amp;$B49,Metrics!$AM:$AM,"=No",Metrics!$G:$G,"=Full Reporter"),AVERAGEIFS(Metrics!P:P,Metrics!$J:$J,"="&amp;$A49,Metrics!$K:$K,"="&amp;$B49,Metrics!$G:$G,"=Full Reporter")),IF($T$1,AVERAGEIFS(Metrics!P:P,Metrics!$J:$J,"="&amp;$A49,Metrics!$K:$K,"="&amp;$B49,Metrics!$AM:$AM,"=No"),AVERAGEIFS(Metrics!P:P,Metrics!$J:$J,"="&amp;$A49,Metrics!$K:$K,"="&amp;$B49))),"-")</f>
        <v>9.7861538461538458E-2</v>
      </c>
      <c r="I49" s="121">
        <f>IFERROR(IF($T$6,IF($T$1,AVERAGEIFS(Metrics!R:R,Metrics!$J:$J,"="&amp;$A49,Metrics!$K:$K,"="&amp;$B49,Metrics!$AM:$AM,"=No",Metrics!$G:$G,"=Full Reporter"),AVERAGEIFS(Metrics!R:R,Metrics!$J:$J,"="&amp;$A49,Metrics!$K:$K,"="&amp;$B49,Metrics!$G:$G,"=Full Reporter")),IF($T$1,AVERAGEIFS(Metrics!R:R,Metrics!$J:$J,"="&amp;$A49,Metrics!$K:$K,"="&amp;$B49,Metrics!$AM:$AM,"=No"),AVERAGEIFS(Metrics!R:R,Metrics!$J:$J,"="&amp;$A49,Metrics!$K:$K,"="&amp;$B49))),"-")</f>
        <v>335.63717692307694</v>
      </c>
      <c r="J49" s="122">
        <f>IFERROR(IF($T$6,IF($T$1,AVERAGEIFS(Metrics!T:T,Metrics!$J:$J,"="&amp;$A49,Metrics!$K:$K,"="&amp;$B49,Metrics!$AM:$AM,"=No",Metrics!$G:$G,"=Full Reporter"),AVERAGEIFS(Metrics!T:T,Metrics!$J:$J,"="&amp;$A49,Metrics!$K:$K,"="&amp;$B49,Metrics!$G:$G,"=Full Reporter")),IF($T$1,AVERAGEIFS(Metrics!T:T,Metrics!$J:$J,"="&amp;$A49,Metrics!$K:$K,"="&amp;$B49,Metrics!$AM:$AM,"=No"),AVERAGEIFS(Metrics!T:T,Metrics!$J:$J,"="&amp;$A49,Metrics!$K:$K,"="&amp;$B49))),"-")</f>
        <v>43.088469230769235</v>
      </c>
      <c r="K49" s="121">
        <f>IFERROR(IF($T$6,IF($T$1,AVERAGEIFS(Metrics!V:V,Metrics!$J:$J,"="&amp;$A49,Metrics!$K:$K,"="&amp;$B49,Metrics!$AM:$AM,"=No",Metrics!$G:$G,"=Full Reporter"),AVERAGEIFS(Metrics!V:V,Metrics!$J:$J,"="&amp;$A49,Metrics!$K:$K,"="&amp;$B49,Metrics!$G:$G,"=Full Reporter")),IF($T$1,AVERAGEIFS(Metrics!V:V,Metrics!$J:$J,"="&amp;$A49,Metrics!$K:$K,"="&amp;$B49,Metrics!$AM:$AM,"=No"),AVERAGEIFS(Metrics!V:V,Metrics!$J:$J,"="&amp;$A49,Metrics!$K:$K,"="&amp;$B49))),"-")</f>
        <v>9.3478846153846131</v>
      </c>
      <c r="L49" s="121">
        <f>IFERROR(IF($T$6,IF($T$1,AVERAGEIFS(Metrics!X:X,Metrics!$J:$J,"="&amp;$A49,Metrics!$K:$K,"="&amp;$B49,Metrics!$AM:$AM,"=No",Metrics!$G:$G,"=Full Reporter"),AVERAGEIFS(Metrics!X:X,Metrics!$J:$J,"="&amp;$A49,Metrics!$K:$K,"="&amp;$B49,Metrics!$G:$G,"=Full Reporter")),IF($T$1,AVERAGEIFS(Metrics!X:X,Metrics!$J:$J,"="&amp;$A49,Metrics!$K:$K,"="&amp;$B49,Metrics!$AM:$AM,"=No"),AVERAGEIFS(Metrics!X:X,Metrics!$J:$J,"="&amp;$A49,Metrics!$K:$K,"="&amp;$B49))),"-")</f>
        <v>7.647846153846154</v>
      </c>
      <c r="M49" s="127">
        <f>IF($T$6,IF($T$1,SUMIFS(Metrics!AA:AA,Metrics!$J:$J,"="&amp;$A49,Metrics!$K:$K,"="&amp;$B49,Metrics!$AM:$AM,"=No",Metrics!$G:$G,"=Full Reporter"),SUMIFS(Metrics!AA:AA,Metrics!$J:$J,"="&amp;$A49,Metrics!$K:$K,"="&amp;$B49,Metrics!$G:$G,"=Full Reporter")),IF($T$1,SUMIFS(Metrics!AA:AA,Metrics!$J:$J,"="&amp;$A49,Metrics!$K:$K,"="&amp;$B49,Metrics!$AM:$AM,"=No"),SUMIFS(Metrics!AA:AA,Metrics!$J:$J,"="&amp;$A49,Metrics!$K:$K,"="&amp;$B49)))</f>
        <v>37698769</v>
      </c>
      <c r="N49" s="127">
        <f>IF($T$6,IF($T$1,SUMIFS(Metrics!AC:AC,Metrics!$J:$J,"="&amp;$A49,Metrics!$K:$K,"="&amp;$B49,Metrics!$AM:$AM,"=No",Metrics!$G:$G,"=Full Reporter"),SUMIFS(Metrics!AC:AC,Metrics!$J:$J,"="&amp;$A49,Metrics!$K:$K,"="&amp;$B49,Metrics!$G:$G,"=Full Reporter")),IF($T$1,SUMIFS(Metrics!AC:AC,Metrics!$J:$J,"="&amp;$A49,Metrics!$K:$K,"="&amp;$B49,Metrics!$AM:$AM,"=No"),SUMIFS(Metrics!AC:AC,Metrics!$J:$J,"="&amp;$A49,Metrics!$K:$K,"="&amp;$B49)))</f>
        <v>141672771</v>
      </c>
      <c r="O49" s="128">
        <f>IF($T$6,IF($T$1,SUMIFS(Metrics!AE:AE,Metrics!$J:$J,"="&amp;$A49,Metrics!$K:$K,"="&amp;$B49,Metrics!$AM:$AM,"=No",Metrics!$G:$G,"=Full Reporter"),SUMIFS(Metrics!AE:AE,Metrics!$J:$J,"="&amp;$A49,Metrics!$K:$K,"="&amp;$B49,Metrics!$G:$G,"=Full Reporter")),IF($T$1,SUMIFS(Metrics!AE:AE,Metrics!$J:$J,"="&amp;$A49,Metrics!$K:$K,"="&amp;$B49,Metrics!$AM:$AM,"=No"),SUMIFS(Metrics!AE:AE,Metrics!$J:$J,"="&amp;$A49,Metrics!$K:$K,"="&amp;$B49)))</f>
        <v>38002002</v>
      </c>
      <c r="P49" s="128">
        <f>IF($T$6,IF($T$1,SUMIFS(Metrics!AG:AG,Metrics!$J:$J,"="&amp;$A49,Metrics!$K:$K,"="&amp;$B49,Metrics!$AM:$AM,"=No",Metrics!$G:$G,"=Full Reporter"),SUMIFS(Metrics!AG:AG,Metrics!$J:$J,"="&amp;$A49,Metrics!$K:$K,"="&amp;$B49,Metrics!$G:$G,"=Full Reporter")),IF($T$1,SUMIFS(Metrics!AG:AG,Metrics!$J:$J,"="&amp;$A49,Metrics!$K:$K,"="&amp;$B49,Metrics!$AM:$AM,"=No"),SUMIFS(Metrics!AG:AG,Metrics!$J:$J,"="&amp;$A49,Metrics!$K:$K,"="&amp;$B49)))</f>
        <v>601902</v>
      </c>
      <c r="Q49" s="128">
        <f>IF($T$6,IF($T$1,SUMIFS(Metrics!AI:AI,Metrics!$J:$J,"="&amp;$A49,Metrics!$K:$K,"="&amp;$B49,Metrics!$AM:$AM,"=No",Metrics!$G:$G,"=Full Reporter"),SUMIFS(Metrics!AI:AI,Metrics!$J:$J,"="&amp;$A49,Metrics!$K:$K,"="&amp;$B49,Metrics!$G:$G,"=Full Reporter")),IF($T$1,SUMIFS(Metrics!AI:AI,Metrics!$J:$J,"="&amp;$A49,Metrics!$K:$K,"="&amp;$B49,Metrics!$AM:$AM,"=No"),SUMIFS(Metrics!AI:AI,Metrics!$J:$J,"="&amp;$A49,Metrics!$K:$K,"="&amp;$B49)))</f>
        <v>75095364</v>
      </c>
      <c r="R49" s="129">
        <f>IF($T$6,IF($T$1,SUMIFS(Metrics!AK:AK,Metrics!$J:$J,"="&amp;$A49,Metrics!$K:$K,"="&amp;$B49,Metrics!$AM:$AM,"=No",Metrics!$G:$G,"=Full Reporter"),SUMIFS(Metrics!AK:AK,Metrics!$J:$J,"="&amp;$A49,Metrics!$K:$K,"="&amp;$B49,Metrics!$G:$G,"=Full Reporter")),IF($T$1,SUMIFS(Metrics!AK:AK,Metrics!$J:$J,"="&amp;$A49,Metrics!$K:$K,"="&amp;$B49,Metrics!$AM:$AM,"=No"),SUMIFS(Metrics!AK:AK,Metrics!$J:$J,"="&amp;$A49,Metrics!$K:$K,"="&amp;$B49)))</f>
        <v>4443288</v>
      </c>
      <c r="S49" s="59"/>
      <c r="T49" s="59"/>
      <c r="U49" s="59"/>
      <c r="V49" s="59"/>
      <c r="W49" s="59"/>
      <c r="X49" s="59"/>
      <c r="Y49" s="59"/>
    </row>
    <row r="50" spans="1:25" s="60" customFormat="1" ht="11.25">
      <c r="A50" s="153" t="s">
        <v>19</v>
      </c>
      <c r="B50" s="153" t="s">
        <v>15</v>
      </c>
      <c r="C50" s="97" t="s">
        <v>176</v>
      </c>
      <c r="D50" s="97"/>
      <c r="E50" s="97"/>
      <c r="F50" s="126">
        <f>IF($T$6,IF($T$1,SUMIFS(Metrics!L:L,Metrics!$J:$J,"="&amp;$A50,Metrics!$K:$K,"="&amp;$B50,Metrics!$AM:$AM,"=No",Metrics!$G:$G,"=Full Reporter"),SUMIFS(Metrics!L:L,Metrics!$J:$J,"="&amp;$A50,Metrics!$K:$K,"="&amp;$B50,Metrics!$G:$G,"=Full Reporter")),IF($T$1,SUMIFS(Metrics!L:L,Metrics!$J:$J,"="&amp;$A50,Metrics!$K:$K,"="&amp;$B50,Metrics!$AM:$AM,"=No"),SUMIFS(Metrics!L:L,Metrics!$J:$J,"="&amp;$A50,Metrics!$K:$K,"="&amp;$B50)))</f>
        <v>65</v>
      </c>
      <c r="G50" s="121">
        <f>IFERROR(IF($T$6,IF($T$1,AVERAGEIFS(Metrics!N:N,Metrics!$J:$J,"="&amp;$A50,Metrics!$K:$K,"="&amp;$B50,Metrics!$AM:$AM,"=No",Metrics!$G:$G,"=Full Reporter"),AVERAGEIFS(Metrics!N:N,Metrics!$J:$J,"="&amp;$A50,Metrics!$K:$K,"="&amp;$B50,Metrics!$G:$G,"=Full Reporter")),IF($T$1,AVERAGEIFS(Metrics!N:N,Metrics!$J:$J,"="&amp;$A50,Metrics!$K:$K,"="&amp;$B50,Metrics!$AM:$AM,"=No"),AVERAGEIFS(Metrics!N:N,Metrics!$J:$J,"="&amp;$A50,Metrics!$K:$K,"="&amp;$B50))),"-")</f>
        <v>0.29148571428571429</v>
      </c>
      <c r="H50" s="122">
        <f>IFERROR(IF($T$6,IF($T$1,AVERAGEIFS(Metrics!P:P,Metrics!$J:$J,"="&amp;$A50,Metrics!$K:$K,"="&amp;$B50,Metrics!$AM:$AM,"=No",Metrics!$G:$G,"=Full Reporter"),AVERAGEIFS(Metrics!P:P,Metrics!$J:$J,"="&amp;$A50,Metrics!$K:$K,"="&amp;$B50,Metrics!$G:$G,"=Full Reporter")),IF($T$1,AVERAGEIFS(Metrics!P:P,Metrics!$J:$J,"="&amp;$A50,Metrics!$K:$K,"="&amp;$B50,Metrics!$AM:$AM,"=No"),AVERAGEIFS(Metrics!P:P,Metrics!$J:$J,"="&amp;$A50,Metrics!$K:$K,"="&amp;$B50))),"-")</f>
        <v>6.2257142857142851E-2</v>
      </c>
      <c r="I50" s="121">
        <f>IFERROR(IF($T$6,IF($T$1,AVERAGEIFS(Metrics!R:R,Metrics!$J:$J,"="&amp;$A50,Metrics!$K:$K,"="&amp;$B50,Metrics!$AM:$AM,"=No",Metrics!$G:$G,"=Full Reporter"),AVERAGEIFS(Metrics!R:R,Metrics!$J:$J,"="&amp;$A50,Metrics!$K:$K,"="&amp;$B50,Metrics!$G:$G,"=Full Reporter")),IF($T$1,AVERAGEIFS(Metrics!R:R,Metrics!$J:$J,"="&amp;$A50,Metrics!$K:$K,"="&amp;$B50,Metrics!$AM:$AM,"=No"),AVERAGEIFS(Metrics!R:R,Metrics!$J:$J,"="&amp;$A50,Metrics!$K:$K,"="&amp;$B50))),"-")</f>
        <v>309.04005714285717</v>
      </c>
      <c r="J50" s="122">
        <f>IFERROR(IF($T$6,IF($T$1,AVERAGEIFS(Metrics!T:T,Metrics!$J:$J,"="&amp;$A50,Metrics!$K:$K,"="&amp;$B50,Metrics!$AM:$AM,"=No",Metrics!$G:$G,"=Full Reporter"),AVERAGEIFS(Metrics!T:T,Metrics!$J:$J,"="&amp;$A50,Metrics!$K:$K,"="&amp;$B50,Metrics!$G:$G,"=Full Reporter")),IF($T$1,AVERAGEIFS(Metrics!T:T,Metrics!$J:$J,"="&amp;$A50,Metrics!$K:$K,"="&amp;$B50,Metrics!$AM:$AM,"=No"),AVERAGEIFS(Metrics!T:T,Metrics!$J:$J,"="&amp;$A50,Metrics!$K:$K,"="&amp;$B50))),"-")</f>
        <v>55.341000000000001</v>
      </c>
      <c r="K50" s="121">
        <f>IFERROR(IF($T$6,IF($T$1,AVERAGEIFS(Metrics!V:V,Metrics!$J:$J,"="&amp;$A50,Metrics!$K:$K,"="&amp;$B50,Metrics!$AM:$AM,"=No",Metrics!$G:$G,"=Full Reporter"),AVERAGEIFS(Metrics!V:V,Metrics!$J:$J,"="&amp;$A50,Metrics!$K:$K,"="&amp;$B50,Metrics!$G:$G,"=Full Reporter")),IF($T$1,AVERAGEIFS(Metrics!V:V,Metrics!$J:$J,"="&amp;$A50,Metrics!$K:$K,"="&amp;$B50,Metrics!$AM:$AM,"=No"),AVERAGEIFS(Metrics!V:V,Metrics!$J:$J,"="&amp;$A50,Metrics!$K:$K,"="&amp;$B50))),"-")</f>
        <v>6.2341571428571427</v>
      </c>
      <c r="L50" s="121">
        <f>IFERROR(IF($T$6,IF($T$1,AVERAGEIFS(Metrics!X:X,Metrics!$J:$J,"="&amp;$A50,Metrics!$K:$K,"="&amp;$B50,Metrics!$AM:$AM,"=No",Metrics!$G:$G,"=Full Reporter"),AVERAGEIFS(Metrics!X:X,Metrics!$J:$J,"="&amp;$A50,Metrics!$K:$K,"="&amp;$B50,Metrics!$G:$G,"=Full Reporter")),IF($T$1,AVERAGEIFS(Metrics!X:X,Metrics!$J:$J,"="&amp;$A50,Metrics!$K:$K,"="&amp;$B50,Metrics!$AM:$AM,"=No"),AVERAGEIFS(Metrics!X:X,Metrics!$J:$J,"="&amp;$A50,Metrics!$K:$K,"="&amp;$B50))),"-")</f>
        <v>5.0862428571428575</v>
      </c>
      <c r="M50" s="127">
        <f>IF($T$6,IF($T$1,SUMIFS(Metrics!AA:AA,Metrics!$J:$J,"="&amp;$A50,Metrics!$K:$K,"="&amp;$B50,Metrics!$AM:$AM,"=No",Metrics!$G:$G,"=Full Reporter"),SUMIFS(Metrics!AA:AA,Metrics!$J:$J,"="&amp;$A50,Metrics!$K:$K,"="&amp;$B50,Metrics!$G:$G,"=Full Reporter")),IF($T$1,SUMIFS(Metrics!AA:AA,Metrics!$J:$J,"="&amp;$A50,Metrics!$K:$K,"="&amp;$B50,Metrics!$AM:$AM,"=No"),SUMIFS(Metrics!AA:AA,Metrics!$J:$J,"="&amp;$A50,Metrics!$K:$K,"="&amp;$B50)))</f>
        <v>8679789</v>
      </c>
      <c r="N50" s="127">
        <f>IF($T$6,IF($T$1,SUMIFS(Metrics!AC:AC,Metrics!$J:$J,"="&amp;$A50,Metrics!$K:$K,"="&amp;$B50,Metrics!$AM:$AM,"=No",Metrics!$G:$G,"=Full Reporter"),SUMIFS(Metrics!AC:AC,Metrics!$J:$J,"="&amp;$A50,Metrics!$K:$K,"="&amp;$B50,Metrics!$G:$G,"=Full Reporter")),IF($T$1,SUMIFS(Metrics!AC:AC,Metrics!$J:$J,"="&amp;$A50,Metrics!$K:$K,"="&amp;$B50,Metrics!$AM:$AM,"=No"),SUMIFS(Metrics!AC:AC,Metrics!$J:$J,"="&amp;$A50,Metrics!$K:$K,"="&amp;$B50)))</f>
        <v>75157958</v>
      </c>
      <c r="O50" s="128">
        <f>IF($T$6,IF($T$1,SUMIFS(Metrics!AE:AE,Metrics!$J:$J,"="&amp;$A50,Metrics!$K:$K,"="&amp;$B50,Metrics!$AM:$AM,"=No",Metrics!$G:$G,"=Full Reporter"),SUMIFS(Metrics!AE:AE,Metrics!$J:$J,"="&amp;$A50,Metrics!$K:$K,"="&amp;$B50,Metrics!$G:$G,"=Full Reporter")),IF($T$1,SUMIFS(Metrics!AE:AE,Metrics!$J:$J,"="&amp;$A50,Metrics!$K:$K,"="&amp;$B50,Metrics!$AM:$AM,"=No"),SUMIFS(Metrics!AE:AE,Metrics!$J:$J,"="&amp;$A50,Metrics!$K:$K,"="&amp;$B50)))</f>
        <v>17650260</v>
      </c>
      <c r="P50" s="128">
        <f>IF($T$6,IF($T$1,SUMIFS(Metrics!AG:AG,Metrics!$J:$J,"="&amp;$A50,Metrics!$K:$K,"="&amp;$B50,Metrics!$AM:$AM,"=No",Metrics!$G:$G,"=Full Reporter"),SUMIFS(Metrics!AG:AG,Metrics!$J:$J,"="&amp;$A50,Metrics!$K:$K,"="&amp;$B50,Metrics!$G:$G,"=Full Reporter")),IF($T$1,SUMIFS(Metrics!AG:AG,Metrics!$J:$J,"="&amp;$A50,Metrics!$K:$K,"="&amp;$B50,Metrics!$AM:$AM,"=No"),SUMIFS(Metrics!AG:AG,Metrics!$J:$J,"="&amp;$A50,Metrics!$K:$K,"="&amp;$B50)))</f>
        <v>362134</v>
      </c>
      <c r="Q50" s="128">
        <f>IF($T$6,IF($T$1,SUMIFS(Metrics!AI:AI,Metrics!$J:$J,"="&amp;$A50,Metrics!$K:$K,"="&amp;$B50,Metrics!$AM:$AM,"=No",Metrics!$G:$G,"=Full Reporter"),SUMIFS(Metrics!AI:AI,Metrics!$J:$J,"="&amp;$A50,Metrics!$K:$K,"="&amp;$B50,Metrics!$G:$G,"=Full Reporter")),IF($T$1,SUMIFS(Metrics!AI:AI,Metrics!$J:$J,"="&amp;$A50,Metrics!$K:$K,"="&amp;$B50,Metrics!$AM:$AM,"=No"),SUMIFS(Metrics!AI:AI,Metrics!$J:$J,"="&amp;$A50,Metrics!$K:$K,"="&amp;$B50)))</f>
        <v>32116123</v>
      </c>
      <c r="R50" s="129">
        <f>IF($T$6,IF($T$1,SUMIFS(Metrics!AK:AK,Metrics!$J:$J,"="&amp;$A50,Metrics!$K:$K,"="&amp;$B50,Metrics!$AM:$AM,"=No",Metrics!$G:$G,"=Full Reporter"),SUMIFS(Metrics!AK:AK,Metrics!$J:$J,"="&amp;$A50,Metrics!$K:$K,"="&amp;$B50,Metrics!$G:$G,"=Full Reporter")),IF($T$1,SUMIFS(Metrics!AK:AK,Metrics!$J:$J,"="&amp;$A50,Metrics!$K:$K,"="&amp;$B50,Metrics!$AM:$AM,"=No"),SUMIFS(Metrics!AK:AK,Metrics!$J:$J,"="&amp;$A50,Metrics!$K:$K,"="&amp;$B50)))</f>
        <v>2199765</v>
      </c>
      <c r="S50" s="59"/>
      <c r="T50" s="59"/>
      <c r="U50" s="59"/>
      <c r="V50" s="59"/>
      <c r="W50" s="59"/>
      <c r="X50" s="59"/>
      <c r="Y50" s="59"/>
    </row>
    <row r="51" spans="1:25" s="60" customFormat="1" ht="11.25">
      <c r="A51" s="153" t="s">
        <v>32</v>
      </c>
      <c r="B51" s="153" t="s">
        <v>12</v>
      </c>
      <c r="C51" s="97" t="s">
        <v>177</v>
      </c>
      <c r="D51" s="97"/>
      <c r="E51" s="97"/>
      <c r="F51" s="126">
        <f>IF($T$6,IF($T$1,SUMIFS(Metrics!L:L,Metrics!$J:$J,"="&amp;$A51,Metrics!$K:$K,"="&amp;$B51,Metrics!$AM:$AM,"=No",Metrics!$G:$G,"=Full Reporter"),SUMIFS(Metrics!L:L,Metrics!$J:$J,"="&amp;$A51,Metrics!$K:$K,"="&amp;$B51,Metrics!$G:$G,"=Full Reporter")),IF($T$1,SUMIFS(Metrics!L:L,Metrics!$J:$J,"="&amp;$A51,Metrics!$K:$K,"="&amp;$B51,Metrics!$AM:$AM,"=No"),SUMIFS(Metrics!L:L,Metrics!$J:$J,"="&amp;$A51,Metrics!$K:$K,"="&amp;$B51)))</f>
        <v>403</v>
      </c>
      <c r="G51" s="121">
        <f>IFERROR(IF($T$6,IF($T$1,AVERAGEIFS(Metrics!N:N,Metrics!$J:$J,"="&amp;$A51,Metrics!$K:$K,"="&amp;$B51,Metrics!$AM:$AM,"=No",Metrics!$G:$G,"=Full Reporter"),AVERAGEIFS(Metrics!N:N,Metrics!$J:$J,"="&amp;$A51,Metrics!$K:$K,"="&amp;$B51,Metrics!$G:$G,"=Full Reporter")),IF($T$1,AVERAGEIFS(Metrics!N:N,Metrics!$J:$J,"="&amp;$A51,Metrics!$K:$K,"="&amp;$B51,Metrics!$AM:$AM,"=No"),AVERAGEIFS(Metrics!N:N,Metrics!$J:$J,"="&amp;$A51,Metrics!$K:$K,"="&amp;$B51))),"-")</f>
        <v>0.90648000000000017</v>
      </c>
      <c r="H51" s="122">
        <f>IFERROR(IF($T$6,IF($T$1,AVERAGEIFS(Metrics!P:P,Metrics!$J:$J,"="&amp;$A51,Metrics!$K:$K,"="&amp;$B51,Metrics!$AM:$AM,"=No",Metrics!$G:$G,"=Full Reporter"),AVERAGEIFS(Metrics!P:P,Metrics!$J:$J,"="&amp;$A51,Metrics!$K:$K,"="&amp;$B51,Metrics!$G:$G,"=Full Reporter")),IF($T$1,AVERAGEIFS(Metrics!P:P,Metrics!$J:$J,"="&amp;$A51,Metrics!$K:$K,"="&amp;$B51,Metrics!$AM:$AM,"=No"),AVERAGEIFS(Metrics!P:P,Metrics!$J:$J,"="&amp;$A51,Metrics!$K:$K,"="&amp;$B51))),"-")</f>
        <v>0.22536</v>
      </c>
      <c r="I51" s="121">
        <f>IFERROR(IF($T$6,IF($T$1,AVERAGEIFS(Metrics!R:R,Metrics!$J:$J,"="&amp;$A51,Metrics!$K:$K,"="&amp;$B51,Metrics!$AM:$AM,"=No",Metrics!$G:$G,"=Full Reporter"),AVERAGEIFS(Metrics!R:R,Metrics!$J:$J,"="&amp;$A51,Metrics!$K:$K,"="&amp;$B51,Metrics!$G:$G,"=Full Reporter")),IF($T$1,AVERAGEIFS(Metrics!R:R,Metrics!$J:$J,"="&amp;$A51,Metrics!$K:$K,"="&amp;$B51,Metrics!$AM:$AM,"=No"),AVERAGEIFS(Metrics!R:R,Metrics!$J:$J,"="&amp;$A51,Metrics!$K:$K,"="&amp;$B51))),"-")</f>
        <v>228.54022000000001</v>
      </c>
      <c r="J51" s="122">
        <f>IFERROR(IF($T$6,IF($T$1,AVERAGEIFS(Metrics!T:T,Metrics!$J:$J,"="&amp;$A51,Metrics!$K:$K,"="&amp;$B51,Metrics!$AM:$AM,"=No",Metrics!$G:$G,"=Full Reporter"),AVERAGEIFS(Metrics!T:T,Metrics!$J:$J,"="&amp;$A51,Metrics!$K:$K,"="&amp;$B51,Metrics!$G:$G,"=Full Reporter")),IF($T$1,AVERAGEIFS(Metrics!T:T,Metrics!$J:$J,"="&amp;$A51,Metrics!$K:$K,"="&amp;$B51,Metrics!$AM:$AM,"=No"),AVERAGEIFS(Metrics!T:T,Metrics!$J:$J,"="&amp;$A51,Metrics!$K:$K,"="&amp;$B51))),"-")</f>
        <v>43.806159999999998</v>
      </c>
      <c r="K51" s="121">
        <f>IFERROR(IF($T$6,IF($T$1,AVERAGEIFS(Metrics!V:V,Metrics!$J:$J,"="&amp;$A51,Metrics!$K:$K,"="&amp;$B51,Metrics!$AM:$AM,"=No",Metrics!$G:$G,"=Full Reporter"),AVERAGEIFS(Metrics!V:V,Metrics!$J:$J,"="&amp;$A51,Metrics!$K:$K,"="&amp;$B51,Metrics!$G:$G,"=Full Reporter")),IF($T$1,AVERAGEIFS(Metrics!V:V,Metrics!$J:$J,"="&amp;$A51,Metrics!$K:$K,"="&amp;$B51,Metrics!$AM:$AM,"=No"),AVERAGEIFS(Metrics!V:V,Metrics!$J:$J,"="&amp;$A51,Metrics!$K:$K,"="&amp;$B51))),"-")</f>
        <v>5.5768199999999997</v>
      </c>
      <c r="L51" s="121">
        <f>IFERROR(IF($T$6,IF($T$1,AVERAGEIFS(Metrics!X:X,Metrics!$J:$J,"="&amp;$A51,Metrics!$K:$K,"="&amp;$B51,Metrics!$AM:$AM,"=No",Metrics!$G:$G,"=Full Reporter"),AVERAGEIFS(Metrics!X:X,Metrics!$J:$J,"="&amp;$A51,Metrics!$K:$K,"="&amp;$B51,Metrics!$G:$G,"=Full Reporter")),IF($T$1,AVERAGEIFS(Metrics!X:X,Metrics!$J:$J,"="&amp;$A51,Metrics!$K:$K,"="&amp;$B51,Metrics!$AM:$AM,"=No"),AVERAGEIFS(Metrics!X:X,Metrics!$J:$J,"="&amp;$A51,Metrics!$K:$K,"="&amp;$B51))),"-")</f>
        <v>2.5289600000000001</v>
      </c>
      <c r="M51" s="127">
        <f>IF($T$6,IF($T$1,SUMIFS(Metrics!AA:AA,Metrics!$J:$J,"="&amp;$A51,Metrics!$K:$K,"="&amp;$B51,Metrics!$AM:$AM,"=No",Metrics!$G:$G,"=Full Reporter"),SUMIFS(Metrics!AA:AA,Metrics!$J:$J,"="&amp;$A51,Metrics!$K:$K,"="&amp;$B51,Metrics!$G:$G,"=Full Reporter")),IF($T$1,SUMIFS(Metrics!AA:AA,Metrics!$J:$J,"="&amp;$A51,Metrics!$K:$K,"="&amp;$B51,Metrics!$AM:$AM,"=No"),SUMIFS(Metrics!AA:AA,Metrics!$J:$J,"="&amp;$A51,Metrics!$K:$K,"="&amp;$B51)))</f>
        <v>72087286</v>
      </c>
      <c r="N51" s="127">
        <f>IF($T$6,IF($T$1,SUMIFS(Metrics!AC:AC,Metrics!$J:$J,"="&amp;$A51,Metrics!$K:$K,"="&amp;$B51,Metrics!$AM:$AM,"=No",Metrics!$G:$G,"=Full Reporter"),SUMIFS(Metrics!AC:AC,Metrics!$J:$J,"="&amp;$A51,Metrics!$K:$K,"="&amp;$B51,Metrics!$G:$G,"=Full Reporter")),IF($T$1,SUMIFS(Metrics!AC:AC,Metrics!$J:$J,"="&amp;$A51,Metrics!$K:$K,"="&amp;$B51,Metrics!$AM:$AM,"=No"),SUMIFS(Metrics!AC:AC,Metrics!$J:$J,"="&amp;$A51,Metrics!$K:$K,"="&amp;$B51)))</f>
        <v>303924930</v>
      </c>
      <c r="O51" s="128">
        <f>IF($T$6,IF($T$1,SUMIFS(Metrics!AE:AE,Metrics!$J:$J,"="&amp;$A51,Metrics!$K:$K,"="&amp;$B51,Metrics!$AM:$AM,"=No",Metrics!$G:$G,"=Full Reporter"),SUMIFS(Metrics!AE:AE,Metrics!$J:$J,"="&amp;$A51,Metrics!$K:$K,"="&amp;$B51,Metrics!$G:$G,"=Full Reporter")),IF($T$1,SUMIFS(Metrics!AE:AE,Metrics!$J:$J,"="&amp;$A51,Metrics!$K:$K,"="&amp;$B51,Metrics!$AM:$AM,"=No"),SUMIFS(Metrics!AE:AE,Metrics!$J:$J,"="&amp;$A51,Metrics!$K:$K,"="&amp;$B51)))</f>
        <v>76889970</v>
      </c>
      <c r="P51" s="128">
        <f>IF($T$6,IF($T$1,SUMIFS(Metrics!AG:AG,Metrics!$J:$J,"="&amp;$A51,Metrics!$K:$K,"="&amp;$B51,Metrics!$AM:$AM,"=No",Metrics!$G:$G,"=Full Reporter"),SUMIFS(Metrics!AG:AG,Metrics!$J:$J,"="&amp;$A51,Metrics!$K:$K,"="&amp;$B51,Metrics!$G:$G,"=Full Reporter")),IF($T$1,SUMIFS(Metrics!AG:AG,Metrics!$J:$J,"="&amp;$A51,Metrics!$K:$K,"="&amp;$B51,Metrics!$AM:$AM,"=No"),SUMIFS(Metrics!AG:AG,Metrics!$J:$J,"="&amp;$A51,Metrics!$K:$K,"="&amp;$B51)))</f>
        <v>1552418</v>
      </c>
      <c r="Q51" s="128">
        <f>IF($T$6,IF($T$1,SUMIFS(Metrics!AI:AI,Metrics!$J:$J,"="&amp;$A51,Metrics!$K:$K,"="&amp;$B51,Metrics!$AM:$AM,"=No",Metrics!$G:$G,"=Full Reporter"),SUMIFS(Metrics!AI:AI,Metrics!$J:$J,"="&amp;$A51,Metrics!$K:$K,"="&amp;$B51,Metrics!$G:$G,"=Full Reporter")),IF($T$1,SUMIFS(Metrics!AI:AI,Metrics!$J:$J,"="&amp;$A51,Metrics!$K:$K,"="&amp;$B51,Metrics!$AM:$AM,"=No"),SUMIFS(Metrics!AI:AI,Metrics!$J:$J,"="&amp;$A51,Metrics!$K:$K,"="&amp;$B51)))</f>
        <v>126282285</v>
      </c>
      <c r="R51" s="129">
        <f>IF($T$6,IF($T$1,SUMIFS(Metrics!AK:AK,Metrics!$J:$J,"="&amp;$A51,Metrics!$K:$K,"="&amp;$B51,Metrics!$AM:$AM,"=No",Metrics!$G:$G,"=Full Reporter"),SUMIFS(Metrics!AK:AK,Metrics!$J:$J,"="&amp;$A51,Metrics!$K:$K,"="&amp;$B51,Metrics!$G:$G,"=Full Reporter")),IF($T$1,SUMIFS(Metrics!AK:AK,Metrics!$J:$J,"="&amp;$A51,Metrics!$K:$K,"="&amp;$B51,Metrics!$AM:$AM,"=No"),SUMIFS(Metrics!AK:AK,Metrics!$J:$J,"="&amp;$A51,Metrics!$K:$K,"="&amp;$B51)))</f>
        <v>10509636</v>
      </c>
      <c r="S51" s="59"/>
      <c r="T51" s="59"/>
      <c r="U51" s="59"/>
      <c r="V51" s="59"/>
      <c r="W51" s="59"/>
      <c r="X51" s="59"/>
      <c r="Y51" s="59"/>
    </row>
    <row r="52" spans="1:25" s="60" customFormat="1" ht="11.25">
      <c r="A52" s="153" t="s">
        <v>16</v>
      </c>
      <c r="B52" s="153" t="s">
        <v>12</v>
      </c>
      <c r="C52" s="97" t="s">
        <v>178</v>
      </c>
      <c r="D52" s="97"/>
      <c r="E52" s="97"/>
      <c r="F52" s="126">
        <f>IF($T$6,IF($T$1,SUMIFS(Metrics!L:L,Metrics!$J:$J,"="&amp;$A52,Metrics!$K:$K,"="&amp;$B52,Metrics!$AM:$AM,"=No",Metrics!$G:$G,"=Full Reporter"),SUMIFS(Metrics!L:L,Metrics!$J:$J,"="&amp;$A52,Metrics!$K:$K,"="&amp;$B52,Metrics!$G:$G,"=Full Reporter")),IF($T$1,SUMIFS(Metrics!L:L,Metrics!$J:$J,"="&amp;$A52,Metrics!$K:$K,"="&amp;$B52,Metrics!$AM:$AM,"=No"),SUMIFS(Metrics!L:L,Metrics!$J:$J,"="&amp;$A52,Metrics!$K:$K,"="&amp;$B52)))</f>
        <v>6940</v>
      </c>
      <c r="G52" s="121">
        <f>IFERROR(IF($T$6,IF($T$1,AVERAGEIFS(Metrics!N:N,Metrics!$J:$J,"="&amp;$A52,Metrics!$K:$K,"="&amp;$B52,Metrics!$AM:$AM,"=No",Metrics!$G:$G,"=Full Reporter"),AVERAGEIFS(Metrics!N:N,Metrics!$J:$J,"="&amp;$A52,Metrics!$K:$K,"="&amp;$B52,Metrics!$G:$G,"=Full Reporter")),IF($T$1,AVERAGEIFS(Metrics!N:N,Metrics!$J:$J,"="&amp;$A52,Metrics!$K:$K,"="&amp;$B52,Metrics!$AM:$AM,"=No"),AVERAGEIFS(Metrics!N:N,Metrics!$J:$J,"="&amp;$A52,Metrics!$K:$K,"="&amp;$B52))),"-")</f>
        <v>3.1668690909090911</v>
      </c>
      <c r="H52" s="122">
        <f>IFERROR(IF($T$6,IF($T$1,AVERAGEIFS(Metrics!P:P,Metrics!$J:$J,"="&amp;$A52,Metrics!$K:$K,"="&amp;$B52,Metrics!$AM:$AM,"=No",Metrics!$G:$G,"=Full Reporter"),AVERAGEIFS(Metrics!P:P,Metrics!$J:$J,"="&amp;$A52,Metrics!$K:$K,"="&amp;$B52,Metrics!$G:$G,"=Full Reporter")),IF($T$1,AVERAGEIFS(Metrics!P:P,Metrics!$J:$J,"="&amp;$A52,Metrics!$K:$K,"="&amp;$B52,Metrics!$AM:$AM,"=No"),AVERAGEIFS(Metrics!P:P,Metrics!$J:$J,"="&amp;$A52,Metrics!$K:$K,"="&amp;$B52))),"-")</f>
        <v>0.69156000000000017</v>
      </c>
      <c r="I52" s="121">
        <f>IFERROR(IF($T$6,IF($T$1,AVERAGEIFS(Metrics!R:R,Metrics!$J:$J,"="&amp;$A52,Metrics!$K:$K,"="&amp;$B52,Metrics!$AM:$AM,"=No",Metrics!$G:$G,"=Full Reporter"),AVERAGEIFS(Metrics!R:R,Metrics!$J:$J,"="&amp;$A52,Metrics!$K:$K,"="&amp;$B52,Metrics!$G:$G,"=Full Reporter")),IF($T$1,AVERAGEIFS(Metrics!R:R,Metrics!$J:$J,"="&amp;$A52,Metrics!$K:$K,"="&amp;$B52,Metrics!$AM:$AM,"=No"),AVERAGEIFS(Metrics!R:R,Metrics!$J:$J,"="&amp;$A52,Metrics!$K:$K,"="&amp;$B52))),"-")</f>
        <v>36.652198181818179</v>
      </c>
      <c r="J52" s="122">
        <f>IFERROR(IF($T$6,IF($T$1,AVERAGEIFS(Metrics!T:T,Metrics!$J:$J,"="&amp;$A52,Metrics!$K:$K,"="&amp;$B52,Metrics!$AM:$AM,"=No",Metrics!$G:$G,"=Full Reporter"),AVERAGEIFS(Metrics!T:T,Metrics!$J:$J,"="&amp;$A52,Metrics!$K:$K,"="&amp;$B52,Metrics!$G:$G,"=Full Reporter")),IF($T$1,AVERAGEIFS(Metrics!T:T,Metrics!$J:$J,"="&amp;$A52,Metrics!$K:$K,"="&amp;$B52,Metrics!$AM:$AM,"=No"),AVERAGEIFS(Metrics!T:T,Metrics!$J:$J,"="&amp;$A52,Metrics!$K:$K,"="&amp;$B52))),"-")</f>
        <v>6.0645236363636359</v>
      </c>
      <c r="K52" s="121">
        <f>IFERROR(IF($T$6,IF($T$1,AVERAGEIFS(Metrics!V:V,Metrics!$J:$J,"="&amp;$A52,Metrics!$K:$K,"="&amp;$B52,Metrics!$AM:$AM,"=No",Metrics!$G:$G,"=Full Reporter"),AVERAGEIFS(Metrics!V:V,Metrics!$J:$J,"="&amp;$A52,Metrics!$K:$K,"="&amp;$B52,Metrics!$G:$G,"=Full Reporter")),IF($T$1,AVERAGEIFS(Metrics!V:V,Metrics!$J:$J,"="&amp;$A52,Metrics!$K:$K,"="&amp;$B52,Metrics!$AM:$AM,"=No"),AVERAGEIFS(Metrics!V:V,Metrics!$J:$J,"="&amp;$A52,Metrics!$K:$K,"="&amp;$B52))),"-")</f>
        <v>6.8030454545454546</v>
      </c>
      <c r="L52" s="121">
        <f>IFERROR(IF($T$6,IF($T$1,AVERAGEIFS(Metrics!X:X,Metrics!$J:$J,"="&amp;$A52,Metrics!$K:$K,"="&amp;$B52,Metrics!$AM:$AM,"=No",Metrics!$G:$G,"=Full Reporter"),AVERAGEIFS(Metrics!X:X,Metrics!$J:$J,"="&amp;$A52,Metrics!$K:$K,"="&amp;$B52,Metrics!$G:$G,"=Full Reporter")),IF($T$1,AVERAGEIFS(Metrics!X:X,Metrics!$J:$J,"="&amp;$A52,Metrics!$K:$K,"="&amp;$B52,Metrics!$AM:$AM,"=No"),AVERAGEIFS(Metrics!X:X,Metrics!$J:$J,"="&amp;$A52,Metrics!$K:$K,"="&amp;$B52))),"-")</f>
        <v>0.13240545454545455</v>
      </c>
      <c r="M52" s="127">
        <f>IF($T$6,IF($T$1,SUMIFS(Metrics!AA:AA,Metrics!$J:$J,"="&amp;$A52,Metrics!$K:$K,"="&amp;$B52,Metrics!$AM:$AM,"=No",Metrics!$G:$G,"=Full Reporter"),SUMIFS(Metrics!AA:AA,Metrics!$J:$J,"="&amp;$A52,Metrics!$K:$K,"="&amp;$B52,Metrics!$G:$G,"=Full Reporter")),IF($T$1,SUMIFS(Metrics!AA:AA,Metrics!$J:$J,"="&amp;$A52,Metrics!$K:$K,"="&amp;$B52,Metrics!$AM:$AM,"=No"),SUMIFS(Metrics!AA:AA,Metrics!$J:$J,"="&amp;$A52,Metrics!$K:$K,"="&amp;$B52)))</f>
        <v>53376384</v>
      </c>
      <c r="N52" s="127">
        <f>IF($T$6,IF($T$1,SUMIFS(Metrics!AC:AC,Metrics!$J:$J,"="&amp;$A52,Metrics!$K:$K,"="&amp;$B52,Metrics!$AM:$AM,"=No",Metrics!$G:$G,"=Full Reporter"),SUMIFS(Metrics!AC:AC,Metrics!$J:$J,"="&amp;$A52,Metrics!$K:$K,"="&amp;$B52,Metrics!$G:$G,"=Full Reporter")),IF($T$1,SUMIFS(Metrics!AC:AC,Metrics!$J:$J,"="&amp;$A52,Metrics!$K:$K,"="&amp;$B52,Metrics!$AM:$AM,"=No"),SUMIFS(Metrics!AC:AC,Metrics!$J:$J,"="&amp;$A52,Metrics!$K:$K,"="&amp;$B52)))</f>
        <v>88477059</v>
      </c>
      <c r="O52" s="128">
        <f>IF($T$6,IF($T$1,SUMIFS(Metrics!AE:AE,Metrics!$J:$J,"="&amp;$A52,Metrics!$K:$K,"="&amp;$B52,Metrics!$AM:$AM,"=No",Metrics!$G:$G,"=Full Reporter"),SUMIFS(Metrics!AE:AE,Metrics!$J:$J,"="&amp;$A52,Metrics!$K:$K,"="&amp;$B52,Metrics!$G:$G,"=Full Reporter")),IF($T$1,SUMIFS(Metrics!AE:AE,Metrics!$J:$J,"="&amp;$A52,Metrics!$K:$K,"="&amp;$B52,Metrics!$AM:$AM,"=No"),SUMIFS(Metrics!AE:AE,Metrics!$J:$J,"="&amp;$A52,Metrics!$K:$K,"="&amp;$B52)))</f>
        <v>18116738</v>
      </c>
      <c r="P52" s="128">
        <f>IF($T$6,IF($T$1,SUMIFS(Metrics!AG:AG,Metrics!$J:$J,"="&amp;$A52,Metrics!$K:$K,"="&amp;$B52,Metrics!$AM:$AM,"=No",Metrics!$G:$G,"=Full Reporter"),SUMIFS(Metrics!AG:AG,Metrics!$J:$J,"="&amp;$A52,Metrics!$K:$K,"="&amp;$B52,Metrics!$G:$G,"=Full Reporter")),IF($T$1,SUMIFS(Metrics!AG:AG,Metrics!$J:$J,"="&amp;$A52,Metrics!$K:$K,"="&amp;$B52,Metrics!$AM:$AM,"=No"),SUMIFS(Metrics!AG:AG,Metrics!$J:$J,"="&amp;$A52,Metrics!$K:$K,"="&amp;$B52)))</f>
        <v>2808932</v>
      </c>
      <c r="Q52" s="128">
        <f>IF($T$6,IF($T$1,SUMIFS(Metrics!AI:AI,Metrics!$J:$J,"="&amp;$A52,Metrics!$K:$K,"="&amp;$B52,Metrics!$AM:$AM,"=No",Metrics!$G:$G,"=Full Reporter"),SUMIFS(Metrics!AI:AI,Metrics!$J:$J,"="&amp;$A52,Metrics!$K:$K,"="&amp;$B52,Metrics!$G:$G,"=Full Reporter")),IF($T$1,SUMIFS(Metrics!AI:AI,Metrics!$J:$J,"="&amp;$A52,Metrics!$K:$K,"="&amp;$B52,Metrics!$AM:$AM,"=No"),SUMIFS(Metrics!AI:AI,Metrics!$J:$J,"="&amp;$A52,Metrics!$K:$K,"="&amp;$B52)))</f>
        <v>555802825</v>
      </c>
      <c r="R52" s="129">
        <f>IF($T$6,IF($T$1,SUMIFS(Metrics!AK:AK,Metrics!$J:$J,"="&amp;$A52,Metrics!$K:$K,"="&amp;$B52,Metrics!$AM:$AM,"=No",Metrics!$G:$G,"=Full Reporter"),SUMIFS(Metrics!AK:AK,Metrics!$J:$J,"="&amp;$A52,Metrics!$K:$K,"="&amp;$B52,Metrics!$G:$G,"=Full Reporter")),IF($T$1,SUMIFS(Metrics!AK:AK,Metrics!$J:$J,"="&amp;$A52,Metrics!$K:$K,"="&amp;$B52,Metrics!$AM:$AM,"=No"),SUMIFS(Metrics!AK:AK,Metrics!$J:$J,"="&amp;$A52,Metrics!$K:$K,"="&amp;$B52)))</f>
        <v>96034537</v>
      </c>
      <c r="S52" s="59"/>
      <c r="T52" s="59"/>
      <c r="U52" s="59"/>
      <c r="V52" s="59"/>
      <c r="W52" s="59"/>
      <c r="X52" s="59"/>
      <c r="Y52" s="59"/>
    </row>
    <row r="53" spans="1:25" s="60" customFormat="1" ht="12" thickBot="1">
      <c r="A53" s="154" t="s">
        <v>16</v>
      </c>
      <c r="B53" s="154" t="s">
        <v>15</v>
      </c>
      <c r="C53" s="99" t="s">
        <v>179</v>
      </c>
      <c r="D53" s="99"/>
      <c r="E53" s="99"/>
      <c r="F53" s="130">
        <f>IF($T$6,IF($T$1,SUMIFS(Metrics!L:L,Metrics!$J:$J,"="&amp;$A53,Metrics!$K:$K,"="&amp;$B53,Metrics!$AM:$AM,"=No",Metrics!$G:$G,"=Full Reporter"),SUMIFS(Metrics!L:L,Metrics!$J:$J,"="&amp;$A53,Metrics!$K:$K,"="&amp;$B53,Metrics!$G:$G,"=Full Reporter")),IF($T$1,SUMIFS(Metrics!L:L,Metrics!$J:$J,"="&amp;$A53,Metrics!$K:$K,"="&amp;$B53,Metrics!$AM:$AM,"=No"),SUMIFS(Metrics!L:L,Metrics!$J:$J,"="&amp;$A53,Metrics!$K:$K,"="&amp;$B53)))</f>
        <v>7061</v>
      </c>
      <c r="G53" s="121">
        <f>IFERROR(IF($T$6,IF($T$1,AVERAGEIFS(Metrics!N:N,Metrics!$J:$J,"="&amp;$A53,Metrics!$K:$K,"="&amp;$B53,Metrics!$AM:$AM,"=No",Metrics!$G:$G,"=Full Reporter"),AVERAGEIFS(Metrics!N:N,Metrics!$J:$J,"="&amp;$A53,Metrics!$K:$K,"="&amp;$B53,Metrics!$G:$G,"=Full Reporter")),IF($T$1,AVERAGEIFS(Metrics!N:N,Metrics!$J:$J,"="&amp;$A53,Metrics!$K:$K,"="&amp;$B53,Metrics!$AM:$AM,"=No"),AVERAGEIFS(Metrics!N:N,Metrics!$J:$J,"="&amp;$A53,Metrics!$K:$K,"="&amp;$B53))),"-")</f>
        <v>4.2341727272727283</v>
      </c>
      <c r="H53" s="122">
        <f>IFERROR(IF($T$6,IF($T$1,AVERAGEIFS(Metrics!P:P,Metrics!$J:$J,"="&amp;$A53,Metrics!$K:$K,"="&amp;$B53,Metrics!$AM:$AM,"=No",Metrics!$G:$G,"=Full Reporter"),AVERAGEIFS(Metrics!P:P,Metrics!$J:$J,"="&amp;$A53,Metrics!$K:$K,"="&amp;$B53,Metrics!$G:$G,"=Full Reporter")),IF($T$1,AVERAGEIFS(Metrics!P:P,Metrics!$J:$J,"="&amp;$A53,Metrics!$K:$K,"="&amp;$B53,Metrics!$AM:$AM,"=No"),AVERAGEIFS(Metrics!P:P,Metrics!$J:$J,"="&amp;$A53,Metrics!$K:$K,"="&amp;$B53))),"-")</f>
        <v>0.87002909090909075</v>
      </c>
      <c r="I53" s="121">
        <f>IFERROR(IF($T$6,IF($T$1,AVERAGEIFS(Metrics!R:R,Metrics!$J:$J,"="&amp;$A53,Metrics!$K:$K,"="&amp;$B53,Metrics!$AM:$AM,"=No",Metrics!$G:$G,"=Full Reporter"),AVERAGEIFS(Metrics!R:R,Metrics!$J:$J,"="&amp;$A53,Metrics!$K:$K,"="&amp;$B53,Metrics!$G:$G,"=Full Reporter")),IF($T$1,AVERAGEIFS(Metrics!R:R,Metrics!$J:$J,"="&amp;$A53,Metrics!$K:$K,"="&amp;$B53,Metrics!$AM:$AM,"=No"),AVERAGEIFS(Metrics!R:R,Metrics!$J:$J,"="&amp;$A53,Metrics!$K:$K,"="&amp;$B53))),"-")</f>
        <v>31.326769090909096</v>
      </c>
      <c r="J53" s="122">
        <f>IFERROR(IF($T$6,IF($T$1,AVERAGEIFS(Metrics!T:T,Metrics!$J:$J,"="&amp;$A53,Metrics!$K:$K,"="&amp;$B53,Metrics!$AM:$AM,"=No",Metrics!$G:$G,"=Full Reporter"),AVERAGEIFS(Metrics!T:T,Metrics!$J:$J,"="&amp;$A53,Metrics!$K:$K,"="&amp;$B53,Metrics!$G:$G,"=Full Reporter")),IF($T$1,AVERAGEIFS(Metrics!T:T,Metrics!$J:$J,"="&amp;$A53,Metrics!$K:$K,"="&amp;$B53,Metrics!$AM:$AM,"=No"),AVERAGEIFS(Metrics!T:T,Metrics!$J:$J,"="&amp;$A53,Metrics!$K:$K,"="&amp;$B53))),"-")</f>
        <v>5.7349109090909103</v>
      </c>
      <c r="K53" s="121">
        <f>IFERROR(IF($T$6,IF($T$1,AVERAGEIFS(Metrics!V:V,Metrics!$J:$J,"="&amp;$A53,Metrics!$K:$K,"="&amp;$B53,Metrics!$AM:$AM,"=No",Metrics!$G:$G,"=Full Reporter"),AVERAGEIFS(Metrics!V:V,Metrics!$J:$J,"="&amp;$A53,Metrics!$K:$K,"="&amp;$B53,Metrics!$G:$G,"=Full Reporter")),IF($T$1,AVERAGEIFS(Metrics!V:V,Metrics!$J:$J,"="&amp;$A53,Metrics!$K:$K,"="&amp;$B53,Metrics!$AM:$AM,"=No"),AVERAGEIFS(Metrics!V:V,Metrics!$J:$J,"="&amp;$A53,Metrics!$K:$K,"="&amp;$B53))),"-")</f>
        <v>5.7344509090909099</v>
      </c>
      <c r="L53" s="121">
        <f>IFERROR(IF($T$6,IF($T$1,AVERAGEIFS(Metrics!X:X,Metrics!$J:$J,"="&amp;$A53,Metrics!$K:$K,"="&amp;$B53,Metrics!$AM:$AM,"=No",Metrics!$G:$G,"=Full Reporter"),AVERAGEIFS(Metrics!X:X,Metrics!$J:$J,"="&amp;$A53,Metrics!$K:$K,"="&amp;$B53,Metrics!$G:$G,"=Full Reporter")),IF($T$1,AVERAGEIFS(Metrics!X:X,Metrics!$J:$J,"="&amp;$A53,Metrics!$K:$K,"="&amp;$B53,Metrics!$AM:$AM,"=No"),AVERAGEIFS(Metrics!X:X,Metrics!$J:$J,"="&amp;$A53,Metrics!$K:$K,"="&amp;$B53))),"-")</f>
        <v>0.13320363636363639</v>
      </c>
      <c r="M53" s="131">
        <f>IF($T$6,IF($T$1,SUMIFS(Metrics!AA:AA,Metrics!$J:$J,"="&amp;$A53,Metrics!$K:$K,"="&amp;$B53,Metrics!$AM:$AM,"=No",Metrics!$G:$G,"=Full Reporter"),SUMIFS(Metrics!AA:AA,Metrics!$J:$J,"="&amp;$A53,Metrics!$K:$K,"="&amp;$B53,Metrics!$G:$G,"=Full Reporter")),IF($T$1,SUMIFS(Metrics!AA:AA,Metrics!$J:$J,"="&amp;$A53,Metrics!$K:$K,"="&amp;$B53,Metrics!$AM:$AM,"=No"),SUMIFS(Metrics!AA:AA,Metrics!$J:$J,"="&amp;$A53,Metrics!$K:$K,"="&amp;$B53)))</f>
        <v>72899443</v>
      </c>
      <c r="N53" s="131">
        <f>IF($T$6,IF($T$1,SUMIFS(Metrics!AC:AC,Metrics!$J:$J,"="&amp;$A53,Metrics!$K:$K,"="&amp;$B53,Metrics!$AM:$AM,"=No",Metrics!$G:$G,"=Full Reporter"),SUMIFS(Metrics!AC:AC,Metrics!$J:$J,"="&amp;$A53,Metrics!$K:$K,"="&amp;$B53,Metrics!$G:$G,"=Full Reporter")),IF($T$1,SUMIFS(Metrics!AC:AC,Metrics!$J:$J,"="&amp;$A53,Metrics!$K:$K,"="&amp;$B53,Metrics!$AM:$AM,"=No"),SUMIFS(Metrics!AC:AC,Metrics!$J:$J,"="&amp;$A53,Metrics!$K:$K,"="&amp;$B53)))</f>
        <v>83640076</v>
      </c>
      <c r="O53" s="132">
        <f>IF($T$6,IF($T$1,SUMIFS(Metrics!AE:AE,Metrics!$J:$J,"="&amp;$A53,Metrics!$K:$K,"="&amp;$B53,Metrics!$AM:$AM,"=No",Metrics!$G:$G,"=Full Reporter"),SUMIFS(Metrics!AE:AE,Metrics!$J:$J,"="&amp;$A53,Metrics!$K:$K,"="&amp;$B53,Metrics!$G:$G,"=Full Reporter")),IF($T$1,SUMIFS(Metrics!AE:AE,Metrics!$J:$J,"="&amp;$A53,Metrics!$K:$K,"="&amp;$B53,Metrics!$AM:$AM,"=No"),SUMIFS(Metrics!AE:AE,Metrics!$J:$J,"="&amp;$A53,Metrics!$K:$K,"="&amp;$B53)))</f>
        <v>16959244</v>
      </c>
      <c r="P53" s="132">
        <f>IF($T$6,IF($T$1,SUMIFS(Metrics!AG:AG,Metrics!$J:$J,"="&amp;$A53,Metrics!$K:$K,"="&amp;$B53,Metrics!$AM:$AM,"=No",Metrics!$G:$G,"=Full Reporter"),SUMIFS(Metrics!AG:AG,Metrics!$J:$J,"="&amp;$A53,Metrics!$K:$K,"="&amp;$B53,Metrics!$G:$G,"=Full Reporter")),IF($T$1,SUMIFS(Metrics!AG:AG,Metrics!$J:$J,"="&amp;$A53,Metrics!$K:$K,"="&amp;$B53,Metrics!$AM:$AM,"=No"),SUMIFS(Metrics!AG:AG,Metrics!$J:$J,"="&amp;$A53,Metrics!$K:$K,"="&amp;$B53)))</f>
        <v>3287505</v>
      </c>
      <c r="Q53" s="132">
        <f>IF($T$6,IF($T$1,SUMIFS(Metrics!AI:AI,Metrics!$J:$J,"="&amp;$A53,Metrics!$K:$K,"="&amp;$B53,Metrics!$AM:$AM,"=No",Metrics!$G:$G,"=Full Reporter"),SUMIFS(Metrics!AI:AI,Metrics!$J:$J,"="&amp;$A53,Metrics!$K:$K,"="&amp;$B53,Metrics!$G:$G,"=Full Reporter")),IF($T$1,SUMIFS(Metrics!AI:AI,Metrics!$J:$J,"="&amp;$A53,Metrics!$K:$K,"="&amp;$B53,Metrics!$AM:$AM,"=No"),SUMIFS(Metrics!AI:AI,Metrics!$J:$J,"="&amp;$A53,Metrics!$K:$K,"="&amp;$B53)))</f>
        <v>700283399</v>
      </c>
      <c r="R53" s="133">
        <f>IF($T$6,IF($T$1,SUMIFS(Metrics!AK:AK,Metrics!$J:$J,"="&amp;$A53,Metrics!$K:$K,"="&amp;$B53,Metrics!$AM:$AM,"=No",Metrics!$G:$G,"=Full Reporter"),SUMIFS(Metrics!AK:AK,Metrics!$J:$J,"="&amp;$A53,Metrics!$K:$K,"="&amp;$B53,Metrics!$G:$G,"=Full Reporter")),IF($T$1,SUMIFS(Metrics!AK:AK,Metrics!$J:$J,"="&amp;$A53,Metrics!$K:$K,"="&amp;$B53,Metrics!$AM:$AM,"=No"),SUMIFS(Metrics!AK:AK,Metrics!$J:$J,"="&amp;$A53,Metrics!$K:$K,"="&amp;$B53)))</f>
        <v>133885699</v>
      </c>
      <c r="S53" s="59"/>
      <c r="T53" s="59"/>
      <c r="U53" s="59"/>
      <c r="V53" s="59"/>
      <c r="W53" s="59"/>
      <c r="X53" s="59"/>
      <c r="Y53" s="59"/>
    </row>
    <row r="54" spans="1:25" s="60" customFormat="1" ht="12" thickTop="1">
      <c r="A54" s="175"/>
      <c r="B54" s="176"/>
      <c r="C54" s="190"/>
      <c r="D54" s="190"/>
      <c r="E54" s="190"/>
      <c r="F54" s="190"/>
      <c r="G54" s="59"/>
      <c r="H54" s="59"/>
      <c r="I54" s="59"/>
      <c r="J54" s="59"/>
      <c r="K54" s="59"/>
      <c r="L54" s="59"/>
      <c r="M54" s="59"/>
      <c r="N54" s="59"/>
      <c r="O54" s="59"/>
      <c r="P54" s="59"/>
      <c r="Q54" s="59"/>
      <c r="R54" s="191"/>
      <c r="S54" s="57"/>
      <c r="T54" s="59"/>
      <c r="U54" s="59"/>
      <c r="V54" s="59"/>
      <c r="W54" s="59"/>
      <c r="X54" s="59"/>
      <c r="Y54" s="59"/>
    </row>
    <row r="55" spans="1:25" s="60" customFormat="1" ht="12" thickBot="1">
      <c r="A55" s="173" t="s">
        <v>5234</v>
      </c>
      <c r="B55" s="174"/>
      <c r="C55" s="174"/>
      <c r="D55" s="174"/>
      <c r="E55" s="190"/>
      <c r="F55" s="190"/>
      <c r="G55" s="59"/>
      <c r="H55" s="59"/>
      <c r="I55" s="59"/>
      <c r="J55" s="59"/>
      <c r="K55" s="59"/>
      <c r="L55" s="59"/>
      <c r="M55" s="59"/>
      <c r="N55" s="59"/>
      <c r="O55" s="59"/>
      <c r="P55" s="59"/>
      <c r="Q55" s="59"/>
      <c r="R55" s="191"/>
      <c r="S55" s="57"/>
      <c r="T55" s="59"/>
      <c r="U55" s="59"/>
      <c r="V55" s="59"/>
      <c r="W55" s="59"/>
      <c r="X55" s="59"/>
      <c r="Y55" s="59"/>
    </row>
    <row r="56" spans="1:25" s="60" customFormat="1" ht="68.25" thickTop="1">
      <c r="A56" s="79"/>
      <c r="B56" s="80"/>
      <c r="C56" s="80"/>
      <c r="D56" s="193" t="s">
        <v>5213</v>
      </c>
      <c r="E56" s="200" t="s">
        <v>5315</v>
      </c>
      <c r="F56" s="188" t="s">
        <v>4</v>
      </c>
      <c r="G56" s="182" t="s">
        <v>8</v>
      </c>
      <c r="H56" s="182" t="s">
        <v>5878</v>
      </c>
      <c r="I56" s="182" t="s">
        <v>142</v>
      </c>
      <c r="J56" s="182" t="s">
        <v>143</v>
      </c>
      <c r="K56" s="182" t="s">
        <v>144</v>
      </c>
      <c r="L56" s="182" t="s">
        <v>145</v>
      </c>
      <c r="M56" s="182" t="s">
        <v>5</v>
      </c>
      <c r="N56" s="182" t="s">
        <v>6</v>
      </c>
      <c r="O56" s="182" t="s">
        <v>7</v>
      </c>
      <c r="P56" s="182" t="s">
        <v>146</v>
      </c>
      <c r="Q56" s="182" t="s">
        <v>147</v>
      </c>
      <c r="R56" s="183" t="s">
        <v>148</v>
      </c>
      <c r="S56" s="59"/>
      <c r="T56" s="59"/>
      <c r="U56" s="59"/>
      <c r="V56" s="59"/>
      <c r="W56" s="59"/>
      <c r="X56" s="59"/>
      <c r="Y56" s="59"/>
    </row>
    <row r="57" spans="1:25" s="60" customFormat="1" ht="11.25">
      <c r="A57" s="96" t="s">
        <v>5877</v>
      </c>
      <c r="B57" s="94">
        <f>D57</f>
        <v>10</v>
      </c>
      <c r="C57" s="95"/>
      <c r="D57" s="61">
        <v>10</v>
      </c>
      <c r="E57" s="184" t="str">
        <f t="shared" ref="E57:E65" si="4">IFERROR(IF(A57="Between",A57&amp;" "&amp;FIXED(B57,0,0)&amp;" "&amp;C57&amp;" "&amp;FIXED(D57,0,0),A57&amp;" "&amp;FIXED(B57,0,0)),"invalid bin")</f>
        <v>Under 10</v>
      </c>
      <c r="F57" s="135">
        <f>IF($T$6,IF($T$1,SUMIFS(Metrics!L:L,Metrics!$I:$I,"&lt;"&amp;$D57,Metrics!$AM:$AM,"=No",Metrics!$G:$G,"=Full Reporter"),SUMIFS(Metrics!L:L,Metrics!$I:$I,"&lt;"&amp;$D57,Metrics!$G:$G,"=Full Reporter")),IF($T$1,SUMIFS(Metrics!L:L,Metrics!$I:$I,"&lt;"&amp;$D57,Metrics!$AM:$AM,"=No"),SUMIFS(Metrics!L:L,Metrics!$I:$I,"&lt;"&amp;$D57)))</f>
        <v>4342</v>
      </c>
      <c r="G57" s="156">
        <f>IF($T$6,IF($T$1,AVERAGEIFS(Metrics!N:N,Metrics!$I:$I,"&lt;"&amp;$D57,Metrics!$AM:$AM,"=No",Metrics!$G:$G,"=Full Reporter"),AVERAGEIFS(Metrics!N:N,Metrics!$I:$I,"&lt;"&amp;$D57,Metrics!$G:$G,"=Full Reporter")),IF($T$1,AVERAGEIFS(Metrics!N:N,Metrics!$I:$I,"&lt;"&amp;$D57,Metrics!$AM:$AM,"=No"),AVERAGEIFS(Metrics!N:N,Metrics!$I:$I,"&lt;"&amp;$D57)))</f>
        <v>1.4528685363716041</v>
      </c>
      <c r="H57" s="136">
        <f>IF($T$6,IF($T$1,AVERAGEIFS(Metrics!P:P,Metrics!$I:$I,"&lt;"&amp;$D57,Metrics!$AM:$AM,"=No",Metrics!$G:$G,"=Full Reporter"),AVERAGEIFS(Metrics!P:P,Metrics!$I:$I,"&lt;"&amp;$D57,Metrics!$G:$G,"=Full Reporter")),IF($T$1,AVERAGEIFS(Metrics!P:P,Metrics!$I:$I,"&lt;"&amp;$D57,Metrics!$AM:$AM,"=No"),AVERAGEIFS(Metrics!P:P,Metrics!$I:$I,"&lt;"&amp;$D57)))</f>
        <v>9.1709114811568834E-2</v>
      </c>
      <c r="I57" s="156">
        <f>IF($T$6,IF($T$1,AVERAGEIFS(Metrics!R:R,Metrics!$I:$I,"&lt;"&amp;$D57,Metrics!$AM:$AM,"=No",Metrics!$G:$G,"=Full Reporter"),AVERAGEIFS(Metrics!R:R,Metrics!$I:$I,"&lt;"&amp;$D57,Metrics!$G:$G,"=Full Reporter")),IF($T$1,AVERAGEIFS(Metrics!R:R,Metrics!$I:$I,"&lt;"&amp;$D57,Metrics!$AM:$AM,"=No"),AVERAGEIFS(Metrics!R:R,Metrics!$I:$I,"&lt;"&amp;$D57)))</f>
        <v>71.341990972830857</v>
      </c>
      <c r="J57" s="136">
        <f>IF($T$6,IF($T$1,AVERAGEIFS(Metrics!T:T,Metrics!$I:$I,"&lt;"&amp;$D57,Metrics!$AM:$AM,"=No",Metrics!$G:$G,"=Full Reporter"),AVERAGEIFS(Metrics!T:T,Metrics!$I:$I,"&lt;"&amp;$D57,Metrics!$G:$G,"=Full Reporter")),IF($T$1,AVERAGEIFS(Metrics!T:T,Metrics!$I:$I,"&lt;"&amp;$D57,Metrics!$AM:$AM,"=No"),AVERAGEIFS(Metrics!T:T,Metrics!$I:$I,"&lt;"&amp;$D57)))</f>
        <v>5.4736428571428526</v>
      </c>
      <c r="K57" s="156">
        <f>IF($T$6,IF($T$1,AVERAGEIFS(Metrics!V:V,Metrics!$I:$I,"&lt;"&amp;$D57,Metrics!$AM:$AM,"=No",Metrics!$G:$G,"=Full Reporter"),AVERAGEIFS(Metrics!V:V,Metrics!$I:$I,"&lt;"&amp;$D57,Metrics!$G:$G,"=Full Reporter")),IF($T$1,AVERAGEIFS(Metrics!V:V,Metrics!$I:$I,"&lt;"&amp;$D57,Metrics!$AM:$AM,"=No"),AVERAGEIFS(Metrics!V:V,Metrics!$I:$I,"&lt;"&amp;$D57)))</f>
        <v>24.003236371603851</v>
      </c>
      <c r="L57" s="156">
        <f>IF($T$6,IF($T$1,AVERAGEIFS(Metrics!X:X,Metrics!$I:$I,"&lt;"&amp;$D57,Metrics!$AM:$AM,"=No",Metrics!$G:$G,"=Full Reporter"),AVERAGEIFS(Metrics!X:X,Metrics!$I:$I,"&lt;"&amp;$D57,Metrics!$G:$G,"=Full Reporter")),IF($T$1,AVERAGEIFS(Metrics!X:X,Metrics!$I:$I,"&lt;"&amp;$D57,Metrics!$AM:$AM,"=No"),AVERAGEIFS(Metrics!X:X,Metrics!$I:$I,"&lt;"&amp;$D57)))</f>
        <v>0.15203970201577566</v>
      </c>
      <c r="M57" s="155">
        <f>IF($T$6,IF($T$1,SUMIFS(Metrics!AA:AA,Metrics!$I:$I,"&lt;"&amp;$D57,Metrics!$AM:$AM,"=No",Metrics!$G:$G,"=Full Reporter"),SUMIFS(Metrics!AA:AA,Metrics!$I:$I,"&lt;"&amp;$D57,Metrics!$G:$G,"=Full Reporter")),IF($T$1,SUMIFS(Metrics!AA:AA,Metrics!$I:$I,"&lt;"&amp;$D57,Metrics!$AM:$AM,"=No"),SUMIFS(Metrics!AA:AA,Metrics!$I:$I,"&lt;"&amp;$D57)))</f>
        <v>63449067</v>
      </c>
      <c r="N57" s="155">
        <f>IF($T$6,IF($T$1,SUMIFS(Metrics!AC:AC,Metrics!$I:$I,"&lt;"&amp;$D57,Metrics!$AM:$AM,"=No",Metrics!$G:$G,"=Full Reporter"),SUMIFS(Metrics!AC:AC,Metrics!$I:$I,"&lt;"&amp;$D57,Metrics!$G:$G,"=Full Reporter")),IF($T$1,SUMIFS(Metrics!AC:AC,Metrics!$I:$I,"&lt;"&amp;$D57,Metrics!$AM:$AM,"=No"),SUMIFS(Metrics!AC:AC,Metrics!$I:$I,"&lt;"&amp;$D57)))</f>
        <v>481525849</v>
      </c>
      <c r="O57" s="137">
        <f>IF($T$6,IF($T$1,SUMIFS(Metrics!AE:AE,Metrics!$I:$I,"&lt;"&amp;$D57,Metrics!$AM:$AM,"=No",Metrics!$G:$G,"=Full Reporter"),SUMIFS(Metrics!AE:AE,Metrics!$I:$I,"&lt;"&amp;$D57,Metrics!$G:$G,"=Full Reporter")),IF($T$1,SUMIFS(Metrics!AE:AE,Metrics!$I:$I,"&lt;"&amp;$D57,Metrics!$AM:$AM,"=No"),SUMIFS(Metrics!AE:AE,Metrics!$I:$I,"&lt;"&amp;$D57)))</f>
        <v>51227140</v>
      </c>
      <c r="P57" s="137">
        <f>IF($T$6,IF($T$1,SUMIFS(Metrics!AG:AG,Metrics!$I:$I,"&lt;"&amp;$D57,Metrics!$AM:$AM,"=No",Metrics!$G:$G,"=Full Reporter"),SUMIFS(Metrics!AG:AG,Metrics!$I:$I,"&lt;"&amp;$D57,Metrics!$G:$G,"=Full Reporter")),IF($T$1,SUMIFS(Metrics!AG:AG,Metrics!$I:$I,"&lt;"&amp;$D57,Metrics!$AM:$AM,"=No"),SUMIFS(Metrics!AG:AG,Metrics!$I:$I,"&lt;"&amp;$D57)))</f>
        <v>7151256</v>
      </c>
      <c r="Q57" s="137">
        <f>IF($T$6,IF($T$1,SUMIFS(Metrics!AI:AI,Metrics!$I:$I,"&lt;"&amp;$D57,Metrics!$AM:$AM,"=No",Metrics!$G:$G,"=Full Reporter"),SUMIFS(Metrics!AI:AI,Metrics!$I:$I,"&lt;"&amp;$D57,Metrics!$G:$G,"=Full Reporter")),IF($T$1,SUMIFS(Metrics!AI:AI,Metrics!$I:$I,"&lt;"&amp;$D57,Metrics!$AM:$AM,"=No"),SUMIFS(Metrics!AI:AI,Metrics!$I:$I,"&lt;"&amp;$D57)))</f>
        <v>43142292</v>
      </c>
      <c r="R57" s="138">
        <f>IF($T$6,IF($T$1,SUMIFS(Metrics!AK:AK,Metrics!$I:$I,"&lt;"&amp;$D57,Metrics!$AM:$AM,"=No",Metrics!$G:$G,"=Full Reporter"),SUMIFS(Metrics!AK:AK,Metrics!$I:$I,"&lt;"&amp;$D57,Metrics!$G:$G,"=Full Reporter")),IF($T$1,SUMIFS(Metrics!AK:AK,Metrics!$I:$I,"&lt;"&amp;$D57,Metrics!$AM:$AM,"=No"),SUMIFS(Metrics!AK:AK,Metrics!$I:$I,"&lt;"&amp;$D57)))</f>
        <v>108406332</v>
      </c>
      <c r="S57" s="195"/>
      <c r="T57" s="59"/>
      <c r="U57" s="59"/>
      <c r="V57" s="59"/>
      <c r="W57" s="59"/>
      <c r="X57" s="59"/>
      <c r="Y57" s="59"/>
    </row>
    <row r="58" spans="1:25" s="60" customFormat="1" ht="11.25">
      <c r="A58" s="96" t="str">
        <f>IF(D57&lt;&gt;"","Between","Over")</f>
        <v>Between</v>
      </c>
      <c r="B58" s="94">
        <f>D57</f>
        <v>10</v>
      </c>
      <c r="C58" s="95" t="str">
        <f>IF(D58&lt;&gt;"","and","")</f>
        <v>and</v>
      </c>
      <c r="D58" s="61">
        <v>25</v>
      </c>
      <c r="E58" s="184" t="str">
        <f t="shared" si="4"/>
        <v>Between 10 and 25</v>
      </c>
      <c r="F58" s="139">
        <f>IF($T$6,IF($T$1,IF($A58="Between",SUMIFS(Metrics!L:L,Metrics!$I:$I,"&gt;="&amp;$B58,Metrics!$I:$I,"&lt;"&amp;$D58,Metrics!$AM:$AM,"=No",Metrics!$G:$G,"=Full Reporter"),SUMIFS(Metrics!L:L,Metrics!$I:$I,"&gt;="&amp;$B58,Metrics!$AM:$AM,"=No",Metrics!$G:$G,"=Full Reporter")),IF($A58="Between",SUMIFS(Metrics!L:L,Metrics!$I:$I,"&gt;="&amp;$B58,Metrics!$I:$I,"&lt;"&amp;$D58,Metrics!$G:$G,"=Full Reporter"),SUMIFS(Metrics!L:L,Metrics!$I:$I,"&gt;="&amp;$B58,Metrics!$G:$G,"=Full Reporter"))),IF($T$1,IF($A58="Between",SUMIFS(Metrics!L:L,Metrics!$I:$I,"&gt;="&amp;$B58,Metrics!$I:$I,"&lt;"&amp;$D58,Metrics!$AM:$AM,"=No"),SUMIFS(Metrics!L:L,Metrics!$I:$I,"&gt;="&amp;$B58,Metrics!$AM:$AM,"=No")),IF($A58="Between",SUMIFS(Metrics!L:L,Metrics!$I:$I,"&gt;="&amp;$B58,Metrics!$I:$I,"&lt;"&amp;$D58),SUMIFS(Metrics!L:L,Metrics!$I:$I,"&gt;="&amp;$B58))))</f>
        <v>9290</v>
      </c>
      <c r="G58" s="108">
        <f>IF($T$6,IF($T$1,IF($A58="Between",AVERAGEIFS(Metrics!N:N,Metrics!$I:$I,"&gt;="&amp;$B58,Metrics!$I:$I,"&lt;"&amp;$D58,Metrics!$AM:$AM,"=No",Metrics!$G:$G,"=Full Reporter"),AVERAGEIFS(Metrics!N:N,Metrics!$I:$I,"&gt;="&amp;$B58,Metrics!$AM:$AM,"=No",Metrics!$G:$G,"=Full Reporter")),IF($A58="Between",AVERAGEIFS(Metrics!N:N,Metrics!$I:$I,"&gt;="&amp;$B58,Metrics!$I:$I,"&lt;"&amp;$D58,Metrics!$G:$G,"=Full Reporter"),AVERAGEIFS(Metrics!N:N,Metrics!$I:$I,"&gt;="&amp;$B58,Metrics!$G:$G,"=Full Reporter"))),IF($T$1,IF($A58="Between",AVERAGEIFS(Metrics!N:N,Metrics!$I:$I,"&gt;="&amp;$B58,Metrics!$I:$I,"&lt;"&amp;$D58,Metrics!$AM:$AM,"=No"),AVERAGEIFS(Metrics!N:N,Metrics!$I:$I,"&gt;="&amp;$B58,Metrics!$AM:$AM,"=No")),IF($A58="Between",AVERAGEIFS(Metrics!N:N,Metrics!$I:$I,"&gt;="&amp;$B58,Metrics!$I:$I,"&lt;"&amp;$D58),AVERAGEIFS(Metrics!N:N,Metrics!$I:$I,"&gt;="&amp;$B58))))</f>
        <v>1.5551091099476433</v>
      </c>
      <c r="H58" s="109">
        <f>IF($T$6,IF($T$1,IF($A58="Between",AVERAGEIFS(Metrics!P:P,Metrics!$I:$I,"&gt;="&amp;$B58,Metrics!$I:$I,"&lt;"&amp;$D58,Metrics!$AM:$AM,"=No",Metrics!$G:$G,"=Full Reporter"),AVERAGEIFS(Metrics!P:P,Metrics!$I:$I,"&gt;="&amp;$B58,Metrics!$AM:$AM,"=No",Metrics!$G:$G,"=Full Reporter")),IF($A58="Between",AVERAGEIFS(Metrics!P:P,Metrics!$I:$I,"&gt;="&amp;$B58,Metrics!$I:$I,"&lt;"&amp;$D58,Metrics!$G:$G,"=Full Reporter"),AVERAGEIFS(Metrics!P:P,Metrics!$I:$I,"&gt;="&amp;$B58,Metrics!$G:$G,"=Full Reporter"))),IF($T$1,IF($A58="Between",AVERAGEIFS(Metrics!P:P,Metrics!$I:$I,"&gt;="&amp;$B58,Metrics!$I:$I,"&lt;"&amp;$D58,Metrics!$AM:$AM,"=No"),AVERAGEIFS(Metrics!P:P,Metrics!$I:$I,"&gt;="&amp;$B58,Metrics!$AM:$AM,"=No")),IF($A58="Between",AVERAGEIFS(Metrics!P:P,Metrics!$I:$I,"&gt;="&amp;$B58,Metrics!$I:$I,"&lt;"&amp;$D58),AVERAGEIFS(Metrics!P:P,Metrics!$I:$I,"&gt;="&amp;$B58))))</f>
        <v>9.7228586387434618E-2</v>
      </c>
      <c r="I58" s="108">
        <f>IF($T$6,IF($T$1,IF($A58="Between",AVERAGEIFS(Metrics!R:R,Metrics!$I:$I,"&gt;="&amp;$B58,Metrics!$I:$I,"&lt;"&amp;$D58,Metrics!$AM:$AM,"=No",Metrics!$G:$G,"=Full Reporter"),AVERAGEIFS(Metrics!R:R,Metrics!$I:$I,"&gt;="&amp;$B58,Metrics!$AM:$AM,"=No",Metrics!$G:$G,"=Full Reporter")),IF($A58="Between",AVERAGEIFS(Metrics!R:R,Metrics!$I:$I,"&gt;="&amp;$B58,Metrics!$I:$I,"&lt;"&amp;$D58,Metrics!$G:$G,"=Full Reporter"),AVERAGEIFS(Metrics!R:R,Metrics!$I:$I,"&gt;="&amp;$B58,Metrics!$G:$G,"=Full Reporter"))),IF($T$1,IF($A58="Between",AVERAGEIFS(Metrics!R:R,Metrics!$I:$I,"&gt;="&amp;$B58,Metrics!$I:$I,"&lt;"&amp;$D58,Metrics!$AM:$AM,"=No"),AVERAGEIFS(Metrics!R:R,Metrics!$I:$I,"&gt;="&amp;$B58,Metrics!$AM:$AM,"=No")),IF($A58="Between",AVERAGEIFS(Metrics!R:R,Metrics!$I:$I,"&gt;="&amp;$B58,Metrics!$I:$I,"&lt;"&amp;$D58),AVERAGEIFS(Metrics!R:R,Metrics!$I:$I,"&gt;="&amp;$B58))))</f>
        <v>73.205095497382246</v>
      </c>
      <c r="J58" s="109">
        <f>IF($T$6,IF($T$1,IF($A58="Between",AVERAGEIFS(Metrics!T:T,Metrics!$I:$I,"&gt;="&amp;$B58,Metrics!$I:$I,"&lt;"&amp;$D58,Metrics!$AM:$AM,"=No",Metrics!$G:$G,"=Full Reporter"),AVERAGEIFS(Metrics!T:T,Metrics!$I:$I,"&gt;="&amp;$B58,Metrics!$AM:$AM,"=No",Metrics!$G:$G,"=Full Reporter")),IF($A58="Between",AVERAGEIFS(Metrics!T:T,Metrics!$I:$I,"&gt;="&amp;$B58,Metrics!$I:$I,"&lt;"&amp;$D58,Metrics!$G:$G,"=Full Reporter"),AVERAGEIFS(Metrics!T:T,Metrics!$I:$I,"&gt;="&amp;$B58,Metrics!$G:$G,"=Full Reporter"))),IF($T$1,IF($A58="Between",AVERAGEIFS(Metrics!T:T,Metrics!$I:$I,"&gt;="&amp;$B58,Metrics!$I:$I,"&lt;"&amp;$D58,Metrics!$AM:$AM,"=No"),AVERAGEIFS(Metrics!T:T,Metrics!$I:$I,"&gt;="&amp;$B58,Metrics!$AM:$AM,"=No")),IF($A58="Between",AVERAGEIFS(Metrics!T:T,Metrics!$I:$I,"&gt;="&amp;$B58,Metrics!$I:$I,"&lt;"&amp;$D58),AVERAGEIFS(Metrics!T:T,Metrics!$I:$I,"&gt;="&amp;$B58))))</f>
        <v>6.7758182198952843</v>
      </c>
      <c r="K58" s="108">
        <f>IF($T$6,IF($T$1,IF($A58="Between",AVERAGEIFS(Metrics!V:V,Metrics!$I:$I,"&gt;="&amp;$B58,Metrics!$I:$I,"&lt;"&amp;$D58,Metrics!$AM:$AM,"=No",Metrics!$G:$G,"=Full Reporter"),AVERAGEIFS(Metrics!V:V,Metrics!$I:$I,"&gt;="&amp;$B58,Metrics!$AM:$AM,"=No",Metrics!$G:$G,"=Full Reporter")),IF($A58="Between",AVERAGEIFS(Metrics!V:V,Metrics!$I:$I,"&gt;="&amp;$B58,Metrics!$I:$I,"&lt;"&amp;$D58,Metrics!$G:$G,"=Full Reporter"),AVERAGEIFS(Metrics!V:V,Metrics!$I:$I,"&gt;="&amp;$B58,Metrics!$G:$G,"=Full Reporter"))),IF($T$1,IF($A58="Between",AVERAGEIFS(Metrics!V:V,Metrics!$I:$I,"&gt;="&amp;$B58,Metrics!$I:$I,"&lt;"&amp;$D58,Metrics!$AM:$AM,"=No"),AVERAGEIFS(Metrics!V:V,Metrics!$I:$I,"&gt;="&amp;$B58,Metrics!$AM:$AM,"=No")),IF($A58="Between",AVERAGEIFS(Metrics!V:V,Metrics!$I:$I,"&gt;="&amp;$B58,Metrics!$I:$I,"&lt;"&amp;$D58),AVERAGEIFS(Metrics!V:V,Metrics!$I:$I,"&gt;="&amp;$B58))))</f>
        <v>21.0143115183246</v>
      </c>
      <c r="L58" s="108">
        <f>IF($T$6,IF($T$1,IF($A58="Between",AVERAGEIFS(Metrics!X:X,Metrics!$I:$I,"&gt;="&amp;$B58,Metrics!$I:$I,"&lt;"&amp;$D58,Metrics!$AM:$AM,"=No",Metrics!$G:$G,"=Full Reporter"),AVERAGEIFS(Metrics!X:X,Metrics!$I:$I,"&gt;="&amp;$B58,Metrics!$AM:$AM,"=No",Metrics!$G:$G,"=Full Reporter")),IF($A58="Between",AVERAGEIFS(Metrics!X:X,Metrics!$I:$I,"&gt;="&amp;$B58,Metrics!$I:$I,"&lt;"&amp;$D58,Metrics!$G:$G,"=Full Reporter"),AVERAGEIFS(Metrics!X:X,Metrics!$I:$I,"&gt;="&amp;$B58,Metrics!$G:$G,"=Full Reporter"))),IF($T$1,IF($A58="Between",AVERAGEIFS(Metrics!X:X,Metrics!$I:$I,"&gt;="&amp;$B58,Metrics!$I:$I,"&lt;"&amp;$D58,Metrics!$AM:$AM,"=No"),AVERAGEIFS(Metrics!X:X,Metrics!$I:$I,"&gt;="&amp;$B58,Metrics!$AM:$AM,"=No")),IF($A58="Between",AVERAGEIFS(Metrics!X:X,Metrics!$I:$I,"&gt;="&amp;$B58,Metrics!$I:$I,"&lt;"&amp;$D58),AVERAGEIFS(Metrics!X:X,Metrics!$I:$I,"&gt;="&amp;$B58))))</f>
        <v>0.49081068062827238</v>
      </c>
      <c r="M58" s="110">
        <f>IF($T$6,IF($T$1,IF($A58="Between",SUMIFS(Metrics!AA:AA,Metrics!$I:$I,"&gt;="&amp;$B58,Metrics!$I:$I,"&lt;"&amp;$D58,Metrics!$AM:$AM,"=No",Metrics!$G:$G,"=Full Reporter"),SUMIFS(Metrics!AA:AA,Metrics!$I:$I,"&gt;="&amp;$B58,Metrics!$AM:$AM,"=No",Metrics!$G:$G,"=Full Reporter")),IF($A58="Between",SUMIFS(Metrics!AA:AA,Metrics!$I:$I,"&gt;="&amp;$B58,Metrics!$I:$I,"&lt;"&amp;$D58,Metrics!$G:$G,"=Full Reporter"),SUMIFS(Metrics!AA:AA,Metrics!$I:$I,"&gt;="&amp;$B58,Metrics!$G:$G,"=Full Reporter"))),IF($T$1,IF($A58="Between",SUMIFS(Metrics!AA:AA,Metrics!$I:$I,"&gt;="&amp;$B58,Metrics!$I:$I,"&lt;"&amp;$D58,Metrics!$AM:$AM,"=No"),SUMIFS(Metrics!AA:AA,Metrics!$I:$I,"&gt;="&amp;$B58,Metrics!$AM:$AM,"=No")),IF($A58="Between",SUMIFS(Metrics!AA:AA,Metrics!$I:$I,"&gt;="&amp;$B58,Metrics!$I:$I,"&lt;"&amp;$D58),SUMIFS(Metrics!AA:AA,Metrics!$I:$I,"&gt;="&amp;$B58))))</f>
        <v>253888067</v>
      </c>
      <c r="N58" s="110">
        <f>IF($T$6,IF($T$1,IF($A58="Between",SUMIFS(Metrics!AC:AC,Metrics!$I:$I,"&gt;="&amp;$B58,Metrics!$I:$I,"&lt;"&amp;$D58,Metrics!$AM:$AM,"=No",Metrics!$G:$G,"=Full Reporter"),SUMIFS(Metrics!AC:AC,Metrics!$I:$I,"&gt;="&amp;$B58,Metrics!$AM:$AM,"=No",Metrics!$G:$G,"=Full Reporter")),IF($A58="Between",SUMIFS(Metrics!AC:AC,Metrics!$I:$I,"&gt;="&amp;$B58,Metrics!$I:$I,"&lt;"&amp;$D58,Metrics!$G:$G,"=Full Reporter"),SUMIFS(Metrics!AC:AC,Metrics!$I:$I,"&gt;="&amp;$B58,Metrics!$G:$G,"=Full Reporter"))),IF($T$1,IF($A58="Between",SUMIFS(Metrics!AC:AC,Metrics!$I:$I,"&gt;="&amp;$B58,Metrics!$I:$I,"&lt;"&amp;$D58,Metrics!$AM:$AM,"=No"),SUMIFS(Metrics!AC:AC,Metrics!$I:$I,"&gt;="&amp;$B58,Metrics!$AM:$AM,"=No")),IF($A58="Between",SUMIFS(Metrics!AC:AC,Metrics!$I:$I,"&gt;="&amp;$B58,Metrics!$I:$I,"&lt;"&amp;$D58),SUMIFS(Metrics!AC:AC,Metrics!$I:$I,"&gt;="&amp;$B58))))</f>
        <v>1559978935</v>
      </c>
      <c r="O58" s="111">
        <f>IF($T$6,IF($T$1,IF($A58="Between",SUMIFS(Metrics!AE:AE,Metrics!$I:$I,"&gt;="&amp;$B58,Metrics!$I:$I,"&lt;"&amp;$D58,Metrics!$AM:$AM,"=No",Metrics!$G:$G,"=Full Reporter"),SUMIFS(Metrics!AE:AE,Metrics!$I:$I,"&gt;="&amp;$B58,Metrics!$AM:$AM,"=No",Metrics!$G:$G,"=Full Reporter")),IF($A58="Between",SUMIFS(Metrics!AE:AE,Metrics!$I:$I,"&gt;="&amp;$B58,Metrics!$I:$I,"&lt;"&amp;$D58,Metrics!$G:$G,"=Full Reporter"),SUMIFS(Metrics!AE:AE,Metrics!$I:$I,"&gt;="&amp;$B58,Metrics!$G:$G,"=Full Reporter"))),IF($T$1,IF($A58="Between",SUMIFS(Metrics!AE:AE,Metrics!$I:$I,"&gt;="&amp;$B58,Metrics!$I:$I,"&lt;"&amp;$D58,Metrics!$AM:$AM,"=No"),SUMIFS(Metrics!AE:AE,Metrics!$I:$I,"&gt;="&amp;$B58,Metrics!$AM:$AM,"=No")),IF($A58="Between",SUMIFS(Metrics!AE:AE,Metrics!$I:$I,"&gt;="&amp;$B58,Metrics!$I:$I,"&lt;"&amp;$D58),SUMIFS(Metrics!AE:AE,Metrics!$I:$I,"&gt;="&amp;$B58))))</f>
        <v>163382678</v>
      </c>
      <c r="P58" s="111">
        <f>IF($T$6,IF($T$1,IF($A58="Between",SUMIFS(Metrics!AG:AG,Metrics!$I:$I,"&gt;="&amp;$B58,Metrics!$I:$I,"&lt;"&amp;$D58,Metrics!$AM:$AM,"=No",Metrics!$G:$G,"=Full Reporter"),SUMIFS(Metrics!AG:AG,Metrics!$I:$I,"&gt;="&amp;$B58,Metrics!$AM:$AM,"=No",Metrics!$G:$G,"=Full Reporter")),IF($A58="Between",SUMIFS(Metrics!AG:AG,Metrics!$I:$I,"&gt;="&amp;$B58,Metrics!$I:$I,"&lt;"&amp;$D58,Metrics!$G:$G,"=Full Reporter"),SUMIFS(Metrics!AG:AG,Metrics!$I:$I,"&gt;="&amp;$B58,Metrics!$G:$G,"=Full Reporter"))),IF($T$1,IF($A58="Between",SUMIFS(Metrics!AG:AG,Metrics!$I:$I,"&gt;="&amp;$B58,Metrics!$I:$I,"&lt;"&amp;$D58,Metrics!$AM:$AM,"=No"),SUMIFS(Metrics!AG:AG,Metrics!$I:$I,"&gt;="&amp;$B58,Metrics!$AM:$AM,"=No")),IF($A58="Between",SUMIFS(Metrics!AG:AG,Metrics!$I:$I,"&gt;="&amp;$B58,Metrics!$I:$I,"&lt;"&amp;$D58),SUMIFS(Metrics!AG:AG,Metrics!$I:$I,"&gt;="&amp;$B58))))</f>
        <v>17075296</v>
      </c>
      <c r="Q58" s="111">
        <f>IF($T$6,IF($T$1,IF($A58="Between",SUMIFS(Metrics!AI:AI,Metrics!$I:$I,"&gt;="&amp;$B58,Metrics!$I:$I,"&lt;"&amp;$D58,Metrics!$AM:$AM,"=No",Metrics!$G:$G,"=Full Reporter"),SUMIFS(Metrics!AI:AI,Metrics!$I:$I,"&gt;="&amp;$B58,Metrics!$AM:$AM,"=No",Metrics!$G:$G,"=Full Reporter")),IF($A58="Between",SUMIFS(Metrics!AI:AI,Metrics!$I:$I,"&gt;="&amp;$B58,Metrics!$I:$I,"&lt;"&amp;$D58,Metrics!$G:$G,"=Full Reporter"),SUMIFS(Metrics!AI:AI,Metrics!$I:$I,"&gt;="&amp;$B58,Metrics!$G:$G,"=Full Reporter"))),IF($T$1,IF($A58="Between",SUMIFS(Metrics!AI:AI,Metrics!$I:$I,"&gt;="&amp;$B58,Metrics!$I:$I,"&lt;"&amp;$D58,Metrics!$AM:$AM,"=No"),SUMIFS(Metrics!AI:AI,Metrics!$I:$I,"&gt;="&amp;$B58,Metrics!$AM:$AM,"=No")),IF($A58="Between",SUMIFS(Metrics!AI:AI,Metrics!$I:$I,"&gt;="&amp;$B58,Metrics!$I:$I,"&lt;"&amp;$D58),SUMIFS(Metrics!AI:AI,Metrics!$I:$I,"&gt;="&amp;$B58))))</f>
        <v>504177737</v>
      </c>
      <c r="R58" s="112">
        <f>IF($T$6,IF($T$1,IF($A58="Between",SUMIFS(Metrics!AK:AK,Metrics!$I:$I,"&gt;="&amp;$B58,Metrics!$I:$I,"&lt;"&amp;$D58,Metrics!$AM:$AM,"=No",Metrics!$G:$G,"=Full Reporter"),SUMIFS(Metrics!AK:AK,Metrics!$I:$I,"&gt;="&amp;$B58,Metrics!$AM:$AM,"=No",Metrics!$G:$G,"=Full Reporter")),IF($A58="Between",SUMIFS(Metrics!AK:AK,Metrics!$I:$I,"&gt;="&amp;$B58,Metrics!$I:$I,"&lt;"&amp;$D58,Metrics!$G:$G,"=Full Reporter"),SUMIFS(Metrics!AK:AK,Metrics!$I:$I,"&gt;="&amp;$B58,Metrics!$G:$G,"=Full Reporter"))),IF($T$1,IF($A58="Between",SUMIFS(Metrics!AK:AK,Metrics!$I:$I,"&gt;="&amp;$B58,Metrics!$I:$I,"&lt;"&amp;$D58,Metrics!$AM:$AM,"=No"),SUMIFS(Metrics!AK:AK,Metrics!$I:$I,"&gt;="&amp;$B58,Metrics!$AM:$AM,"=No")),IF($A58="Between",SUMIFS(Metrics!AK:AK,Metrics!$I:$I,"&gt;="&amp;$B58,Metrics!$I:$I,"&lt;"&amp;$D58),SUMIFS(Metrics!AK:AK,Metrics!$I:$I,"&gt;="&amp;$B58))))</f>
        <v>271936161</v>
      </c>
      <c r="S58" s="195"/>
      <c r="T58" s="59"/>
      <c r="U58" s="59"/>
      <c r="V58" s="59"/>
      <c r="W58" s="59"/>
      <c r="X58" s="59"/>
      <c r="Y58" s="59"/>
    </row>
    <row r="59" spans="1:25" s="60" customFormat="1" ht="11.25">
      <c r="A59" s="96" t="str">
        <f t="shared" ref="A59:A65" si="5">IF(OR(A58="Over",A58=""),"",IF(D59="","Over","Between"))</f>
        <v>Between</v>
      </c>
      <c r="B59" s="94">
        <f>IF(D58="","",D58)</f>
        <v>25</v>
      </c>
      <c r="C59" s="95" t="str">
        <f t="shared" ref="C59:C66" si="6">IF(D59&lt;&gt;"","and","")</f>
        <v>and</v>
      </c>
      <c r="D59" s="61">
        <v>50</v>
      </c>
      <c r="E59" s="184" t="str">
        <f t="shared" si="4"/>
        <v>Between 25 and 50</v>
      </c>
      <c r="F59" s="139">
        <f>IF($T$6,IF($T$1,IF($A59="","",IF($A59="Between",SUMIFS(Metrics!L:L,Metrics!$I:$I,"&gt;="&amp;$B59,Metrics!$I:$I,"&lt;"&amp;$D59,Metrics!$AM:$AM,"=No",Metrics!$G:$G,"=Full Reporter"),SUMIFS(Metrics!L:L,Metrics!$I:$I,"&gt;="&amp;$B59,Metrics!$AM:$AM,"=No",Metrics!$G:$G,"=Full Reporter"))),IF($A59="","",IF($A59="Between",SUMIFS(Metrics!L:L,Metrics!$I:$I,"&gt;="&amp;$B59,Metrics!$I:$I,"&lt;"&amp;$D59,Metrics!$G:$G,"=Full Reporter"),SUMIFS(Metrics!L:L,Metrics!$I:$I,"&gt;="&amp;$B59,Metrics!$G:$G,"=Full Reporter")))),IF($T$1,IF($A59="","",IF($A59="Between",SUMIFS(Metrics!L:L,Metrics!$I:$I,"&gt;="&amp;$B59,Metrics!$I:$I,"&lt;"&amp;$D59,Metrics!$AM:$AM,"=No"),SUMIFS(Metrics!L:L,Metrics!$I:$I,"&gt;="&amp;$B59,Metrics!$AM:$AM,"=No"))),IF($A59="","",IF($A59="Between",SUMIFS(Metrics!L:L,Metrics!$I:$I,"&gt;="&amp;$B59,Metrics!$I:$I,"&lt;"&amp;$D59),SUMIFS(Metrics!L:L,Metrics!$I:$I,"&gt;="&amp;$B59)))))</f>
        <v>10936</v>
      </c>
      <c r="G59" s="108">
        <f>IF($T$6,IF($T$1,IF($A59="","",IF($A59="Between",AVERAGEIFS(Metrics!N:N,Metrics!$I:$I,"&gt;="&amp;$B59,Metrics!$I:$I,"&lt;"&amp;$D59,Metrics!$AM:$AM,"=No",Metrics!$G:$G,"=Full Reporter"),AVERAGEIFS(Metrics!N:N,Metrics!$I:$I,"&gt;="&amp;$B59,Metrics!$AM:$AM,"=No",Metrics!$G:$G,"=Full Reporter"))),IF($A59="","",IF($A59="Between",AVERAGEIFS(Metrics!N:N,Metrics!$I:$I,"&gt;="&amp;$B59,Metrics!$I:$I,"&lt;"&amp;$D59,Metrics!$G:$G,"=Full Reporter"),AVERAGEIFS(Metrics!N:N,Metrics!$I:$I,"&gt;="&amp;$B59,Metrics!$G:$G,"=Full Reporter")))),IF($T$1,IF($A59="","",IF($A59="Between",AVERAGEIFS(Metrics!N:N,Metrics!$I:$I,"&gt;="&amp;$B59,Metrics!$I:$I,"&lt;"&amp;$D59,Metrics!$AM:$AM,"=No"),AVERAGEIFS(Metrics!N:N,Metrics!$I:$I,"&gt;="&amp;$B59,Metrics!$AM:$AM,"=No"))),IF($A59="","",IF($A59="Between",AVERAGEIFS(Metrics!N:N,Metrics!$I:$I,"&gt;="&amp;$B59,Metrics!$I:$I,"&lt;"&amp;$D59),AVERAGEIFS(Metrics!N:N,Metrics!$I:$I,"&gt;="&amp;$B59)))))</f>
        <v>2.2155482026143782</v>
      </c>
      <c r="H59" s="109">
        <f>IF($T$6,IF($T$1,IF($A59="","",IF($A59="Between",AVERAGEIFS(Metrics!P:P,Metrics!$I:$I,"&gt;="&amp;$B59,Metrics!$I:$I,"&lt;"&amp;$D59,Metrics!$AM:$AM,"=No",Metrics!$G:$G,"=Full Reporter"),AVERAGEIFS(Metrics!P:P,Metrics!$I:$I,"&gt;="&amp;$B59,Metrics!$AM:$AM,"=No",Metrics!$G:$G,"=Full Reporter"))),IF($A59="","",IF($A59="Between",AVERAGEIFS(Metrics!P:P,Metrics!$I:$I,"&gt;="&amp;$B59,Metrics!$I:$I,"&lt;"&amp;$D59,Metrics!$G:$G,"=Full Reporter"),AVERAGEIFS(Metrics!P:P,Metrics!$I:$I,"&gt;="&amp;$B59,Metrics!$G:$G,"=Full Reporter")))),IF($T$1,IF($A59="","",IF($A59="Between",AVERAGEIFS(Metrics!P:P,Metrics!$I:$I,"&gt;="&amp;$B59,Metrics!$I:$I,"&lt;"&amp;$D59,Metrics!$AM:$AM,"=No"),AVERAGEIFS(Metrics!P:P,Metrics!$I:$I,"&gt;="&amp;$B59,Metrics!$AM:$AM,"=No"))),IF($A59="","",IF($A59="Between",AVERAGEIFS(Metrics!P:P,Metrics!$I:$I,"&gt;="&amp;$B59,Metrics!$I:$I,"&lt;"&amp;$D59),AVERAGEIFS(Metrics!P:P,Metrics!$I:$I,"&gt;="&amp;$B59)))))</f>
        <v>0.14515130718954256</v>
      </c>
      <c r="I59" s="108">
        <f>IF($T$6,IF($T$1,IF($A59="","",IF($A59="Between",AVERAGEIFS(Metrics!R:R,Metrics!$I:$I,"&gt;="&amp;$B59,Metrics!$I:$I,"&lt;"&amp;$D59,Metrics!$AM:$AM,"=No",Metrics!$G:$G,"=Full Reporter"),AVERAGEIFS(Metrics!R:R,Metrics!$I:$I,"&gt;="&amp;$B59,Metrics!$AM:$AM,"=No",Metrics!$G:$G,"=Full Reporter"))),IF($A59="","",IF($A59="Between",AVERAGEIFS(Metrics!R:R,Metrics!$I:$I,"&gt;="&amp;$B59,Metrics!$I:$I,"&lt;"&amp;$D59,Metrics!$G:$G,"=Full Reporter"),AVERAGEIFS(Metrics!R:R,Metrics!$I:$I,"&gt;="&amp;$B59,Metrics!$G:$G,"=Full Reporter")))),IF($T$1,IF($A59="","",IF($A59="Between",AVERAGEIFS(Metrics!R:R,Metrics!$I:$I,"&gt;="&amp;$B59,Metrics!$I:$I,"&lt;"&amp;$D59,Metrics!$AM:$AM,"=No"),AVERAGEIFS(Metrics!R:R,Metrics!$I:$I,"&gt;="&amp;$B59,Metrics!$AM:$AM,"=No"))),IF($A59="","",IF($A59="Between",AVERAGEIFS(Metrics!R:R,Metrics!$I:$I,"&gt;="&amp;$B59,Metrics!$I:$I,"&lt;"&amp;$D59),AVERAGEIFS(Metrics!R:R,Metrics!$I:$I,"&gt;="&amp;$B59)))))</f>
        <v>95.718048856209109</v>
      </c>
      <c r="J59" s="109">
        <f>IF($T$6,IF($T$1,IF($A59="","",IF($A59="Between",AVERAGEIFS(Metrics!T:T,Metrics!$I:$I,"&gt;="&amp;$B59,Metrics!$I:$I,"&lt;"&amp;$D59,Metrics!$AM:$AM,"=No",Metrics!$G:$G,"=Full Reporter"),AVERAGEIFS(Metrics!T:T,Metrics!$I:$I,"&gt;="&amp;$B59,Metrics!$AM:$AM,"=No",Metrics!$G:$G,"=Full Reporter"))),IF($A59="","",IF($A59="Between",AVERAGEIFS(Metrics!T:T,Metrics!$I:$I,"&gt;="&amp;$B59,Metrics!$I:$I,"&lt;"&amp;$D59,Metrics!$G:$G,"=Full Reporter"),AVERAGEIFS(Metrics!T:T,Metrics!$I:$I,"&gt;="&amp;$B59,Metrics!$G:$G,"=Full Reporter")))),IF($T$1,IF($A59="","",IF($A59="Between",AVERAGEIFS(Metrics!T:T,Metrics!$I:$I,"&gt;="&amp;$B59,Metrics!$I:$I,"&lt;"&amp;$D59,Metrics!$AM:$AM,"=No"),AVERAGEIFS(Metrics!T:T,Metrics!$I:$I,"&gt;="&amp;$B59,Metrics!$AM:$AM,"=No"))),IF($A59="","",IF($A59="Between",AVERAGEIFS(Metrics!T:T,Metrics!$I:$I,"&gt;="&amp;$B59,Metrics!$I:$I,"&lt;"&amp;$D59),AVERAGEIFS(Metrics!T:T,Metrics!$I:$I,"&gt;="&amp;$B59)))))</f>
        <v>9.8848589869281138</v>
      </c>
      <c r="K59" s="108">
        <f>IF($T$6,IF($T$1,IF($A59="","",IF($A59="Between",AVERAGEIFS(Metrics!V:V,Metrics!$I:$I,"&gt;="&amp;$B59,Metrics!$I:$I,"&lt;"&amp;$D59,Metrics!$AM:$AM,"=No",Metrics!$G:$G,"=Full Reporter"),AVERAGEIFS(Metrics!V:V,Metrics!$I:$I,"&gt;="&amp;$B59,Metrics!$AM:$AM,"=No",Metrics!$G:$G,"=Full Reporter"))),IF($A59="","",IF($A59="Between",AVERAGEIFS(Metrics!V:V,Metrics!$I:$I,"&gt;="&amp;$B59,Metrics!$I:$I,"&lt;"&amp;$D59,Metrics!$G:$G,"=Full Reporter"),AVERAGEIFS(Metrics!V:V,Metrics!$I:$I,"&gt;="&amp;$B59,Metrics!$G:$G,"=Full Reporter")))),IF($T$1,IF($A59="","",IF($A59="Between",AVERAGEIFS(Metrics!V:V,Metrics!$I:$I,"&gt;="&amp;$B59,Metrics!$I:$I,"&lt;"&amp;$D59,Metrics!$AM:$AM,"=No"),AVERAGEIFS(Metrics!V:V,Metrics!$I:$I,"&gt;="&amp;$B59,Metrics!$AM:$AM,"=No"))),IF($A59="","",IF($A59="Between",AVERAGEIFS(Metrics!V:V,Metrics!$I:$I,"&gt;="&amp;$B59,Metrics!$I:$I,"&lt;"&amp;$D59),AVERAGEIFS(Metrics!V:V,Metrics!$I:$I,"&gt;="&amp;$B59)))))</f>
        <v>21.672834803921571</v>
      </c>
      <c r="L59" s="108">
        <f>IF($T$6,IF($T$1,IF($A59="","",IF($A59="Between",AVERAGEIFS(Metrics!X:X,Metrics!$I:$I,"&gt;="&amp;$B59,Metrics!$I:$I,"&lt;"&amp;$D59,Metrics!$AM:$AM,"=No",Metrics!$G:$G,"=Full Reporter"),AVERAGEIFS(Metrics!X:X,Metrics!$I:$I,"&gt;="&amp;$B59,Metrics!$AM:$AM,"=No",Metrics!$G:$G,"=Full Reporter"))),IF($A59="","",IF($A59="Between",AVERAGEIFS(Metrics!X:X,Metrics!$I:$I,"&gt;="&amp;$B59,Metrics!$I:$I,"&lt;"&amp;$D59,Metrics!$G:$G,"=Full Reporter"),AVERAGEIFS(Metrics!X:X,Metrics!$I:$I,"&gt;="&amp;$B59,Metrics!$G:$G,"=Full Reporter")))),IF($T$1,IF($A59="","",IF($A59="Between",AVERAGEIFS(Metrics!X:X,Metrics!$I:$I,"&gt;="&amp;$B59,Metrics!$I:$I,"&lt;"&amp;$D59,Metrics!$AM:$AM,"=No"),AVERAGEIFS(Metrics!X:X,Metrics!$I:$I,"&gt;="&amp;$B59,Metrics!$AM:$AM,"=No"))),IF($A59="","",IF($A59="Between",AVERAGEIFS(Metrics!X:X,Metrics!$I:$I,"&gt;="&amp;$B59,Metrics!$I:$I,"&lt;"&amp;$D59),AVERAGEIFS(Metrics!X:X,Metrics!$I:$I,"&gt;="&amp;$B59)))))</f>
        <v>1.5914661764705891</v>
      </c>
      <c r="M59" s="110">
        <f>IF($T$6,IF($T$1,IF($A59="","",IF($A59="Between",SUMIFS(Metrics!AA:AA,Metrics!$I:$I,"&gt;="&amp;$B59,Metrics!$I:$I,"&lt;"&amp;$D59,Metrics!$AM:$AM,"=No",Metrics!$G:$G,"=Full Reporter"),SUMIFS(Metrics!AA:AA,Metrics!$I:$I,"&gt;="&amp;$B59,Metrics!$AM:$AM,"=No",Metrics!$G:$G,"=Full Reporter"))),IF($A59="","",IF($A59="Between",SUMIFS(Metrics!AA:AA,Metrics!$I:$I,"&gt;="&amp;$B59,Metrics!$I:$I,"&lt;"&amp;$D59,Metrics!$G:$G,"=Full Reporter"),SUMIFS(Metrics!AA:AA,Metrics!$I:$I,"&gt;="&amp;$B59,Metrics!$G:$G,"=Full Reporter")))),IF($T$1,IF($A59="","",IF($A59="Between",SUMIFS(Metrics!AA:AA,Metrics!$I:$I,"&gt;="&amp;$B59,Metrics!$I:$I,"&lt;"&amp;$D59,Metrics!$AM:$AM,"=No"),SUMIFS(Metrics!AA:AA,Metrics!$I:$I,"&gt;="&amp;$B59,Metrics!$AM:$AM,"=No"))),IF($A59="","",IF($A59="Between",SUMIFS(Metrics!AA:AA,Metrics!$I:$I,"&gt;="&amp;$B59,Metrics!$I:$I,"&lt;"&amp;$D59),SUMIFS(Metrics!AA:AA,Metrics!$I:$I,"&gt;="&amp;$B59)))))</f>
        <v>371613358</v>
      </c>
      <c r="N59" s="110">
        <f>IF($T$6,IF($T$1,IF($A59="","",IF($A59="Between",SUMIFS(Metrics!AC:AC,Metrics!$I:$I,"&gt;="&amp;$B59,Metrics!$I:$I,"&lt;"&amp;$D59,Metrics!$AM:$AM,"=No",Metrics!$G:$G,"=Full Reporter"),SUMIFS(Metrics!AC:AC,Metrics!$I:$I,"&gt;="&amp;$B59,Metrics!$AM:$AM,"=No",Metrics!$G:$G,"=Full Reporter"))),IF($A59="","",IF($A59="Between",SUMIFS(Metrics!AC:AC,Metrics!$I:$I,"&gt;="&amp;$B59,Metrics!$I:$I,"&lt;"&amp;$D59,Metrics!$G:$G,"=Full Reporter"),SUMIFS(Metrics!AC:AC,Metrics!$I:$I,"&gt;="&amp;$B59,Metrics!$G:$G,"=Full Reporter")))),IF($T$1,IF($A59="","",IF($A59="Between",SUMIFS(Metrics!AC:AC,Metrics!$I:$I,"&gt;="&amp;$B59,Metrics!$I:$I,"&lt;"&amp;$D59,Metrics!$AM:$AM,"=No"),SUMIFS(Metrics!AC:AC,Metrics!$I:$I,"&gt;="&amp;$B59,Metrics!$AM:$AM,"=No"))),IF($A59="","",IF($A59="Between",SUMIFS(Metrics!AC:AC,Metrics!$I:$I,"&gt;="&amp;$B59,Metrics!$I:$I,"&lt;"&amp;$D59),SUMIFS(Metrics!AC:AC,Metrics!$I:$I,"&gt;="&amp;$B59)))))</f>
        <v>1961486349</v>
      </c>
      <c r="O59" s="111">
        <f>IF($T$6,IF($T$1,IF($A59="","",IF($A59="Between",SUMIFS(Metrics!AE:AE,Metrics!$I:$I,"&gt;="&amp;$B59,Metrics!$I:$I,"&lt;"&amp;$D59,Metrics!$AM:$AM,"=No",Metrics!$G:$G,"=Full Reporter"),SUMIFS(Metrics!AE:AE,Metrics!$I:$I,"&gt;="&amp;$B59,Metrics!$AM:$AM,"=No",Metrics!$G:$G,"=Full Reporter"))),IF($A59="","",IF($A59="Between",SUMIFS(Metrics!AE:AE,Metrics!$I:$I,"&gt;="&amp;$B59,Metrics!$I:$I,"&lt;"&amp;$D59,Metrics!$G:$G,"=Full Reporter"),SUMIFS(Metrics!AE:AE,Metrics!$I:$I,"&gt;="&amp;$B59,Metrics!$G:$G,"=Full Reporter")))),IF($T$1,IF($A59="","",IF($A59="Between",SUMIFS(Metrics!AE:AE,Metrics!$I:$I,"&gt;="&amp;$B59,Metrics!$I:$I,"&lt;"&amp;$D59,Metrics!$AM:$AM,"=No"),SUMIFS(Metrics!AE:AE,Metrics!$I:$I,"&gt;="&amp;$B59,Metrics!$AM:$AM,"=No"))),IF($A59="","",IF($A59="Between",SUMIFS(Metrics!AE:AE,Metrics!$I:$I,"&gt;="&amp;$B59,Metrics!$I:$I,"&lt;"&amp;$D59),SUMIFS(Metrics!AE:AE,Metrics!$I:$I,"&gt;="&amp;$B59)))))</f>
        <v>264932992</v>
      </c>
      <c r="P59" s="111">
        <f>IF($T$6,IF($T$1,IF($A59="","",IF($A59="Between",SUMIFS(Metrics!AG:AG,Metrics!$I:$I,"&gt;="&amp;$B59,Metrics!$I:$I,"&lt;"&amp;$D59,Metrics!$AM:$AM,"=No",Metrics!$G:$G,"=Full Reporter"),SUMIFS(Metrics!AG:AG,Metrics!$I:$I,"&gt;="&amp;$B59,Metrics!$AM:$AM,"=No",Metrics!$G:$G,"=Full Reporter"))),IF($A59="","",IF($A59="Between",SUMIFS(Metrics!AG:AG,Metrics!$I:$I,"&gt;="&amp;$B59,Metrics!$I:$I,"&lt;"&amp;$D59,Metrics!$G:$G,"=Full Reporter"),SUMIFS(Metrics!AG:AG,Metrics!$I:$I,"&gt;="&amp;$B59,Metrics!$G:$G,"=Full Reporter")))),IF($T$1,IF($A59="","",IF($A59="Between",SUMIFS(Metrics!AG:AG,Metrics!$I:$I,"&gt;="&amp;$B59,Metrics!$I:$I,"&lt;"&amp;$D59,Metrics!$AM:$AM,"=No"),SUMIFS(Metrics!AG:AG,Metrics!$I:$I,"&gt;="&amp;$B59,Metrics!$AM:$AM,"=No"))),IF($A59="","",IF($A59="Between",SUMIFS(Metrics!AG:AG,Metrics!$I:$I,"&gt;="&amp;$B59,Metrics!$I:$I,"&lt;"&amp;$D59),SUMIFS(Metrics!AG:AG,Metrics!$I:$I,"&gt;="&amp;$B59)))))</f>
        <v>20374597</v>
      </c>
      <c r="Q59" s="111">
        <f>IF($T$6,IF($T$1,IF($A59="","",IF($A59="Between",SUMIFS(Metrics!AI:AI,Metrics!$I:$I,"&gt;="&amp;$B59,Metrics!$I:$I,"&lt;"&amp;$D59,Metrics!$AM:$AM,"=No",Metrics!$G:$G,"=Full Reporter"),SUMIFS(Metrics!AI:AI,Metrics!$I:$I,"&gt;="&amp;$B59,Metrics!$AM:$AM,"=No",Metrics!$G:$G,"=Full Reporter"))),IF($A59="","",IF($A59="Between",SUMIFS(Metrics!AI:AI,Metrics!$I:$I,"&gt;="&amp;$B59,Metrics!$I:$I,"&lt;"&amp;$D59,Metrics!$G:$G,"=Full Reporter"),SUMIFS(Metrics!AI:AI,Metrics!$I:$I,"&gt;="&amp;$B59,Metrics!$G:$G,"=Full Reporter")))),IF($T$1,IF($A59="","",IF($A59="Between",SUMIFS(Metrics!AI:AI,Metrics!$I:$I,"&gt;="&amp;$B59,Metrics!$I:$I,"&lt;"&amp;$D59,Metrics!$AM:$AM,"=No"),SUMIFS(Metrics!AI:AI,Metrics!$I:$I,"&gt;="&amp;$B59,Metrics!$AM:$AM,"=No"))),IF($A59="","",IF($A59="Between",SUMIFS(Metrics!AI:AI,Metrics!$I:$I,"&gt;="&amp;$B59,Metrics!$I:$I,"&lt;"&amp;$D59),SUMIFS(Metrics!AI:AI,Metrics!$I:$I,"&gt;="&amp;$B59)))))</f>
        <v>1318403499</v>
      </c>
      <c r="R59" s="112">
        <f>IF($T$6,IF($T$1,IF($A59="","",IF($A59="Between",SUMIFS(Metrics!AK:AK,Metrics!$I:$I,"&gt;="&amp;$B59,Metrics!$I:$I,"&lt;"&amp;$D59,Metrics!$AM:$AM,"=No",Metrics!$G:$G,"=Full Reporter"),SUMIFS(Metrics!AK:AK,Metrics!$I:$I,"&gt;="&amp;$B59,Metrics!$AM:$AM,"=No",Metrics!$G:$G,"=Full Reporter"))),IF($A59="","",IF($A59="Between",SUMIFS(Metrics!AK:AK,Metrics!$I:$I,"&gt;="&amp;$B59,Metrics!$I:$I,"&lt;"&amp;$D59,Metrics!$G:$G,"=Full Reporter"),SUMIFS(Metrics!AK:AK,Metrics!$I:$I,"&gt;="&amp;$B59,Metrics!$G:$G,"=Full Reporter")))),IF($T$1,IF($A59="","",IF($A59="Between",SUMIFS(Metrics!AK:AK,Metrics!$I:$I,"&gt;="&amp;$B59,Metrics!$I:$I,"&lt;"&amp;$D59,Metrics!$AM:$AM,"=No"),SUMIFS(Metrics!AK:AK,Metrics!$I:$I,"&gt;="&amp;$B59,Metrics!$AM:$AM,"=No"))),IF($A59="","",IF($A59="Between",SUMIFS(Metrics!AK:AK,Metrics!$I:$I,"&gt;="&amp;$B59,Metrics!$I:$I,"&lt;"&amp;$D59),SUMIFS(Metrics!AK:AK,Metrics!$I:$I,"&gt;="&amp;$B59)))))</f>
        <v>327536862</v>
      </c>
      <c r="S59" s="59"/>
      <c r="T59" s="59"/>
      <c r="U59" s="59"/>
      <c r="V59" s="59"/>
      <c r="W59" s="59"/>
      <c r="X59" s="59"/>
      <c r="Y59" s="59"/>
    </row>
    <row r="60" spans="1:25" s="60" customFormat="1" ht="11.25">
      <c r="A60" s="96" t="str">
        <f t="shared" si="5"/>
        <v>Between</v>
      </c>
      <c r="B60" s="94">
        <f t="shared" ref="B60:B65" si="7">IF(D59="","",D59)</f>
        <v>50</v>
      </c>
      <c r="C60" s="95" t="str">
        <f t="shared" si="6"/>
        <v>and</v>
      </c>
      <c r="D60" s="61">
        <v>100</v>
      </c>
      <c r="E60" s="184" t="str">
        <f t="shared" si="4"/>
        <v>Between 50 and 100</v>
      </c>
      <c r="F60" s="139">
        <f>IF($T$6,IF($T$1,IF($A60="","",IF($A60="Between",SUMIFS(Metrics!L:L,Metrics!$I:$I,"&gt;="&amp;$B60,Metrics!$I:$I,"&lt;"&amp;$D60,Metrics!$AM:$AM,"=No",Metrics!$G:$G,"=Full Reporter"),SUMIFS(Metrics!L:L,Metrics!$I:$I,"&gt;="&amp;$B60,Metrics!$AM:$AM,"=No",Metrics!$G:$G,"=Full Reporter"))),IF($A60="","",IF($A60="Between",SUMIFS(Metrics!L:L,Metrics!$I:$I,"&gt;="&amp;$B60,Metrics!$I:$I,"&lt;"&amp;$D60,Metrics!$G:$G,"=Full Reporter"),SUMIFS(Metrics!L:L,Metrics!$I:$I,"&gt;="&amp;$B60,Metrics!$G:$G,"=Full Reporter")))),IF($T$1,IF($A60="","",IF($A60="Between",SUMIFS(Metrics!L:L,Metrics!$I:$I,"&gt;="&amp;$B60,Metrics!$I:$I,"&lt;"&amp;$D60,Metrics!$AM:$AM,"=No"),SUMIFS(Metrics!L:L,Metrics!$I:$I,"&gt;="&amp;$B60,Metrics!$AM:$AM,"=No"))),IF($A60="","",IF($A60="Between",SUMIFS(Metrics!L:L,Metrics!$I:$I,"&gt;="&amp;$B60,Metrics!$I:$I,"&lt;"&amp;$D60),SUMIFS(Metrics!L:L,Metrics!$I:$I,"&gt;="&amp;$B60)))))</f>
        <v>13258</v>
      </c>
      <c r="G60" s="108">
        <f>IF($T$6,IF($T$1,IF($A60="","",IF($A60="Between",AVERAGEIFS(Metrics!N:N,Metrics!$I:$I,"&gt;="&amp;$B60,Metrics!$I:$I,"&lt;"&amp;$D60,Metrics!$AM:$AM,"=No",Metrics!$G:$G,"=Full Reporter"),AVERAGEIFS(Metrics!N:N,Metrics!$I:$I,"&gt;="&amp;$B60,Metrics!$AM:$AM,"=No",Metrics!$G:$G,"=Full Reporter"))),IF($A60="","",IF($A60="Between",AVERAGEIFS(Metrics!N:N,Metrics!$I:$I,"&gt;="&amp;$B60,Metrics!$I:$I,"&lt;"&amp;$D60,Metrics!$G:$G,"=Full Reporter"),AVERAGEIFS(Metrics!N:N,Metrics!$I:$I,"&gt;="&amp;$B60,Metrics!$G:$G,"=Full Reporter")))),IF($T$1,IF($A60="","",IF($A60="Between",AVERAGEIFS(Metrics!N:N,Metrics!$I:$I,"&gt;="&amp;$B60,Metrics!$I:$I,"&lt;"&amp;$D60,Metrics!$AM:$AM,"=No"),AVERAGEIFS(Metrics!N:N,Metrics!$I:$I,"&gt;="&amp;$B60,Metrics!$AM:$AM,"=No"))),IF($A60="","",IF($A60="Between",AVERAGEIFS(Metrics!N:N,Metrics!$I:$I,"&gt;="&amp;$B60,Metrics!$I:$I,"&lt;"&amp;$D60),AVERAGEIFS(Metrics!N:N,Metrics!$I:$I,"&gt;="&amp;$B60)))))</f>
        <v>2.046589851485149</v>
      </c>
      <c r="H60" s="109">
        <f>IF($T$6,IF($T$1,IF($A60="","",IF($A60="Between",AVERAGEIFS(Metrics!P:P,Metrics!$I:$I,"&gt;="&amp;$B60,Metrics!$I:$I,"&lt;"&amp;$D60,Metrics!$AM:$AM,"=No",Metrics!$G:$G,"=Full Reporter"),AVERAGEIFS(Metrics!P:P,Metrics!$I:$I,"&gt;="&amp;$B60,Metrics!$AM:$AM,"=No",Metrics!$G:$G,"=Full Reporter"))),IF($A60="","",IF($A60="Between",AVERAGEIFS(Metrics!P:P,Metrics!$I:$I,"&gt;="&amp;$B60,Metrics!$I:$I,"&lt;"&amp;$D60,Metrics!$G:$G,"=Full Reporter"),AVERAGEIFS(Metrics!P:P,Metrics!$I:$I,"&gt;="&amp;$B60,Metrics!$G:$G,"=Full Reporter")))),IF($T$1,IF($A60="","",IF($A60="Between",AVERAGEIFS(Metrics!P:P,Metrics!$I:$I,"&gt;="&amp;$B60,Metrics!$I:$I,"&lt;"&amp;$D60,Metrics!$AM:$AM,"=No"),AVERAGEIFS(Metrics!P:P,Metrics!$I:$I,"&gt;="&amp;$B60,Metrics!$AM:$AM,"=No"))),IF($A60="","",IF($A60="Between",AVERAGEIFS(Metrics!P:P,Metrics!$I:$I,"&gt;="&amp;$B60,Metrics!$I:$I,"&lt;"&amp;$D60),AVERAGEIFS(Metrics!P:P,Metrics!$I:$I,"&gt;="&amp;$B60)))))</f>
        <v>0.1802034653465347</v>
      </c>
      <c r="I60" s="108">
        <f>IF($T$6,IF($T$1,IF($A60="","",IF($A60="Between",AVERAGEIFS(Metrics!R:R,Metrics!$I:$I,"&gt;="&amp;$B60,Metrics!$I:$I,"&lt;"&amp;$D60,Metrics!$AM:$AM,"=No",Metrics!$G:$G,"=Full Reporter"),AVERAGEIFS(Metrics!R:R,Metrics!$I:$I,"&gt;="&amp;$B60,Metrics!$AM:$AM,"=No",Metrics!$G:$G,"=Full Reporter"))),IF($A60="","",IF($A60="Between",AVERAGEIFS(Metrics!R:R,Metrics!$I:$I,"&gt;="&amp;$B60,Metrics!$I:$I,"&lt;"&amp;$D60,Metrics!$G:$G,"=Full Reporter"),AVERAGEIFS(Metrics!R:R,Metrics!$I:$I,"&gt;="&amp;$B60,Metrics!$G:$G,"=Full Reporter")))),IF($T$1,IF($A60="","",IF($A60="Between",AVERAGEIFS(Metrics!R:R,Metrics!$I:$I,"&gt;="&amp;$B60,Metrics!$I:$I,"&lt;"&amp;$D60,Metrics!$AM:$AM,"=No"),AVERAGEIFS(Metrics!R:R,Metrics!$I:$I,"&gt;="&amp;$B60,Metrics!$AM:$AM,"=No"))),IF($A60="","",IF($A60="Between",AVERAGEIFS(Metrics!R:R,Metrics!$I:$I,"&gt;="&amp;$B60,Metrics!$I:$I,"&lt;"&amp;$D60),AVERAGEIFS(Metrics!R:R,Metrics!$I:$I,"&gt;="&amp;$B60)))))</f>
        <v>99.896320792079194</v>
      </c>
      <c r="J60" s="109">
        <f>IF($T$6,IF($T$1,IF($A60="","",IF($A60="Between",AVERAGEIFS(Metrics!T:T,Metrics!$I:$I,"&gt;="&amp;$B60,Metrics!$I:$I,"&lt;"&amp;$D60,Metrics!$AM:$AM,"=No",Metrics!$G:$G,"=Full Reporter"),AVERAGEIFS(Metrics!T:T,Metrics!$I:$I,"&gt;="&amp;$B60,Metrics!$AM:$AM,"=No",Metrics!$G:$G,"=Full Reporter"))),IF($A60="","",IF($A60="Between",AVERAGEIFS(Metrics!T:T,Metrics!$I:$I,"&gt;="&amp;$B60,Metrics!$I:$I,"&lt;"&amp;$D60,Metrics!$G:$G,"=Full Reporter"),AVERAGEIFS(Metrics!T:T,Metrics!$I:$I,"&gt;="&amp;$B60,Metrics!$G:$G,"=Full Reporter")))),IF($T$1,IF($A60="","",IF($A60="Between",AVERAGEIFS(Metrics!T:T,Metrics!$I:$I,"&gt;="&amp;$B60,Metrics!$I:$I,"&lt;"&amp;$D60,Metrics!$AM:$AM,"=No"),AVERAGEIFS(Metrics!T:T,Metrics!$I:$I,"&gt;="&amp;$B60,Metrics!$AM:$AM,"=No"))),IF($A60="","",IF($A60="Between",AVERAGEIFS(Metrics!T:T,Metrics!$I:$I,"&gt;="&amp;$B60,Metrics!$I:$I,"&lt;"&amp;$D60),AVERAGEIFS(Metrics!T:T,Metrics!$I:$I,"&gt;="&amp;$B60)))))</f>
        <v>10.010834900990098</v>
      </c>
      <c r="K60" s="108">
        <f>IF($T$6,IF($T$1,IF($A60="","",IF($A60="Between",AVERAGEIFS(Metrics!V:V,Metrics!$I:$I,"&gt;="&amp;$B60,Metrics!$I:$I,"&lt;"&amp;$D60,Metrics!$AM:$AM,"=No",Metrics!$G:$G,"=Full Reporter"),AVERAGEIFS(Metrics!V:V,Metrics!$I:$I,"&gt;="&amp;$B60,Metrics!$AM:$AM,"=No",Metrics!$G:$G,"=Full Reporter"))),IF($A60="","",IF($A60="Between",AVERAGEIFS(Metrics!V:V,Metrics!$I:$I,"&gt;="&amp;$B60,Metrics!$I:$I,"&lt;"&amp;$D60,Metrics!$G:$G,"=Full Reporter"),AVERAGEIFS(Metrics!V:V,Metrics!$I:$I,"&gt;="&amp;$B60,Metrics!$G:$G,"=Full Reporter")))),IF($T$1,IF($A60="","",IF($A60="Between",AVERAGEIFS(Metrics!V:V,Metrics!$I:$I,"&gt;="&amp;$B60,Metrics!$I:$I,"&lt;"&amp;$D60,Metrics!$AM:$AM,"=No"),AVERAGEIFS(Metrics!V:V,Metrics!$I:$I,"&gt;="&amp;$B60,Metrics!$AM:$AM,"=No"))),IF($A60="","",IF($A60="Between",AVERAGEIFS(Metrics!V:V,Metrics!$I:$I,"&gt;="&amp;$B60,Metrics!$I:$I,"&lt;"&amp;$D60),AVERAGEIFS(Metrics!V:V,Metrics!$I:$I,"&gt;="&amp;$B60)))))</f>
        <v>19.817112623762373</v>
      </c>
      <c r="L60" s="108">
        <f>IF($T$6,IF($T$1,IF($A60="","",IF($A60="Between",AVERAGEIFS(Metrics!X:X,Metrics!$I:$I,"&gt;="&amp;$B60,Metrics!$I:$I,"&lt;"&amp;$D60,Metrics!$AM:$AM,"=No",Metrics!$G:$G,"=Full Reporter"),AVERAGEIFS(Metrics!X:X,Metrics!$I:$I,"&gt;="&amp;$B60,Metrics!$AM:$AM,"=No",Metrics!$G:$G,"=Full Reporter"))),IF($A60="","",IF($A60="Between",AVERAGEIFS(Metrics!X:X,Metrics!$I:$I,"&gt;="&amp;$B60,Metrics!$I:$I,"&lt;"&amp;$D60,Metrics!$G:$G,"=Full Reporter"),AVERAGEIFS(Metrics!X:X,Metrics!$I:$I,"&gt;="&amp;$B60,Metrics!$G:$G,"=Full Reporter")))),IF($T$1,IF($A60="","",IF($A60="Between",AVERAGEIFS(Metrics!X:X,Metrics!$I:$I,"&gt;="&amp;$B60,Metrics!$I:$I,"&lt;"&amp;$D60,Metrics!$AM:$AM,"=No"),AVERAGEIFS(Metrics!X:X,Metrics!$I:$I,"&gt;="&amp;$B60,Metrics!$AM:$AM,"=No"))),IF($A60="","",IF($A60="Between",AVERAGEIFS(Metrics!X:X,Metrics!$I:$I,"&gt;="&amp;$B60,Metrics!$I:$I,"&lt;"&amp;$D60),AVERAGEIFS(Metrics!X:X,Metrics!$I:$I,"&gt;="&amp;$B60)))))</f>
        <v>2.6257400990098998</v>
      </c>
      <c r="M60" s="110">
        <f>IF($T$6,IF($T$1,IF($A60="","",IF($A60="Between",SUMIFS(Metrics!AA:AA,Metrics!$I:$I,"&gt;="&amp;$B60,Metrics!$I:$I,"&lt;"&amp;$D60,Metrics!$AM:$AM,"=No",Metrics!$G:$G,"=Full Reporter"),SUMIFS(Metrics!AA:AA,Metrics!$I:$I,"&gt;="&amp;$B60,Metrics!$AM:$AM,"=No",Metrics!$G:$G,"=Full Reporter"))),IF($A60="","",IF($A60="Between",SUMIFS(Metrics!AA:AA,Metrics!$I:$I,"&gt;="&amp;$B60,Metrics!$I:$I,"&lt;"&amp;$D60,Metrics!$G:$G,"=Full Reporter"),SUMIFS(Metrics!AA:AA,Metrics!$I:$I,"&gt;="&amp;$B60,Metrics!$G:$G,"=Full Reporter")))),IF($T$1,IF($A60="","",IF($A60="Between",SUMIFS(Metrics!AA:AA,Metrics!$I:$I,"&gt;="&amp;$B60,Metrics!$I:$I,"&lt;"&amp;$D60,Metrics!$AM:$AM,"=No"),SUMIFS(Metrics!AA:AA,Metrics!$I:$I,"&gt;="&amp;$B60,Metrics!$AM:$AM,"=No"))),IF($A60="","",IF($A60="Between",SUMIFS(Metrics!AA:AA,Metrics!$I:$I,"&gt;="&amp;$B60,Metrics!$I:$I,"&lt;"&amp;$D60),SUMIFS(Metrics!AA:AA,Metrics!$I:$I,"&gt;="&amp;$B60)))))</f>
        <v>575635561</v>
      </c>
      <c r="N60" s="110">
        <f>IF($T$6,IF($T$1,IF($A60="","",IF($A60="Between",SUMIFS(Metrics!AC:AC,Metrics!$I:$I,"&gt;="&amp;$B60,Metrics!$I:$I,"&lt;"&amp;$D60,Metrics!$AM:$AM,"=No",Metrics!$G:$G,"=Full Reporter"),SUMIFS(Metrics!AC:AC,Metrics!$I:$I,"&gt;="&amp;$B60,Metrics!$AM:$AM,"=No",Metrics!$G:$G,"=Full Reporter"))),IF($A60="","",IF($A60="Between",SUMIFS(Metrics!AC:AC,Metrics!$I:$I,"&gt;="&amp;$B60,Metrics!$I:$I,"&lt;"&amp;$D60,Metrics!$G:$G,"=Full Reporter"),SUMIFS(Metrics!AC:AC,Metrics!$I:$I,"&gt;="&amp;$B60,Metrics!$G:$G,"=Full Reporter")))),IF($T$1,IF($A60="","",IF($A60="Between",SUMIFS(Metrics!AC:AC,Metrics!$I:$I,"&gt;="&amp;$B60,Metrics!$I:$I,"&lt;"&amp;$D60,Metrics!$AM:$AM,"=No"),SUMIFS(Metrics!AC:AC,Metrics!$I:$I,"&gt;="&amp;$B60,Metrics!$AM:$AM,"=No"))),IF($A60="","",IF($A60="Between",SUMIFS(Metrics!AC:AC,Metrics!$I:$I,"&gt;="&amp;$B60,Metrics!$I:$I,"&lt;"&amp;$D60),SUMIFS(Metrics!AC:AC,Metrics!$I:$I,"&gt;="&amp;$B60)))))</f>
        <v>2561537025</v>
      </c>
      <c r="O60" s="111">
        <f>IF($T$6,IF($T$1,IF($A60="","",IF($A60="Between",SUMIFS(Metrics!AE:AE,Metrics!$I:$I,"&gt;="&amp;$B60,Metrics!$I:$I,"&lt;"&amp;$D60,Metrics!$AM:$AM,"=No",Metrics!$G:$G,"=Full Reporter"),SUMIFS(Metrics!AE:AE,Metrics!$I:$I,"&gt;="&amp;$B60,Metrics!$AM:$AM,"=No",Metrics!$G:$G,"=Full Reporter"))),IF($A60="","",IF($A60="Between",SUMIFS(Metrics!AE:AE,Metrics!$I:$I,"&gt;="&amp;$B60,Metrics!$I:$I,"&lt;"&amp;$D60,Metrics!$G:$G,"=Full Reporter"),SUMIFS(Metrics!AE:AE,Metrics!$I:$I,"&gt;="&amp;$B60,Metrics!$G:$G,"=Full Reporter")))),IF($T$1,IF($A60="","",IF($A60="Between",SUMIFS(Metrics!AE:AE,Metrics!$I:$I,"&gt;="&amp;$B60,Metrics!$I:$I,"&lt;"&amp;$D60,Metrics!$AM:$AM,"=No"),SUMIFS(Metrics!AE:AE,Metrics!$I:$I,"&gt;="&amp;$B60,Metrics!$AM:$AM,"=No"))),IF($A60="","",IF($A60="Between",SUMIFS(Metrics!AE:AE,Metrics!$I:$I,"&gt;="&amp;$B60,Metrics!$I:$I,"&lt;"&amp;$D60),SUMIFS(Metrics!AE:AE,Metrics!$I:$I,"&gt;="&amp;$B60)))))</f>
        <v>332519272</v>
      </c>
      <c r="P60" s="111">
        <f>IF($T$6,IF($T$1,IF($A60="","",IF($A60="Between",SUMIFS(Metrics!AG:AG,Metrics!$I:$I,"&gt;="&amp;$B60,Metrics!$I:$I,"&lt;"&amp;$D60,Metrics!$AM:$AM,"=No",Metrics!$G:$G,"=Full Reporter"),SUMIFS(Metrics!AG:AG,Metrics!$I:$I,"&gt;="&amp;$B60,Metrics!$AM:$AM,"=No",Metrics!$G:$G,"=Full Reporter"))),IF($A60="","",IF($A60="Between",SUMIFS(Metrics!AG:AG,Metrics!$I:$I,"&gt;="&amp;$B60,Metrics!$I:$I,"&lt;"&amp;$D60,Metrics!$G:$G,"=Full Reporter"),SUMIFS(Metrics!AG:AG,Metrics!$I:$I,"&gt;="&amp;$B60,Metrics!$G:$G,"=Full Reporter")))),IF($T$1,IF($A60="","",IF($A60="Between",SUMIFS(Metrics!AG:AG,Metrics!$I:$I,"&gt;="&amp;$B60,Metrics!$I:$I,"&lt;"&amp;$D60,Metrics!$AM:$AM,"=No"),SUMIFS(Metrics!AG:AG,Metrics!$I:$I,"&gt;="&amp;$B60,Metrics!$AM:$AM,"=No"))),IF($A60="","",IF($A60="Between",SUMIFS(Metrics!AG:AG,Metrics!$I:$I,"&gt;="&amp;$B60,Metrics!$I:$I,"&lt;"&amp;$D60),SUMIFS(Metrics!AG:AG,Metrics!$I:$I,"&gt;="&amp;$B60)))))</f>
        <v>26246253</v>
      </c>
      <c r="Q60" s="111">
        <f>IF($T$6,IF($T$1,IF($A60="","",IF($A60="Between",SUMIFS(Metrics!AI:AI,Metrics!$I:$I,"&gt;="&amp;$B60,Metrics!$I:$I,"&lt;"&amp;$D60,Metrics!$AM:$AM,"=No",Metrics!$G:$G,"=Full Reporter"),SUMIFS(Metrics!AI:AI,Metrics!$I:$I,"&gt;="&amp;$B60,Metrics!$AM:$AM,"=No",Metrics!$G:$G,"=Full Reporter"))),IF($A60="","",IF($A60="Between",SUMIFS(Metrics!AI:AI,Metrics!$I:$I,"&gt;="&amp;$B60,Metrics!$I:$I,"&lt;"&amp;$D60,Metrics!$G:$G,"=Full Reporter"),SUMIFS(Metrics!AI:AI,Metrics!$I:$I,"&gt;="&amp;$B60,Metrics!$G:$G,"=Full Reporter")))),IF($T$1,IF($A60="","",IF($A60="Between",SUMIFS(Metrics!AI:AI,Metrics!$I:$I,"&gt;="&amp;$B60,Metrics!$I:$I,"&lt;"&amp;$D60,Metrics!$AM:$AM,"=No"),SUMIFS(Metrics!AI:AI,Metrics!$I:$I,"&gt;="&amp;$B60,Metrics!$AM:$AM,"=No"))),IF($A60="","",IF($A60="Between",SUMIFS(Metrics!AI:AI,Metrics!$I:$I,"&gt;="&amp;$B60,Metrics!$I:$I,"&lt;"&amp;$D60),SUMIFS(Metrics!AI:AI,Metrics!$I:$I,"&gt;="&amp;$B60)))))</f>
        <v>2219743765</v>
      </c>
      <c r="R60" s="112">
        <f>IF($T$6,IF($T$1,IF($A60="","",IF($A60="Between",SUMIFS(Metrics!AK:AK,Metrics!$I:$I,"&gt;="&amp;$B60,Metrics!$I:$I,"&lt;"&amp;$D60,Metrics!$AM:$AM,"=No",Metrics!$G:$G,"=Full Reporter"),SUMIFS(Metrics!AK:AK,Metrics!$I:$I,"&gt;="&amp;$B60,Metrics!$AM:$AM,"=No",Metrics!$G:$G,"=Full Reporter"))),IF($A60="","",IF($A60="Between",SUMIFS(Metrics!AK:AK,Metrics!$I:$I,"&gt;="&amp;$B60,Metrics!$I:$I,"&lt;"&amp;$D60,Metrics!$G:$G,"=Full Reporter"),SUMIFS(Metrics!AK:AK,Metrics!$I:$I,"&gt;="&amp;$B60,Metrics!$G:$G,"=Full Reporter")))),IF($T$1,IF($A60="","",IF($A60="Between",SUMIFS(Metrics!AK:AK,Metrics!$I:$I,"&gt;="&amp;$B60,Metrics!$I:$I,"&lt;"&amp;$D60,Metrics!$AM:$AM,"=No"),SUMIFS(Metrics!AK:AK,Metrics!$I:$I,"&gt;="&amp;$B60,Metrics!$AM:$AM,"=No"))),IF($A60="","",IF($A60="Between",SUMIFS(Metrics!AK:AK,Metrics!$I:$I,"&gt;="&amp;$B60,Metrics!$I:$I,"&lt;"&amp;$D60),SUMIFS(Metrics!AK:AK,Metrics!$I:$I,"&gt;="&amp;$B60)))))</f>
        <v>411961326</v>
      </c>
      <c r="S60" s="59"/>
      <c r="T60" s="59"/>
      <c r="U60" s="59"/>
      <c r="V60" s="59"/>
      <c r="W60" s="59"/>
      <c r="X60" s="59"/>
      <c r="Y60" s="59"/>
    </row>
    <row r="61" spans="1:25" s="60" customFormat="1" ht="11.25">
      <c r="A61" s="96" t="str">
        <f t="shared" si="5"/>
        <v>Between</v>
      </c>
      <c r="B61" s="94">
        <f t="shared" si="7"/>
        <v>100</v>
      </c>
      <c r="C61" s="95" t="str">
        <f t="shared" si="6"/>
        <v>and</v>
      </c>
      <c r="D61" s="61">
        <v>250</v>
      </c>
      <c r="E61" s="184" t="str">
        <f t="shared" si="4"/>
        <v>Between 100 and 250</v>
      </c>
      <c r="F61" s="139">
        <f>IF($T$6,IF($T$1,IF($A61="","",IF($A61="Between",SUMIFS(Metrics!L:L,Metrics!$I:$I,"&gt;="&amp;$B61,Metrics!$I:$I,"&lt;"&amp;$D61,Metrics!$AM:$AM,"=No",Metrics!$G:$G,"=Full Reporter"),SUMIFS(Metrics!L:L,Metrics!$I:$I,"&gt;="&amp;$B61,Metrics!$AM:$AM,"=No",Metrics!$G:$G,"=Full Reporter"))),IF($A61="","",IF($A61="Between",SUMIFS(Metrics!L:L,Metrics!$I:$I,"&gt;="&amp;$B61,Metrics!$I:$I,"&lt;"&amp;$D61,Metrics!$G:$G,"=Full Reporter"),SUMIFS(Metrics!L:L,Metrics!$I:$I,"&gt;="&amp;$B61,Metrics!$G:$G,"=Full Reporter")))),IF($T$1,IF($A61="","",IF($A61="Between",SUMIFS(Metrics!L:L,Metrics!$I:$I,"&gt;="&amp;$B61,Metrics!$I:$I,"&lt;"&amp;$D61,Metrics!$AM:$AM,"=No"),SUMIFS(Metrics!L:L,Metrics!$I:$I,"&gt;="&amp;$B61,Metrics!$AM:$AM,"=No"))),IF($A61="","",IF($A61="Between",SUMIFS(Metrics!L:L,Metrics!$I:$I,"&gt;="&amp;$B61,Metrics!$I:$I,"&lt;"&amp;$D61),SUMIFS(Metrics!L:L,Metrics!$I:$I,"&gt;="&amp;$B61)))))</f>
        <v>13117</v>
      </c>
      <c r="G61" s="108">
        <f>IF($T$6,IF($T$1,IF($A61="","",IF($A61="Between",AVERAGEIFS(Metrics!N:N,Metrics!$I:$I,"&gt;="&amp;$B61,Metrics!$I:$I,"&lt;"&amp;$D61,Metrics!$AM:$AM,"=No",Metrics!$G:$G,"=Full Reporter"),AVERAGEIFS(Metrics!N:N,Metrics!$I:$I,"&gt;="&amp;$B61,Metrics!$AM:$AM,"=No",Metrics!$G:$G,"=Full Reporter"))),IF($A61="","",IF($A61="Between",AVERAGEIFS(Metrics!N:N,Metrics!$I:$I,"&gt;="&amp;$B61,Metrics!$I:$I,"&lt;"&amp;$D61,Metrics!$G:$G,"=Full Reporter"),AVERAGEIFS(Metrics!N:N,Metrics!$I:$I,"&gt;="&amp;$B61,Metrics!$G:$G,"=Full Reporter")))),IF($T$1,IF($A61="","",IF($A61="Between",AVERAGEIFS(Metrics!N:N,Metrics!$I:$I,"&gt;="&amp;$B61,Metrics!$I:$I,"&lt;"&amp;$D61,Metrics!$AM:$AM,"=No"),AVERAGEIFS(Metrics!N:N,Metrics!$I:$I,"&gt;="&amp;$B61,Metrics!$AM:$AM,"=No"))),IF($A61="","",IF($A61="Between",AVERAGEIFS(Metrics!N:N,Metrics!$I:$I,"&gt;="&amp;$B61,Metrics!$I:$I,"&lt;"&amp;$D61),AVERAGEIFS(Metrics!N:N,Metrics!$I:$I,"&gt;="&amp;$B61)))))</f>
        <v>2.3867686635944705</v>
      </c>
      <c r="H61" s="109">
        <f>IF($T$6,IF($T$1,IF($A61="","",IF($A61="Between",AVERAGEIFS(Metrics!P:P,Metrics!$I:$I,"&gt;="&amp;$B61,Metrics!$I:$I,"&lt;"&amp;$D61,Metrics!$AM:$AM,"=No",Metrics!$G:$G,"=Full Reporter"),AVERAGEIFS(Metrics!P:P,Metrics!$I:$I,"&gt;="&amp;$B61,Metrics!$AM:$AM,"=No",Metrics!$G:$G,"=Full Reporter"))),IF($A61="","",IF($A61="Between",AVERAGEIFS(Metrics!P:P,Metrics!$I:$I,"&gt;="&amp;$B61,Metrics!$I:$I,"&lt;"&amp;$D61,Metrics!$G:$G,"=Full Reporter"),AVERAGEIFS(Metrics!P:P,Metrics!$I:$I,"&gt;="&amp;$B61,Metrics!$G:$G,"=Full Reporter")))),IF($T$1,IF($A61="","",IF($A61="Between",AVERAGEIFS(Metrics!P:P,Metrics!$I:$I,"&gt;="&amp;$B61,Metrics!$I:$I,"&lt;"&amp;$D61,Metrics!$AM:$AM,"=No"),AVERAGEIFS(Metrics!P:P,Metrics!$I:$I,"&gt;="&amp;$B61,Metrics!$AM:$AM,"=No"))),IF($A61="","",IF($A61="Between",AVERAGEIFS(Metrics!P:P,Metrics!$I:$I,"&gt;="&amp;$B61,Metrics!$I:$I,"&lt;"&amp;$D61),AVERAGEIFS(Metrics!P:P,Metrics!$I:$I,"&gt;="&amp;$B61)))))</f>
        <v>0.1959207373271889</v>
      </c>
      <c r="I61" s="108">
        <f>IF($T$6,IF($T$1,IF($A61="","",IF($A61="Between",AVERAGEIFS(Metrics!R:R,Metrics!$I:$I,"&gt;="&amp;$B61,Metrics!$I:$I,"&lt;"&amp;$D61,Metrics!$AM:$AM,"=No",Metrics!$G:$G,"=Full Reporter"),AVERAGEIFS(Metrics!R:R,Metrics!$I:$I,"&gt;="&amp;$B61,Metrics!$AM:$AM,"=No",Metrics!$G:$G,"=Full Reporter"))),IF($A61="","",IF($A61="Between",AVERAGEIFS(Metrics!R:R,Metrics!$I:$I,"&gt;="&amp;$B61,Metrics!$I:$I,"&lt;"&amp;$D61,Metrics!$G:$G,"=Full Reporter"),AVERAGEIFS(Metrics!R:R,Metrics!$I:$I,"&gt;="&amp;$B61,Metrics!$G:$G,"=Full Reporter")))),IF($T$1,IF($A61="","",IF($A61="Between",AVERAGEIFS(Metrics!R:R,Metrics!$I:$I,"&gt;="&amp;$B61,Metrics!$I:$I,"&lt;"&amp;$D61,Metrics!$AM:$AM,"=No"),AVERAGEIFS(Metrics!R:R,Metrics!$I:$I,"&gt;="&amp;$B61,Metrics!$AM:$AM,"=No"))),IF($A61="","",IF($A61="Between",AVERAGEIFS(Metrics!R:R,Metrics!$I:$I,"&gt;="&amp;$B61,Metrics!$I:$I,"&lt;"&amp;$D61),AVERAGEIFS(Metrics!R:R,Metrics!$I:$I,"&gt;="&amp;$B61)))))</f>
        <v>119.8724516129033</v>
      </c>
      <c r="J61" s="109">
        <f>IF($T$6,IF($T$1,IF($A61="","",IF($A61="Between",AVERAGEIFS(Metrics!T:T,Metrics!$I:$I,"&gt;="&amp;$B61,Metrics!$I:$I,"&lt;"&amp;$D61,Metrics!$AM:$AM,"=No",Metrics!$G:$G,"=Full Reporter"),AVERAGEIFS(Metrics!T:T,Metrics!$I:$I,"&gt;="&amp;$B61,Metrics!$AM:$AM,"=No",Metrics!$G:$G,"=Full Reporter"))),IF($A61="","",IF($A61="Between",AVERAGEIFS(Metrics!T:T,Metrics!$I:$I,"&gt;="&amp;$B61,Metrics!$I:$I,"&lt;"&amp;$D61,Metrics!$G:$G,"=Full Reporter"),AVERAGEIFS(Metrics!T:T,Metrics!$I:$I,"&gt;="&amp;$B61,Metrics!$G:$G,"=Full Reporter")))),IF($T$1,IF($A61="","",IF($A61="Between",AVERAGEIFS(Metrics!T:T,Metrics!$I:$I,"&gt;="&amp;$B61,Metrics!$I:$I,"&lt;"&amp;$D61,Metrics!$AM:$AM,"=No"),AVERAGEIFS(Metrics!T:T,Metrics!$I:$I,"&gt;="&amp;$B61,Metrics!$AM:$AM,"=No"))),IF($A61="","",IF($A61="Between",AVERAGEIFS(Metrics!T:T,Metrics!$I:$I,"&gt;="&amp;$B61,Metrics!$I:$I,"&lt;"&amp;$D61),AVERAGEIFS(Metrics!T:T,Metrics!$I:$I,"&gt;="&amp;$B61)))))</f>
        <v>11.986357142857139</v>
      </c>
      <c r="K61" s="108">
        <f>IF($T$6,IF($T$1,IF($A61="","",IF($A61="Between",AVERAGEIFS(Metrics!V:V,Metrics!$I:$I,"&gt;="&amp;$B61,Metrics!$I:$I,"&lt;"&amp;$D61,Metrics!$AM:$AM,"=No",Metrics!$G:$G,"=Full Reporter"),AVERAGEIFS(Metrics!V:V,Metrics!$I:$I,"&gt;="&amp;$B61,Metrics!$AM:$AM,"=No",Metrics!$G:$G,"=Full Reporter"))),IF($A61="","",IF($A61="Between",AVERAGEIFS(Metrics!V:V,Metrics!$I:$I,"&gt;="&amp;$B61,Metrics!$I:$I,"&lt;"&amp;$D61,Metrics!$G:$G,"=Full Reporter"),AVERAGEIFS(Metrics!V:V,Metrics!$I:$I,"&gt;="&amp;$B61,Metrics!$G:$G,"=Full Reporter")))),IF($T$1,IF($A61="","",IF($A61="Between",AVERAGEIFS(Metrics!V:V,Metrics!$I:$I,"&gt;="&amp;$B61,Metrics!$I:$I,"&lt;"&amp;$D61,Metrics!$AM:$AM,"=No"),AVERAGEIFS(Metrics!V:V,Metrics!$I:$I,"&gt;="&amp;$B61,Metrics!$AM:$AM,"=No"))),IF($A61="","",IF($A61="Between",AVERAGEIFS(Metrics!V:V,Metrics!$I:$I,"&gt;="&amp;$B61,Metrics!$I:$I,"&lt;"&amp;$D61),AVERAGEIFS(Metrics!V:V,Metrics!$I:$I,"&gt;="&amp;$B61)))))</f>
        <v>19.979255760368659</v>
      </c>
      <c r="L61" s="108">
        <f>IF($T$6,IF($T$1,IF($A61="","",IF($A61="Between",AVERAGEIFS(Metrics!X:X,Metrics!$I:$I,"&gt;="&amp;$B61,Metrics!$I:$I,"&lt;"&amp;$D61,Metrics!$AM:$AM,"=No",Metrics!$G:$G,"=Full Reporter"),AVERAGEIFS(Metrics!X:X,Metrics!$I:$I,"&gt;="&amp;$B61,Metrics!$AM:$AM,"=No",Metrics!$G:$G,"=Full Reporter"))),IF($A61="","",IF($A61="Between",AVERAGEIFS(Metrics!X:X,Metrics!$I:$I,"&gt;="&amp;$B61,Metrics!$I:$I,"&lt;"&amp;$D61,Metrics!$G:$G,"=Full Reporter"),AVERAGEIFS(Metrics!X:X,Metrics!$I:$I,"&gt;="&amp;$B61,Metrics!$G:$G,"=Full Reporter")))),IF($T$1,IF($A61="","",IF($A61="Between",AVERAGEIFS(Metrics!X:X,Metrics!$I:$I,"&gt;="&amp;$B61,Metrics!$I:$I,"&lt;"&amp;$D61,Metrics!$AM:$AM,"=No"),AVERAGEIFS(Metrics!X:X,Metrics!$I:$I,"&gt;="&amp;$B61,Metrics!$AM:$AM,"=No"))),IF($A61="","",IF($A61="Between",AVERAGEIFS(Metrics!X:X,Metrics!$I:$I,"&gt;="&amp;$B61,Metrics!$I:$I,"&lt;"&amp;$D61),AVERAGEIFS(Metrics!X:X,Metrics!$I:$I,"&gt;="&amp;$B61)))))</f>
        <v>2.5084534562211984</v>
      </c>
      <c r="M61" s="110">
        <f>IF($T$6,IF($T$1,IF($A61="","",IF($A61="Between",SUMIFS(Metrics!AA:AA,Metrics!$I:$I,"&gt;="&amp;$B61,Metrics!$I:$I,"&lt;"&amp;$D61,Metrics!$AM:$AM,"=No",Metrics!$G:$G,"=Full Reporter"),SUMIFS(Metrics!AA:AA,Metrics!$I:$I,"&gt;="&amp;$B61,Metrics!$AM:$AM,"=No",Metrics!$G:$G,"=Full Reporter"))),IF($A61="","",IF($A61="Between",SUMIFS(Metrics!AA:AA,Metrics!$I:$I,"&gt;="&amp;$B61,Metrics!$I:$I,"&lt;"&amp;$D61,Metrics!$G:$G,"=Full Reporter"),SUMIFS(Metrics!AA:AA,Metrics!$I:$I,"&gt;="&amp;$B61,Metrics!$G:$G,"=Full Reporter")))),IF($T$1,IF($A61="","",IF($A61="Between",SUMIFS(Metrics!AA:AA,Metrics!$I:$I,"&gt;="&amp;$B61,Metrics!$I:$I,"&lt;"&amp;$D61,Metrics!$AM:$AM,"=No"),SUMIFS(Metrics!AA:AA,Metrics!$I:$I,"&gt;="&amp;$B61,Metrics!$AM:$AM,"=No"))),IF($A61="","",IF($A61="Between",SUMIFS(Metrics!AA:AA,Metrics!$I:$I,"&gt;="&amp;$B61,Metrics!$I:$I,"&lt;"&amp;$D61),SUMIFS(Metrics!AA:AA,Metrics!$I:$I,"&gt;="&amp;$B61)))))</f>
        <v>741417636</v>
      </c>
      <c r="N61" s="110">
        <f>IF($T$6,IF($T$1,IF($A61="","",IF($A61="Between",SUMIFS(Metrics!AC:AC,Metrics!$I:$I,"&gt;="&amp;$B61,Metrics!$I:$I,"&lt;"&amp;$D61,Metrics!$AM:$AM,"=No",Metrics!$G:$G,"=Full Reporter"),SUMIFS(Metrics!AC:AC,Metrics!$I:$I,"&gt;="&amp;$B61,Metrics!$AM:$AM,"=No",Metrics!$G:$G,"=Full Reporter"))),IF($A61="","",IF($A61="Between",SUMIFS(Metrics!AC:AC,Metrics!$I:$I,"&gt;="&amp;$B61,Metrics!$I:$I,"&lt;"&amp;$D61,Metrics!$G:$G,"=Full Reporter"),SUMIFS(Metrics!AC:AC,Metrics!$I:$I,"&gt;="&amp;$B61,Metrics!$G:$G,"=Full Reporter")))),IF($T$1,IF($A61="","",IF($A61="Between",SUMIFS(Metrics!AC:AC,Metrics!$I:$I,"&gt;="&amp;$B61,Metrics!$I:$I,"&lt;"&amp;$D61,Metrics!$AM:$AM,"=No"),SUMIFS(Metrics!AC:AC,Metrics!$I:$I,"&gt;="&amp;$B61,Metrics!$AM:$AM,"=No"))),IF($A61="","",IF($A61="Between",SUMIFS(Metrics!AC:AC,Metrics!$I:$I,"&gt;="&amp;$B61,Metrics!$I:$I,"&lt;"&amp;$D61),SUMIFS(Metrics!AC:AC,Metrics!$I:$I,"&gt;="&amp;$B61)))))</f>
        <v>3311624526</v>
      </c>
      <c r="O61" s="111">
        <f>IF($T$6,IF($T$1,IF($A61="","",IF($A61="Between",SUMIFS(Metrics!AE:AE,Metrics!$I:$I,"&gt;="&amp;$B61,Metrics!$I:$I,"&lt;"&amp;$D61,Metrics!$AM:$AM,"=No",Metrics!$G:$G,"=Full Reporter"),SUMIFS(Metrics!AE:AE,Metrics!$I:$I,"&gt;="&amp;$B61,Metrics!$AM:$AM,"=No",Metrics!$G:$G,"=Full Reporter"))),IF($A61="","",IF($A61="Between",SUMIFS(Metrics!AE:AE,Metrics!$I:$I,"&gt;="&amp;$B61,Metrics!$I:$I,"&lt;"&amp;$D61,Metrics!$G:$G,"=Full Reporter"),SUMIFS(Metrics!AE:AE,Metrics!$I:$I,"&gt;="&amp;$B61,Metrics!$G:$G,"=Full Reporter")))),IF($T$1,IF($A61="","",IF($A61="Between",SUMIFS(Metrics!AE:AE,Metrics!$I:$I,"&gt;="&amp;$B61,Metrics!$I:$I,"&lt;"&amp;$D61,Metrics!$AM:$AM,"=No"),SUMIFS(Metrics!AE:AE,Metrics!$I:$I,"&gt;="&amp;$B61,Metrics!$AM:$AM,"=No"))),IF($A61="","",IF($A61="Between",SUMIFS(Metrics!AE:AE,Metrics!$I:$I,"&gt;="&amp;$B61,Metrics!$I:$I,"&lt;"&amp;$D61),SUMIFS(Metrics!AE:AE,Metrics!$I:$I,"&gt;="&amp;$B61)))))</f>
        <v>445874172</v>
      </c>
      <c r="P61" s="111">
        <f>IF($T$6,IF($T$1,IF($A61="","",IF($A61="Between",SUMIFS(Metrics!AG:AG,Metrics!$I:$I,"&gt;="&amp;$B61,Metrics!$I:$I,"&lt;"&amp;$D61,Metrics!$AM:$AM,"=No",Metrics!$G:$G,"=Full Reporter"),SUMIFS(Metrics!AG:AG,Metrics!$I:$I,"&gt;="&amp;$B61,Metrics!$AM:$AM,"=No",Metrics!$G:$G,"=Full Reporter"))),IF($A61="","",IF($A61="Between",SUMIFS(Metrics!AG:AG,Metrics!$I:$I,"&gt;="&amp;$B61,Metrics!$I:$I,"&lt;"&amp;$D61,Metrics!$G:$G,"=Full Reporter"),SUMIFS(Metrics!AG:AG,Metrics!$I:$I,"&gt;="&amp;$B61,Metrics!$G:$G,"=Full Reporter")))),IF($T$1,IF($A61="","",IF($A61="Between",SUMIFS(Metrics!AG:AG,Metrics!$I:$I,"&gt;="&amp;$B61,Metrics!$I:$I,"&lt;"&amp;$D61,Metrics!$AM:$AM,"=No"),SUMIFS(Metrics!AG:AG,Metrics!$I:$I,"&gt;="&amp;$B61,Metrics!$AM:$AM,"=No"))),IF($A61="","",IF($A61="Between",SUMIFS(Metrics!AG:AG,Metrics!$I:$I,"&gt;="&amp;$B61,Metrics!$I:$I,"&lt;"&amp;$D61),SUMIFS(Metrics!AG:AG,Metrics!$I:$I,"&gt;="&amp;$B61)))))</f>
        <v>28136801</v>
      </c>
      <c r="Q61" s="111">
        <f>IF($T$6,IF($T$1,IF($A61="","",IF($A61="Between",SUMIFS(Metrics!AI:AI,Metrics!$I:$I,"&gt;="&amp;$B61,Metrics!$I:$I,"&lt;"&amp;$D61,Metrics!$AM:$AM,"=No",Metrics!$G:$G,"=Full Reporter"),SUMIFS(Metrics!AI:AI,Metrics!$I:$I,"&gt;="&amp;$B61,Metrics!$AM:$AM,"=No",Metrics!$G:$G,"=Full Reporter"))),IF($A61="","",IF($A61="Between",SUMIFS(Metrics!AI:AI,Metrics!$I:$I,"&gt;="&amp;$B61,Metrics!$I:$I,"&lt;"&amp;$D61,Metrics!$G:$G,"=Full Reporter"),SUMIFS(Metrics!AI:AI,Metrics!$I:$I,"&gt;="&amp;$B61,Metrics!$G:$G,"=Full Reporter")))),IF($T$1,IF($A61="","",IF($A61="Between",SUMIFS(Metrics!AI:AI,Metrics!$I:$I,"&gt;="&amp;$B61,Metrics!$I:$I,"&lt;"&amp;$D61,Metrics!$AM:$AM,"=No"),SUMIFS(Metrics!AI:AI,Metrics!$I:$I,"&gt;="&amp;$B61,Metrics!$AM:$AM,"=No"))),IF($A61="","",IF($A61="Between",SUMIFS(Metrics!AI:AI,Metrics!$I:$I,"&gt;="&amp;$B61,Metrics!$I:$I,"&lt;"&amp;$D61),SUMIFS(Metrics!AI:AI,Metrics!$I:$I,"&gt;="&amp;$B61)))))</f>
        <v>3190256228</v>
      </c>
      <c r="R61" s="112">
        <f>IF($T$6,IF($T$1,IF($A61="","",IF($A61="Between",SUMIFS(Metrics!AK:AK,Metrics!$I:$I,"&gt;="&amp;$B61,Metrics!$I:$I,"&lt;"&amp;$D61,Metrics!$AM:$AM,"=No",Metrics!$G:$G,"=Full Reporter"),SUMIFS(Metrics!AK:AK,Metrics!$I:$I,"&gt;="&amp;$B61,Metrics!$AM:$AM,"=No",Metrics!$G:$G,"=Full Reporter"))),IF($A61="","",IF($A61="Between",SUMIFS(Metrics!AK:AK,Metrics!$I:$I,"&gt;="&amp;$B61,Metrics!$I:$I,"&lt;"&amp;$D61,Metrics!$G:$G,"=Full Reporter"),SUMIFS(Metrics!AK:AK,Metrics!$I:$I,"&gt;="&amp;$B61,Metrics!$G:$G,"=Full Reporter")))),IF($T$1,IF($A61="","",IF($A61="Between",SUMIFS(Metrics!AK:AK,Metrics!$I:$I,"&gt;="&amp;$B61,Metrics!$I:$I,"&lt;"&amp;$D61,Metrics!$AM:$AM,"=No"),SUMIFS(Metrics!AK:AK,Metrics!$I:$I,"&gt;="&amp;$B61,Metrics!$AM:$AM,"=No"))),IF($A61="","",IF($A61="Between",SUMIFS(Metrics!AK:AK,Metrics!$I:$I,"&gt;="&amp;$B61,Metrics!$I:$I,"&lt;"&amp;$D61),SUMIFS(Metrics!AK:AK,Metrics!$I:$I,"&gt;="&amp;$B61)))))</f>
        <v>437135648</v>
      </c>
      <c r="S61" s="59"/>
      <c r="T61" s="59"/>
      <c r="U61" s="59"/>
      <c r="V61" s="59"/>
      <c r="W61" s="59"/>
      <c r="X61" s="59"/>
      <c r="Y61" s="59"/>
    </row>
    <row r="62" spans="1:25" s="60" customFormat="1" ht="11.25">
      <c r="A62" s="96" t="str">
        <f t="shared" si="5"/>
        <v>Between</v>
      </c>
      <c r="B62" s="94">
        <f t="shared" si="7"/>
        <v>250</v>
      </c>
      <c r="C62" s="95" t="str">
        <f t="shared" si="6"/>
        <v>and</v>
      </c>
      <c r="D62" s="61">
        <v>500</v>
      </c>
      <c r="E62" s="184" t="str">
        <f t="shared" si="4"/>
        <v>Between 250 and 500</v>
      </c>
      <c r="F62" s="139">
        <f>IF($T$6,IF($T$1,IF($A62="","",IF($A62="Between",SUMIFS(Metrics!L:L,Metrics!$I:$I,"&gt;="&amp;$B62,Metrics!$I:$I,"&lt;"&amp;$D62,Metrics!$AM:$AM,"=No",Metrics!$G:$G,"=Full Reporter"),SUMIFS(Metrics!L:L,Metrics!$I:$I,"&gt;="&amp;$B62,Metrics!$AM:$AM,"=No",Metrics!$G:$G,"=Full Reporter"))),IF($A62="","",IF($A62="Between",SUMIFS(Metrics!L:L,Metrics!$I:$I,"&gt;="&amp;$B62,Metrics!$I:$I,"&lt;"&amp;$D62,Metrics!$G:$G,"=Full Reporter"),SUMIFS(Metrics!L:L,Metrics!$I:$I,"&gt;="&amp;$B62,Metrics!$G:$G,"=Full Reporter")))),IF($T$1,IF($A62="","",IF($A62="Between",SUMIFS(Metrics!L:L,Metrics!$I:$I,"&gt;="&amp;$B62,Metrics!$I:$I,"&lt;"&amp;$D62,Metrics!$AM:$AM,"=No"),SUMIFS(Metrics!L:L,Metrics!$I:$I,"&gt;="&amp;$B62,Metrics!$AM:$AM,"=No"))),IF($A62="","",IF($A62="Between",SUMIFS(Metrics!L:L,Metrics!$I:$I,"&gt;="&amp;$B62,Metrics!$I:$I,"&lt;"&amp;$D62),SUMIFS(Metrics!L:L,Metrics!$I:$I,"&gt;="&amp;$B62)))))</f>
        <v>14991</v>
      </c>
      <c r="G62" s="108">
        <f>IF($T$6,IF($T$1,IF($A62="","",IF($A62="Between",AVERAGEIFS(Metrics!N:N,Metrics!$I:$I,"&gt;="&amp;$B62,Metrics!$I:$I,"&lt;"&amp;$D62,Metrics!$AM:$AM,"=No",Metrics!$G:$G,"=Full Reporter"),AVERAGEIFS(Metrics!N:N,Metrics!$I:$I,"&gt;="&amp;$B62,Metrics!$AM:$AM,"=No",Metrics!$G:$G,"=Full Reporter"))),IF($A62="","",IF($A62="Between",AVERAGEIFS(Metrics!N:N,Metrics!$I:$I,"&gt;="&amp;$B62,Metrics!$I:$I,"&lt;"&amp;$D62,Metrics!$G:$G,"=Full Reporter"),AVERAGEIFS(Metrics!N:N,Metrics!$I:$I,"&gt;="&amp;$B62,Metrics!$G:$G,"=Full Reporter")))),IF($T$1,IF($A62="","",IF($A62="Between",AVERAGEIFS(Metrics!N:N,Metrics!$I:$I,"&gt;="&amp;$B62,Metrics!$I:$I,"&lt;"&amp;$D62,Metrics!$AM:$AM,"=No"),AVERAGEIFS(Metrics!N:N,Metrics!$I:$I,"&gt;="&amp;$B62,Metrics!$AM:$AM,"=No"))),IF($A62="","",IF($A62="Between",AVERAGEIFS(Metrics!N:N,Metrics!$I:$I,"&gt;="&amp;$B62,Metrics!$I:$I,"&lt;"&amp;$D62),AVERAGEIFS(Metrics!N:N,Metrics!$I:$I,"&gt;="&amp;$B62)))))</f>
        <v>2.8663484848484844</v>
      </c>
      <c r="H62" s="109">
        <f>IF($T$6,IF($T$1,IF($A62="","",IF($A62="Between",AVERAGEIFS(Metrics!P:P,Metrics!$I:$I,"&gt;="&amp;$B62,Metrics!$I:$I,"&lt;"&amp;$D62,Metrics!$AM:$AM,"=No",Metrics!$G:$G,"=Full Reporter"),AVERAGEIFS(Metrics!P:P,Metrics!$I:$I,"&gt;="&amp;$B62,Metrics!$AM:$AM,"=No",Metrics!$G:$G,"=Full Reporter"))),IF($A62="","",IF($A62="Between",AVERAGEIFS(Metrics!P:P,Metrics!$I:$I,"&gt;="&amp;$B62,Metrics!$I:$I,"&lt;"&amp;$D62,Metrics!$G:$G,"=Full Reporter"),AVERAGEIFS(Metrics!P:P,Metrics!$I:$I,"&gt;="&amp;$B62,Metrics!$G:$G,"=Full Reporter")))),IF($T$1,IF($A62="","",IF($A62="Between",AVERAGEIFS(Metrics!P:P,Metrics!$I:$I,"&gt;="&amp;$B62,Metrics!$I:$I,"&lt;"&amp;$D62,Metrics!$AM:$AM,"=No"),AVERAGEIFS(Metrics!P:P,Metrics!$I:$I,"&gt;="&amp;$B62,Metrics!$AM:$AM,"=No"))),IF($A62="","",IF($A62="Between",AVERAGEIFS(Metrics!P:P,Metrics!$I:$I,"&gt;="&amp;$B62,Metrics!$I:$I,"&lt;"&amp;$D62),AVERAGEIFS(Metrics!P:P,Metrics!$I:$I,"&gt;="&amp;$B62)))))</f>
        <v>0.2493587878787879</v>
      </c>
      <c r="I62" s="108">
        <f>IF($T$6,IF($T$1,IF($A62="","",IF($A62="Between",AVERAGEIFS(Metrics!R:R,Metrics!$I:$I,"&gt;="&amp;$B62,Metrics!$I:$I,"&lt;"&amp;$D62,Metrics!$AM:$AM,"=No",Metrics!$G:$G,"=Full Reporter"),AVERAGEIFS(Metrics!R:R,Metrics!$I:$I,"&gt;="&amp;$B62,Metrics!$AM:$AM,"=No",Metrics!$G:$G,"=Full Reporter"))),IF($A62="","",IF($A62="Between",AVERAGEIFS(Metrics!R:R,Metrics!$I:$I,"&gt;="&amp;$B62,Metrics!$I:$I,"&lt;"&amp;$D62,Metrics!$G:$G,"=Full Reporter"),AVERAGEIFS(Metrics!R:R,Metrics!$I:$I,"&gt;="&amp;$B62,Metrics!$G:$G,"=Full Reporter")))),IF($T$1,IF($A62="","",IF($A62="Between",AVERAGEIFS(Metrics!R:R,Metrics!$I:$I,"&gt;="&amp;$B62,Metrics!$I:$I,"&lt;"&amp;$D62,Metrics!$AM:$AM,"=No"),AVERAGEIFS(Metrics!R:R,Metrics!$I:$I,"&gt;="&amp;$B62,Metrics!$AM:$AM,"=No"))),IF($A62="","",IF($A62="Between",AVERAGEIFS(Metrics!R:R,Metrics!$I:$I,"&gt;="&amp;$B62,Metrics!$I:$I,"&lt;"&amp;$D62),AVERAGEIFS(Metrics!R:R,Metrics!$I:$I,"&gt;="&amp;$B62)))))</f>
        <v>132.44533212121206</v>
      </c>
      <c r="J62" s="109">
        <f>IF($T$6,IF($T$1,IF($A62="","",IF($A62="Between",AVERAGEIFS(Metrics!T:T,Metrics!$I:$I,"&gt;="&amp;$B62,Metrics!$I:$I,"&lt;"&amp;$D62,Metrics!$AM:$AM,"=No",Metrics!$G:$G,"=Full Reporter"),AVERAGEIFS(Metrics!T:T,Metrics!$I:$I,"&gt;="&amp;$B62,Metrics!$AM:$AM,"=No",Metrics!$G:$G,"=Full Reporter"))),IF($A62="","",IF($A62="Between",AVERAGEIFS(Metrics!T:T,Metrics!$I:$I,"&gt;="&amp;$B62,Metrics!$I:$I,"&lt;"&amp;$D62,Metrics!$G:$G,"=Full Reporter"),AVERAGEIFS(Metrics!T:T,Metrics!$I:$I,"&gt;="&amp;$B62,Metrics!$G:$G,"=Full Reporter")))),IF($T$1,IF($A62="","",IF($A62="Between",AVERAGEIFS(Metrics!T:T,Metrics!$I:$I,"&gt;="&amp;$B62,Metrics!$I:$I,"&lt;"&amp;$D62,Metrics!$AM:$AM,"=No"),AVERAGEIFS(Metrics!T:T,Metrics!$I:$I,"&gt;="&amp;$B62,Metrics!$AM:$AM,"=No"))),IF($A62="","",IF($A62="Between",AVERAGEIFS(Metrics!T:T,Metrics!$I:$I,"&gt;="&amp;$B62,Metrics!$I:$I,"&lt;"&amp;$D62),AVERAGEIFS(Metrics!T:T,Metrics!$I:$I,"&gt;="&amp;$B62)))))</f>
        <v>16.442293939393938</v>
      </c>
      <c r="K62" s="108">
        <f>IF($T$6,IF($T$1,IF($A62="","",IF($A62="Between",AVERAGEIFS(Metrics!V:V,Metrics!$I:$I,"&gt;="&amp;$B62,Metrics!$I:$I,"&lt;"&amp;$D62,Metrics!$AM:$AM,"=No",Metrics!$G:$G,"=Full Reporter"),AVERAGEIFS(Metrics!V:V,Metrics!$I:$I,"&gt;="&amp;$B62,Metrics!$AM:$AM,"=No",Metrics!$G:$G,"=Full Reporter"))),IF($A62="","",IF($A62="Between",AVERAGEIFS(Metrics!V:V,Metrics!$I:$I,"&gt;="&amp;$B62,Metrics!$I:$I,"&lt;"&amp;$D62,Metrics!$G:$G,"=Full Reporter"),AVERAGEIFS(Metrics!V:V,Metrics!$I:$I,"&gt;="&amp;$B62,Metrics!$G:$G,"=Full Reporter")))),IF($T$1,IF($A62="","",IF($A62="Between",AVERAGEIFS(Metrics!V:V,Metrics!$I:$I,"&gt;="&amp;$B62,Metrics!$I:$I,"&lt;"&amp;$D62,Metrics!$AM:$AM,"=No"),AVERAGEIFS(Metrics!V:V,Metrics!$I:$I,"&gt;="&amp;$B62,Metrics!$AM:$AM,"=No"))),IF($A62="","",IF($A62="Between",AVERAGEIFS(Metrics!V:V,Metrics!$I:$I,"&gt;="&amp;$B62,Metrics!$I:$I,"&lt;"&amp;$D62),AVERAGEIFS(Metrics!V:V,Metrics!$I:$I,"&gt;="&amp;$B62)))))</f>
        <v>19.127045454545456</v>
      </c>
      <c r="L62" s="108">
        <f>IF($T$6,IF($T$1,IF($A62="","",IF($A62="Between",AVERAGEIFS(Metrics!X:X,Metrics!$I:$I,"&gt;="&amp;$B62,Metrics!$I:$I,"&lt;"&amp;$D62,Metrics!$AM:$AM,"=No",Metrics!$G:$G,"=Full Reporter"),AVERAGEIFS(Metrics!X:X,Metrics!$I:$I,"&gt;="&amp;$B62,Metrics!$AM:$AM,"=No",Metrics!$G:$G,"=Full Reporter"))),IF($A62="","",IF($A62="Between",AVERAGEIFS(Metrics!X:X,Metrics!$I:$I,"&gt;="&amp;$B62,Metrics!$I:$I,"&lt;"&amp;$D62,Metrics!$G:$G,"=Full Reporter"),AVERAGEIFS(Metrics!X:X,Metrics!$I:$I,"&gt;="&amp;$B62,Metrics!$G:$G,"=Full Reporter")))),IF($T$1,IF($A62="","",IF($A62="Between",AVERAGEIFS(Metrics!X:X,Metrics!$I:$I,"&gt;="&amp;$B62,Metrics!$I:$I,"&lt;"&amp;$D62,Metrics!$AM:$AM,"=No"),AVERAGEIFS(Metrics!X:X,Metrics!$I:$I,"&gt;="&amp;$B62,Metrics!$AM:$AM,"=No"))),IF($A62="","",IF($A62="Between",AVERAGEIFS(Metrics!X:X,Metrics!$I:$I,"&gt;="&amp;$B62,Metrics!$I:$I,"&lt;"&amp;$D62),AVERAGEIFS(Metrics!X:X,Metrics!$I:$I,"&gt;="&amp;$B62)))))</f>
        <v>2.6814284848484853</v>
      </c>
      <c r="M62" s="110">
        <f>IF($T$6,IF($T$1,IF($A62="","",IF($A62="Between",SUMIFS(Metrics!AA:AA,Metrics!$I:$I,"&gt;="&amp;$B62,Metrics!$I:$I,"&lt;"&amp;$D62,Metrics!$AM:$AM,"=No",Metrics!$G:$G,"=Full Reporter"),SUMIFS(Metrics!AA:AA,Metrics!$I:$I,"&gt;="&amp;$B62,Metrics!$AM:$AM,"=No",Metrics!$G:$G,"=Full Reporter"))),IF($A62="","",IF($A62="Between",SUMIFS(Metrics!AA:AA,Metrics!$I:$I,"&gt;="&amp;$B62,Metrics!$I:$I,"&lt;"&amp;$D62,Metrics!$G:$G,"=Full Reporter"),SUMIFS(Metrics!AA:AA,Metrics!$I:$I,"&gt;="&amp;$B62,Metrics!$G:$G,"=Full Reporter")))),IF($T$1,IF($A62="","",IF($A62="Between",SUMIFS(Metrics!AA:AA,Metrics!$I:$I,"&gt;="&amp;$B62,Metrics!$I:$I,"&lt;"&amp;$D62,Metrics!$AM:$AM,"=No"),SUMIFS(Metrics!AA:AA,Metrics!$I:$I,"&gt;="&amp;$B62,Metrics!$AM:$AM,"=No"))),IF($A62="","",IF($A62="Between",SUMIFS(Metrics!AA:AA,Metrics!$I:$I,"&gt;="&amp;$B62,Metrics!$I:$I,"&lt;"&amp;$D62),SUMIFS(Metrics!AA:AA,Metrics!$I:$I,"&gt;="&amp;$B62)))))</f>
        <v>989590082</v>
      </c>
      <c r="N62" s="110">
        <f>IF($T$6,IF($T$1,IF($A62="","",IF($A62="Between",SUMIFS(Metrics!AC:AC,Metrics!$I:$I,"&gt;="&amp;$B62,Metrics!$I:$I,"&lt;"&amp;$D62,Metrics!$AM:$AM,"=No",Metrics!$G:$G,"=Full Reporter"),SUMIFS(Metrics!AC:AC,Metrics!$I:$I,"&gt;="&amp;$B62,Metrics!$AM:$AM,"=No",Metrics!$G:$G,"=Full Reporter"))),IF($A62="","",IF($A62="Between",SUMIFS(Metrics!AC:AC,Metrics!$I:$I,"&gt;="&amp;$B62,Metrics!$I:$I,"&lt;"&amp;$D62,Metrics!$G:$G,"=Full Reporter"),SUMIFS(Metrics!AC:AC,Metrics!$I:$I,"&gt;="&amp;$B62,Metrics!$G:$G,"=Full Reporter")))),IF($T$1,IF($A62="","",IF($A62="Between",SUMIFS(Metrics!AC:AC,Metrics!$I:$I,"&gt;="&amp;$B62,Metrics!$I:$I,"&lt;"&amp;$D62,Metrics!$AM:$AM,"=No"),SUMIFS(Metrics!AC:AC,Metrics!$I:$I,"&gt;="&amp;$B62,Metrics!$AM:$AM,"=No"))),IF($A62="","",IF($A62="Between",SUMIFS(Metrics!AC:AC,Metrics!$I:$I,"&gt;="&amp;$B62,Metrics!$I:$I,"&lt;"&amp;$D62),SUMIFS(Metrics!AC:AC,Metrics!$I:$I,"&gt;="&amp;$B62)))))</f>
        <v>4640798404</v>
      </c>
      <c r="O62" s="111">
        <f>IF($T$6,IF($T$1,IF($A62="","",IF($A62="Between",SUMIFS(Metrics!AE:AE,Metrics!$I:$I,"&gt;="&amp;$B62,Metrics!$I:$I,"&lt;"&amp;$D62,Metrics!$AM:$AM,"=No",Metrics!$G:$G,"=Full Reporter"),SUMIFS(Metrics!AE:AE,Metrics!$I:$I,"&gt;="&amp;$B62,Metrics!$AM:$AM,"=No",Metrics!$G:$G,"=Full Reporter"))),IF($A62="","",IF($A62="Between",SUMIFS(Metrics!AE:AE,Metrics!$I:$I,"&gt;="&amp;$B62,Metrics!$I:$I,"&lt;"&amp;$D62,Metrics!$G:$G,"=Full Reporter"),SUMIFS(Metrics!AE:AE,Metrics!$I:$I,"&gt;="&amp;$B62,Metrics!$G:$G,"=Full Reporter")))),IF($T$1,IF($A62="","",IF($A62="Between",SUMIFS(Metrics!AE:AE,Metrics!$I:$I,"&gt;="&amp;$B62,Metrics!$I:$I,"&lt;"&amp;$D62,Metrics!$AM:$AM,"=No"),SUMIFS(Metrics!AE:AE,Metrics!$I:$I,"&gt;="&amp;$B62,Metrics!$AM:$AM,"=No"))),IF($A62="","",IF($A62="Between",SUMIFS(Metrics!AE:AE,Metrics!$I:$I,"&gt;="&amp;$B62,Metrics!$I:$I,"&lt;"&amp;$D62),SUMIFS(Metrics!AE:AE,Metrics!$I:$I,"&gt;="&amp;$B62)))))</f>
        <v>719551637</v>
      </c>
      <c r="P62" s="111">
        <f>IF($T$6,IF($T$1,IF($A62="","",IF($A62="Between",SUMIFS(Metrics!AG:AG,Metrics!$I:$I,"&gt;="&amp;$B62,Metrics!$I:$I,"&lt;"&amp;$D62,Metrics!$AM:$AM,"=No",Metrics!$G:$G,"=Full Reporter"),SUMIFS(Metrics!AG:AG,Metrics!$I:$I,"&gt;="&amp;$B62,Metrics!$AM:$AM,"=No",Metrics!$G:$G,"=Full Reporter"))),IF($A62="","",IF($A62="Between",SUMIFS(Metrics!AG:AG,Metrics!$I:$I,"&gt;="&amp;$B62,Metrics!$I:$I,"&lt;"&amp;$D62,Metrics!$G:$G,"=Full Reporter"),SUMIFS(Metrics!AG:AG,Metrics!$I:$I,"&gt;="&amp;$B62,Metrics!$G:$G,"=Full Reporter")))),IF($T$1,IF($A62="","",IF($A62="Between",SUMIFS(Metrics!AG:AG,Metrics!$I:$I,"&gt;="&amp;$B62,Metrics!$I:$I,"&lt;"&amp;$D62,Metrics!$AM:$AM,"=No"),SUMIFS(Metrics!AG:AG,Metrics!$I:$I,"&gt;="&amp;$B62,Metrics!$AM:$AM,"=No"))),IF($A62="","",IF($A62="Between",SUMIFS(Metrics!AG:AG,Metrics!$I:$I,"&gt;="&amp;$B62,Metrics!$I:$I,"&lt;"&amp;$D62),SUMIFS(Metrics!AG:AG,Metrics!$I:$I,"&gt;="&amp;$B62)))))</f>
        <v>37119681</v>
      </c>
      <c r="Q62" s="111">
        <f>IF($T$6,IF($T$1,IF($A62="","",IF($A62="Between",SUMIFS(Metrics!AI:AI,Metrics!$I:$I,"&gt;="&amp;$B62,Metrics!$I:$I,"&lt;"&amp;$D62,Metrics!$AM:$AM,"=No",Metrics!$G:$G,"=Full Reporter"),SUMIFS(Metrics!AI:AI,Metrics!$I:$I,"&gt;="&amp;$B62,Metrics!$AM:$AM,"=No",Metrics!$G:$G,"=Full Reporter"))),IF($A62="","",IF($A62="Between",SUMIFS(Metrics!AI:AI,Metrics!$I:$I,"&gt;="&amp;$B62,Metrics!$I:$I,"&lt;"&amp;$D62,Metrics!$G:$G,"=Full Reporter"),SUMIFS(Metrics!AI:AI,Metrics!$I:$I,"&gt;="&amp;$B62,Metrics!$G:$G,"=Full Reporter")))),IF($T$1,IF($A62="","",IF($A62="Between",SUMIFS(Metrics!AI:AI,Metrics!$I:$I,"&gt;="&amp;$B62,Metrics!$I:$I,"&lt;"&amp;$D62,Metrics!$AM:$AM,"=No"),SUMIFS(Metrics!AI:AI,Metrics!$I:$I,"&gt;="&amp;$B62,Metrics!$AM:$AM,"=No"))),IF($A62="","",IF($A62="Between",SUMIFS(Metrics!AI:AI,Metrics!$I:$I,"&gt;="&amp;$B62,Metrics!$I:$I,"&lt;"&amp;$D62),SUMIFS(Metrics!AI:AI,Metrics!$I:$I,"&gt;="&amp;$B62)))))</f>
        <v>3932942770</v>
      </c>
      <c r="R62" s="112">
        <f>IF($T$6,IF($T$1,IF($A62="","",IF($A62="Between",SUMIFS(Metrics!AK:AK,Metrics!$I:$I,"&gt;="&amp;$B62,Metrics!$I:$I,"&lt;"&amp;$D62,Metrics!$AM:$AM,"=No",Metrics!$G:$G,"=Full Reporter"),SUMIFS(Metrics!AK:AK,Metrics!$I:$I,"&gt;="&amp;$B62,Metrics!$AM:$AM,"=No",Metrics!$G:$G,"=Full Reporter"))),IF($A62="","",IF($A62="Between",SUMIFS(Metrics!AK:AK,Metrics!$I:$I,"&gt;="&amp;$B62,Metrics!$I:$I,"&lt;"&amp;$D62,Metrics!$G:$G,"=Full Reporter"),SUMIFS(Metrics!AK:AK,Metrics!$I:$I,"&gt;="&amp;$B62,Metrics!$G:$G,"=Full Reporter")))),IF($T$1,IF($A62="","",IF($A62="Between",SUMIFS(Metrics!AK:AK,Metrics!$I:$I,"&gt;="&amp;$B62,Metrics!$I:$I,"&lt;"&amp;$D62,Metrics!$AM:$AM,"=No"),SUMIFS(Metrics!AK:AK,Metrics!$I:$I,"&gt;="&amp;$B62,Metrics!$AM:$AM,"=No"))),IF($A62="","",IF($A62="Between",SUMIFS(Metrics!AK:AK,Metrics!$I:$I,"&gt;="&amp;$B62,Metrics!$I:$I,"&lt;"&amp;$D62),SUMIFS(Metrics!AK:AK,Metrics!$I:$I,"&gt;="&amp;$B62)))))</f>
        <v>537840271</v>
      </c>
      <c r="S62" s="59"/>
      <c r="T62" s="59"/>
      <c r="U62" s="59"/>
      <c r="V62" s="59"/>
      <c r="W62" s="59"/>
      <c r="X62" s="59"/>
      <c r="Y62" s="59"/>
    </row>
    <row r="63" spans="1:25" s="60" customFormat="1" ht="11.25">
      <c r="A63" s="96" t="str">
        <f t="shared" si="5"/>
        <v>Between</v>
      </c>
      <c r="B63" s="94">
        <f t="shared" si="7"/>
        <v>500</v>
      </c>
      <c r="C63" s="95" t="str">
        <f t="shared" si="6"/>
        <v>and</v>
      </c>
      <c r="D63" s="61">
        <v>1000</v>
      </c>
      <c r="E63" s="184" t="str">
        <f t="shared" si="4"/>
        <v>Between 500 and 1,000</v>
      </c>
      <c r="F63" s="139">
        <f>IF($T$6,IF($T$1,IF($A63="","",IF($A63="Between",SUMIFS(Metrics!L:L,Metrics!$I:$I,"&gt;="&amp;$B63,Metrics!$I:$I,"&lt;"&amp;$D63,Metrics!$AM:$AM,"=No",Metrics!$G:$G,"=Full Reporter"),SUMIFS(Metrics!L:L,Metrics!$I:$I,"&gt;="&amp;$B63,Metrics!$AM:$AM,"=No",Metrics!$G:$G,"=Full Reporter"))),IF($A63="","",IF($A63="Between",SUMIFS(Metrics!L:L,Metrics!$I:$I,"&gt;="&amp;$B63,Metrics!$I:$I,"&lt;"&amp;$D63,Metrics!$G:$G,"=Full Reporter"),SUMIFS(Metrics!L:L,Metrics!$I:$I,"&gt;="&amp;$B63,Metrics!$G:$G,"=Full Reporter")))),IF($T$1,IF($A63="","",IF($A63="Between",SUMIFS(Metrics!L:L,Metrics!$I:$I,"&gt;="&amp;$B63,Metrics!$I:$I,"&lt;"&amp;$D63,Metrics!$AM:$AM,"=No"),SUMIFS(Metrics!L:L,Metrics!$I:$I,"&gt;="&amp;$B63,Metrics!$AM:$AM,"=No"))),IF($A63="","",IF($A63="Between",SUMIFS(Metrics!L:L,Metrics!$I:$I,"&gt;="&amp;$B63,Metrics!$I:$I,"&lt;"&amp;$D63),SUMIFS(Metrics!L:L,Metrics!$I:$I,"&gt;="&amp;$B63)))))</f>
        <v>16127</v>
      </c>
      <c r="G63" s="108">
        <f>IF($T$6,IF($T$1,IF($A63="","",IF($A63="Between",AVERAGEIFS(Metrics!N:N,Metrics!$I:$I,"&gt;="&amp;$B63,Metrics!$I:$I,"&lt;"&amp;$D63,Metrics!$AM:$AM,"=No",Metrics!$G:$G,"=Full Reporter"),AVERAGEIFS(Metrics!N:N,Metrics!$I:$I,"&gt;="&amp;$B63,Metrics!$AM:$AM,"=No",Metrics!$G:$G,"=Full Reporter"))),IF($A63="","",IF($A63="Between",AVERAGEIFS(Metrics!N:N,Metrics!$I:$I,"&gt;="&amp;$B63,Metrics!$I:$I,"&lt;"&amp;$D63,Metrics!$G:$G,"=Full Reporter"),AVERAGEIFS(Metrics!N:N,Metrics!$I:$I,"&gt;="&amp;$B63,Metrics!$G:$G,"=Full Reporter")))),IF($T$1,IF($A63="","",IF($A63="Between",AVERAGEIFS(Metrics!N:N,Metrics!$I:$I,"&gt;="&amp;$B63,Metrics!$I:$I,"&lt;"&amp;$D63,Metrics!$AM:$AM,"=No"),AVERAGEIFS(Metrics!N:N,Metrics!$I:$I,"&gt;="&amp;$B63,Metrics!$AM:$AM,"=No"))),IF($A63="","",IF($A63="Between",AVERAGEIFS(Metrics!N:N,Metrics!$I:$I,"&gt;="&amp;$B63,Metrics!$I:$I,"&lt;"&amp;$D63),AVERAGEIFS(Metrics!N:N,Metrics!$I:$I,"&gt;="&amp;$B63)))))</f>
        <v>2.5049987179487165</v>
      </c>
      <c r="H63" s="109">
        <f>IF($T$6,IF($T$1,IF($A63="","",IF($A63="Between",AVERAGEIFS(Metrics!P:P,Metrics!$I:$I,"&gt;="&amp;$B63,Metrics!$I:$I,"&lt;"&amp;$D63,Metrics!$AM:$AM,"=No",Metrics!$G:$G,"=Full Reporter"),AVERAGEIFS(Metrics!P:P,Metrics!$I:$I,"&gt;="&amp;$B63,Metrics!$AM:$AM,"=No",Metrics!$G:$G,"=Full Reporter"))),IF($A63="","",IF($A63="Between",AVERAGEIFS(Metrics!P:P,Metrics!$I:$I,"&gt;="&amp;$B63,Metrics!$I:$I,"&lt;"&amp;$D63,Metrics!$G:$G,"=Full Reporter"),AVERAGEIFS(Metrics!P:P,Metrics!$I:$I,"&gt;="&amp;$B63,Metrics!$G:$G,"=Full Reporter")))),IF($T$1,IF($A63="","",IF($A63="Between",AVERAGEIFS(Metrics!P:P,Metrics!$I:$I,"&gt;="&amp;$B63,Metrics!$I:$I,"&lt;"&amp;$D63,Metrics!$AM:$AM,"=No"),AVERAGEIFS(Metrics!P:P,Metrics!$I:$I,"&gt;="&amp;$B63,Metrics!$AM:$AM,"=No"))),IF($A63="","",IF($A63="Between",AVERAGEIFS(Metrics!P:P,Metrics!$I:$I,"&gt;="&amp;$B63,Metrics!$I:$I,"&lt;"&amp;$D63),AVERAGEIFS(Metrics!P:P,Metrics!$I:$I,"&gt;="&amp;$B63)))))</f>
        <v>0.2889961538461539</v>
      </c>
      <c r="I63" s="108">
        <f>IF($T$6,IF($T$1,IF($A63="","",IF($A63="Between",AVERAGEIFS(Metrics!R:R,Metrics!$I:$I,"&gt;="&amp;$B63,Metrics!$I:$I,"&lt;"&amp;$D63,Metrics!$AM:$AM,"=No",Metrics!$G:$G,"=Full Reporter"),AVERAGEIFS(Metrics!R:R,Metrics!$I:$I,"&gt;="&amp;$B63,Metrics!$AM:$AM,"=No",Metrics!$G:$G,"=Full Reporter"))),IF($A63="","",IF($A63="Between",AVERAGEIFS(Metrics!R:R,Metrics!$I:$I,"&gt;="&amp;$B63,Metrics!$I:$I,"&lt;"&amp;$D63,Metrics!$G:$G,"=Full Reporter"),AVERAGEIFS(Metrics!R:R,Metrics!$I:$I,"&gt;="&amp;$B63,Metrics!$G:$G,"=Full Reporter")))),IF($T$1,IF($A63="","",IF($A63="Between",AVERAGEIFS(Metrics!R:R,Metrics!$I:$I,"&gt;="&amp;$B63,Metrics!$I:$I,"&lt;"&amp;$D63,Metrics!$AM:$AM,"=No"),AVERAGEIFS(Metrics!R:R,Metrics!$I:$I,"&gt;="&amp;$B63,Metrics!$AM:$AM,"=No"))),IF($A63="","",IF($A63="Between",AVERAGEIFS(Metrics!R:R,Metrics!$I:$I,"&gt;="&amp;$B63,Metrics!$I:$I,"&lt;"&amp;$D63),AVERAGEIFS(Metrics!R:R,Metrics!$I:$I,"&gt;="&amp;$B63)))))</f>
        <v>176.65343333333337</v>
      </c>
      <c r="J63" s="109">
        <f>IF($T$6,IF($T$1,IF($A63="","",IF($A63="Between",AVERAGEIFS(Metrics!T:T,Metrics!$I:$I,"&gt;="&amp;$B63,Metrics!$I:$I,"&lt;"&amp;$D63,Metrics!$AM:$AM,"=No",Metrics!$G:$G,"=Full Reporter"),AVERAGEIFS(Metrics!T:T,Metrics!$I:$I,"&gt;="&amp;$B63,Metrics!$AM:$AM,"=No",Metrics!$G:$G,"=Full Reporter"))),IF($A63="","",IF($A63="Between",AVERAGEIFS(Metrics!T:T,Metrics!$I:$I,"&gt;="&amp;$B63,Metrics!$I:$I,"&lt;"&amp;$D63,Metrics!$G:$G,"=Full Reporter"),AVERAGEIFS(Metrics!T:T,Metrics!$I:$I,"&gt;="&amp;$B63,Metrics!$G:$G,"=Full Reporter")))),IF($T$1,IF($A63="","",IF($A63="Between",AVERAGEIFS(Metrics!T:T,Metrics!$I:$I,"&gt;="&amp;$B63,Metrics!$I:$I,"&lt;"&amp;$D63,Metrics!$AM:$AM,"=No"),AVERAGEIFS(Metrics!T:T,Metrics!$I:$I,"&gt;="&amp;$B63,Metrics!$AM:$AM,"=No"))),IF($A63="","",IF($A63="Between",AVERAGEIFS(Metrics!T:T,Metrics!$I:$I,"&gt;="&amp;$B63,Metrics!$I:$I,"&lt;"&amp;$D63),AVERAGEIFS(Metrics!T:T,Metrics!$I:$I,"&gt;="&amp;$B63)))))</f>
        <v>20.767635897435895</v>
      </c>
      <c r="K63" s="108">
        <f>IF($T$6,IF($T$1,IF($A63="","",IF($A63="Between",AVERAGEIFS(Metrics!V:V,Metrics!$I:$I,"&gt;="&amp;$B63,Metrics!$I:$I,"&lt;"&amp;$D63,Metrics!$AM:$AM,"=No",Metrics!$G:$G,"=Full Reporter"),AVERAGEIFS(Metrics!V:V,Metrics!$I:$I,"&gt;="&amp;$B63,Metrics!$AM:$AM,"=No",Metrics!$G:$G,"=Full Reporter"))),IF($A63="","",IF($A63="Between",AVERAGEIFS(Metrics!V:V,Metrics!$I:$I,"&gt;="&amp;$B63,Metrics!$I:$I,"&lt;"&amp;$D63,Metrics!$G:$G,"=Full Reporter"),AVERAGEIFS(Metrics!V:V,Metrics!$I:$I,"&gt;="&amp;$B63,Metrics!$G:$G,"=Full Reporter")))),IF($T$1,IF($A63="","",IF($A63="Between",AVERAGEIFS(Metrics!V:V,Metrics!$I:$I,"&gt;="&amp;$B63,Metrics!$I:$I,"&lt;"&amp;$D63,Metrics!$AM:$AM,"=No"),AVERAGEIFS(Metrics!V:V,Metrics!$I:$I,"&gt;="&amp;$B63,Metrics!$AM:$AM,"=No"))),IF($A63="","",IF($A63="Between",AVERAGEIFS(Metrics!V:V,Metrics!$I:$I,"&gt;="&amp;$B63,Metrics!$I:$I,"&lt;"&amp;$D63),AVERAGEIFS(Metrics!V:V,Metrics!$I:$I,"&gt;="&amp;$B63)))))</f>
        <v>18.76571666666667</v>
      </c>
      <c r="L63" s="108">
        <f>IF($T$6,IF($T$1,IF($A63="","",IF($A63="Between",AVERAGEIFS(Metrics!X:X,Metrics!$I:$I,"&gt;="&amp;$B63,Metrics!$I:$I,"&lt;"&amp;$D63,Metrics!$AM:$AM,"=No",Metrics!$G:$G,"=Full Reporter"),AVERAGEIFS(Metrics!X:X,Metrics!$I:$I,"&gt;="&amp;$B63,Metrics!$AM:$AM,"=No",Metrics!$G:$G,"=Full Reporter"))),IF($A63="","",IF($A63="Between",AVERAGEIFS(Metrics!X:X,Metrics!$I:$I,"&gt;="&amp;$B63,Metrics!$I:$I,"&lt;"&amp;$D63,Metrics!$G:$G,"=Full Reporter"),AVERAGEIFS(Metrics!X:X,Metrics!$I:$I,"&gt;="&amp;$B63,Metrics!$G:$G,"=Full Reporter")))),IF($T$1,IF($A63="","",IF($A63="Between",AVERAGEIFS(Metrics!X:X,Metrics!$I:$I,"&gt;="&amp;$B63,Metrics!$I:$I,"&lt;"&amp;$D63,Metrics!$AM:$AM,"=No"),AVERAGEIFS(Metrics!X:X,Metrics!$I:$I,"&gt;="&amp;$B63,Metrics!$AM:$AM,"=No"))),IF($A63="","",IF($A63="Between",AVERAGEIFS(Metrics!X:X,Metrics!$I:$I,"&gt;="&amp;$B63,Metrics!$I:$I,"&lt;"&amp;$D63),AVERAGEIFS(Metrics!X:X,Metrics!$I:$I,"&gt;="&amp;$B63)))))</f>
        <v>2.2222948717948725</v>
      </c>
      <c r="M63" s="110">
        <f>IF($T$6,IF($T$1,IF($A63="","",IF($A63="Between",SUMIFS(Metrics!AA:AA,Metrics!$I:$I,"&gt;="&amp;$B63,Metrics!$I:$I,"&lt;"&amp;$D63,Metrics!$AM:$AM,"=No",Metrics!$G:$G,"=Full Reporter"),SUMIFS(Metrics!AA:AA,Metrics!$I:$I,"&gt;="&amp;$B63,Metrics!$AM:$AM,"=No",Metrics!$G:$G,"=Full Reporter"))),IF($A63="","",IF($A63="Between",SUMIFS(Metrics!AA:AA,Metrics!$I:$I,"&gt;="&amp;$B63,Metrics!$I:$I,"&lt;"&amp;$D63,Metrics!$G:$G,"=Full Reporter"),SUMIFS(Metrics!AA:AA,Metrics!$I:$I,"&gt;="&amp;$B63,Metrics!$G:$G,"=Full Reporter")))),IF($T$1,IF($A63="","",IF($A63="Between",SUMIFS(Metrics!AA:AA,Metrics!$I:$I,"&gt;="&amp;$B63,Metrics!$I:$I,"&lt;"&amp;$D63,Metrics!$AM:$AM,"=No"),SUMIFS(Metrics!AA:AA,Metrics!$I:$I,"&gt;="&amp;$B63,Metrics!$AM:$AM,"=No"))),IF($A63="","",IF($A63="Between",SUMIFS(Metrics!AA:AA,Metrics!$I:$I,"&gt;="&amp;$B63,Metrics!$I:$I,"&lt;"&amp;$D63),SUMIFS(Metrics!AA:AA,Metrics!$I:$I,"&gt;="&amp;$B63)))))</f>
        <v>1495609831</v>
      </c>
      <c r="N63" s="110">
        <f>IF($T$6,IF($T$1,IF($A63="","",IF($A63="Between",SUMIFS(Metrics!AC:AC,Metrics!$I:$I,"&gt;="&amp;$B63,Metrics!$I:$I,"&lt;"&amp;$D63,Metrics!$AM:$AM,"=No",Metrics!$G:$G,"=Full Reporter"),SUMIFS(Metrics!AC:AC,Metrics!$I:$I,"&gt;="&amp;$B63,Metrics!$AM:$AM,"=No",Metrics!$G:$G,"=Full Reporter"))),IF($A63="","",IF($A63="Between",SUMIFS(Metrics!AC:AC,Metrics!$I:$I,"&gt;="&amp;$B63,Metrics!$I:$I,"&lt;"&amp;$D63,Metrics!$G:$G,"=Full Reporter"),SUMIFS(Metrics!AC:AC,Metrics!$I:$I,"&gt;="&amp;$B63,Metrics!$G:$G,"=Full Reporter")))),IF($T$1,IF($A63="","",IF($A63="Between",SUMIFS(Metrics!AC:AC,Metrics!$I:$I,"&gt;="&amp;$B63,Metrics!$I:$I,"&lt;"&amp;$D63,Metrics!$AM:$AM,"=No"),SUMIFS(Metrics!AC:AC,Metrics!$I:$I,"&gt;="&amp;$B63,Metrics!$AM:$AM,"=No"))),IF($A63="","",IF($A63="Between",SUMIFS(Metrics!AC:AC,Metrics!$I:$I,"&gt;="&amp;$B63,Metrics!$I:$I,"&lt;"&amp;$D63),SUMIFS(Metrics!AC:AC,Metrics!$I:$I,"&gt;="&amp;$B63)))))</f>
        <v>5437397849</v>
      </c>
      <c r="O63" s="111">
        <f>IF($T$6,IF($T$1,IF($A63="","",IF($A63="Between",SUMIFS(Metrics!AE:AE,Metrics!$I:$I,"&gt;="&amp;$B63,Metrics!$I:$I,"&lt;"&amp;$D63,Metrics!$AM:$AM,"=No",Metrics!$G:$G,"=Full Reporter"),SUMIFS(Metrics!AE:AE,Metrics!$I:$I,"&gt;="&amp;$B63,Metrics!$AM:$AM,"=No",Metrics!$G:$G,"=Full Reporter"))),IF($A63="","",IF($A63="Between",SUMIFS(Metrics!AE:AE,Metrics!$I:$I,"&gt;="&amp;$B63,Metrics!$I:$I,"&lt;"&amp;$D63,Metrics!$G:$G,"=Full Reporter"),SUMIFS(Metrics!AE:AE,Metrics!$I:$I,"&gt;="&amp;$B63,Metrics!$G:$G,"=Full Reporter")))),IF($T$1,IF($A63="","",IF($A63="Between",SUMIFS(Metrics!AE:AE,Metrics!$I:$I,"&gt;="&amp;$B63,Metrics!$I:$I,"&lt;"&amp;$D63,Metrics!$AM:$AM,"=No"),SUMIFS(Metrics!AE:AE,Metrics!$I:$I,"&gt;="&amp;$B63,Metrics!$AM:$AM,"=No"))),IF($A63="","",IF($A63="Between",SUMIFS(Metrics!AE:AE,Metrics!$I:$I,"&gt;="&amp;$B63,Metrics!$I:$I,"&lt;"&amp;$D63),SUMIFS(Metrics!AE:AE,Metrics!$I:$I,"&gt;="&amp;$B63)))))</f>
        <v>999337907</v>
      </c>
      <c r="P63" s="111">
        <f>IF($T$6,IF($T$1,IF($A63="","",IF($A63="Between",SUMIFS(Metrics!AG:AG,Metrics!$I:$I,"&gt;="&amp;$B63,Metrics!$I:$I,"&lt;"&amp;$D63,Metrics!$AM:$AM,"=No",Metrics!$G:$G,"=Full Reporter"),SUMIFS(Metrics!AG:AG,Metrics!$I:$I,"&gt;="&amp;$B63,Metrics!$AM:$AM,"=No",Metrics!$G:$G,"=Full Reporter"))),IF($A63="","",IF($A63="Between",SUMIFS(Metrics!AG:AG,Metrics!$I:$I,"&gt;="&amp;$B63,Metrics!$I:$I,"&lt;"&amp;$D63,Metrics!$G:$G,"=Full Reporter"),SUMIFS(Metrics!AG:AG,Metrics!$I:$I,"&gt;="&amp;$B63,Metrics!$G:$G,"=Full Reporter")))),IF($T$1,IF($A63="","",IF($A63="Between",SUMIFS(Metrics!AG:AG,Metrics!$I:$I,"&gt;="&amp;$B63,Metrics!$I:$I,"&lt;"&amp;$D63,Metrics!$AM:$AM,"=No"),SUMIFS(Metrics!AG:AG,Metrics!$I:$I,"&gt;="&amp;$B63,Metrics!$AM:$AM,"=No"))),IF($A63="","",IF($A63="Between",SUMIFS(Metrics!AG:AG,Metrics!$I:$I,"&gt;="&amp;$B63,Metrics!$I:$I,"&lt;"&amp;$D63),SUMIFS(Metrics!AG:AG,Metrics!$I:$I,"&gt;="&amp;$B63)))))</f>
        <v>40361092</v>
      </c>
      <c r="Q63" s="111">
        <f>IF($T$6,IF($T$1,IF($A63="","",IF($A63="Between",SUMIFS(Metrics!AI:AI,Metrics!$I:$I,"&gt;="&amp;$B63,Metrics!$I:$I,"&lt;"&amp;$D63,Metrics!$AM:$AM,"=No",Metrics!$G:$G,"=Full Reporter"),SUMIFS(Metrics!AI:AI,Metrics!$I:$I,"&gt;="&amp;$B63,Metrics!$AM:$AM,"=No",Metrics!$G:$G,"=Full Reporter"))),IF($A63="","",IF($A63="Between",SUMIFS(Metrics!AI:AI,Metrics!$I:$I,"&gt;="&amp;$B63,Metrics!$I:$I,"&lt;"&amp;$D63,Metrics!$G:$G,"=Full Reporter"),SUMIFS(Metrics!AI:AI,Metrics!$I:$I,"&gt;="&amp;$B63,Metrics!$G:$G,"=Full Reporter")))),IF($T$1,IF($A63="","",IF($A63="Between",SUMIFS(Metrics!AI:AI,Metrics!$I:$I,"&gt;="&amp;$B63,Metrics!$I:$I,"&lt;"&amp;$D63,Metrics!$AM:$AM,"=No"),SUMIFS(Metrics!AI:AI,Metrics!$I:$I,"&gt;="&amp;$B63,Metrics!$AM:$AM,"=No"))),IF($A63="","",IF($A63="Between",SUMIFS(Metrics!AI:AI,Metrics!$I:$I,"&gt;="&amp;$B63,Metrics!$I:$I,"&lt;"&amp;$D63),SUMIFS(Metrics!AI:AI,Metrics!$I:$I,"&gt;="&amp;$B63)))))</f>
        <v>6314931075</v>
      </c>
      <c r="R63" s="112">
        <f>IF($T$6,IF($T$1,IF($A63="","",IF($A63="Between",SUMIFS(Metrics!AK:AK,Metrics!$I:$I,"&gt;="&amp;$B63,Metrics!$I:$I,"&lt;"&amp;$D63,Metrics!$AM:$AM,"=No",Metrics!$G:$G,"=Full Reporter"),SUMIFS(Metrics!AK:AK,Metrics!$I:$I,"&gt;="&amp;$B63,Metrics!$AM:$AM,"=No",Metrics!$G:$G,"=Full Reporter"))),IF($A63="","",IF($A63="Between",SUMIFS(Metrics!AK:AK,Metrics!$I:$I,"&gt;="&amp;$B63,Metrics!$I:$I,"&lt;"&amp;$D63,Metrics!$G:$G,"=Full Reporter"),SUMIFS(Metrics!AK:AK,Metrics!$I:$I,"&gt;="&amp;$B63,Metrics!$G:$G,"=Full Reporter")))),IF($T$1,IF($A63="","",IF($A63="Between",SUMIFS(Metrics!AK:AK,Metrics!$I:$I,"&gt;="&amp;$B63,Metrics!$I:$I,"&lt;"&amp;$D63,Metrics!$AM:$AM,"=No"),SUMIFS(Metrics!AK:AK,Metrics!$I:$I,"&gt;="&amp;$B63,Metrics!$AM:$AM,"=No"))),IF($A63="","",IF($A63="Between",SUMIFS(Metrics!AK:AK,Metrics!$I:$I,"&gt;="&amp;$B63,Metrics!$I:$I,"&lt;"&amp;$D63),SUMIFS(Metrics!AK:AK,Metrics!$I:$I,"&gt;="&amp;$B63)))))</f>
        <v>639126211</v>
      </c>
      <c r="S63" s="59"/>
      <c r="T63" s="59"/>
      <c r="U63" s="59"/>
      <c r="V63" s="59"/>
      <c r="W63" s="59"/>
      <c r="X63" s="59"/>
      <c r="Y63" s="59"/>
    </row>
    <row r="64" spans="1:25" s="60" customFormat="1" ht="11.25">
      <c r="A64" s="96" t="str">
        <f t="shared" si="5"/>
        <v>Between</v>
      </c>
      <c r="B64" s="94">
        <f t="shared" si="7"/>
        <v>1000</v>
      </c>
      <c r="C64" s="95" t="str">
        <f t="shared" si="6"/>
        <v>and</v>
      </c>
      <c r="D64" s="61">
        <v>2000</v>
      </c>
      <c r="E64" s="184" t="str">
        <f t="shared" si="4"/>
        <v>Between 1,000 and 2,000</v>
      </c>
      <c r="F64" s="139">
        <f>IF($T$6,IF($T$1,IF($A64="","",IF($A64="Between",SUMIFS(Metrics!L:L,Metrics!$I:$I,"&gt;="&amp;$B64,Metrics!$I:$I,"&lt;"&amp;$D64,Metrics!$AM:$AM,"=No",Metrics!$G:$G,"=Full Reporter"),SUMIFS(Metrics!L:L,Metrics!$I:$I,"&gt;="&amp;$B64,Metrics!$AM:$AM,"=No",Metrics!$G:$G,"=Full Reporter"))),IF($A64="","",IF($A64="Between",SUMIFS(Metrics!L:L,Metrics!$I:$I,"&gt;="&amp;$B64,Metrics!$I:$I,"&lt;"&amp;$D64,Metrics!$G:$G,"=Full Reporter"),SUMIFS(Metrics!L:L,Metrics!$I:$I,"&gt;="&amp;$B64,Metrics!$G:$G,"=Full Reporter")))),IF($T$1,IF($A64="","",IF($A64="Between",SUMIFS(Metrics!L:L,Metrics!$I:$I,"&gt;="&amp;$B64,Metrics!$I:$I,"&lt;"&amp;$D64,Metrics!$AM:$AM,"=No"),SUMIFS(Metrics!L:L,Metrics!$I:$I,"&gt;="&amp;$B64,Metrics!$AM:$AM,"=No"))),IF($A64="","",IF($A64="Between",SUMIFS(Metrics!L:L,Metrics!$I:$I,"&gt;="&amp;$B64,Metrics!$I:$I,"&lt;"&amp;$D64),SUMIFS(Metrics!L:L,Metrics!$I:$I,"&gt;="&amp;$B64)))))</f>
        <v>19762</v>
      </c>
      <c r="G64" s="108">
        <f>IF($T$6,IF($T$1,IF($A64="","",IF($A64="Between",AVERAGEIFS(Metrics!N:N,Metrics!$I:$I,"&gt;="&amp;$B64,Metrics!$I:$I,"&lt;"&amp;$D64,Metrics!$AM:$AM,"=No",Metrics!$G:$G,"=Full Reporter"),AVERAGEIFS(Metrics!N:N,Metrics!$I:$I,"&gt;="&amp;$B64,Metrics!$AM:$AM,"=No",Metrics!$G:$G,"=Full Reporter"))),IF($A64="","",IF($A64="Between",AVERAGEIFS(Metrics!N:N,Metrics!$I:$I,"&gt;="&amp;$B64,Metrics!$I:$I,"&lt;"&amp;$D64,Metrics!$G:$G,"=Full Reporter"),AVERAGEIFS(Metrics!N:N,Metrics!$I:$I,"&gt;="&amp;$B64,Metrics!$G:$G,"=Full Reporter")))),IF($T$1,IF($A64="","",IF($A64="Between",AVERAGEIFS(Metrics!N:N,Metrics!$I:$I,"&gt;="&amp;$B64,Metrics!$I:$I,"&lt;"&amp;$D64,Metrics!$AM:$AM,"=No"),AVERAGEIFS(Metrics!N:N,Metrics!$I:$I,"&gt;="&amp;$B64,Metrics!$AM:$AM,"=No"))),IF($A64="","",IF($A64="Between",AVERAGEIFS(Metrics!N:N,Metrics!$I:$I,"&gt;="&amp;$B64,Metrics!$I:$I,"&lt;"&amp;$D64),AVERAGEIFS(Metrics!N:N,Metrics!$I:$I,"&gt;="&amp;$B64)))))</f>
        <v>2.1513691176470586</v>
      </c>
      <c r="H64" s="109">
        <f>IF($T$6,IF($T$1,IF($A64="","",IF($A64="Between",AVERAGEIFS(Metrics!P:P,Metrics!$I:$I,"&gt;="&amp;$B64,Metrics!$I:$I,"&lt;"&amp;$D64,Metrics!$AM:$AM,"=No",Metrics!$G:$G,"=Full Reporter"),AVERAGEIFS(Metrics!P:P,Metrics!$I:$I,"&gt;="&amp;$B64,Metrics!$AM:$AM,"=No",Metrics!$G:$G,"=Full Reporter"))),IF($A64="","",IF($A64="Between",AVERAGEIFS(Metrics!P:P,Metrics!$I:$I,"&gt;="&amp;$B64,Metrics!$I:$I,"&lt;"&amp;$D64,Metrics!$G:$G,"=Full Reporter"),AVERAGEIFS(Metrics!P:P,Metrics!$I:$I,"&gt;="&amp;$B64,Metrics!$G:$G,"=Full Reporter")))),IF($T$1,IF($A64="","",IF($A64="Between",AVERAGEIFS(Metrics!P:P,Metrics!$I:$I,"&gt;="&amp;$B64,Metrics!$I:$I,"&lt;"&amp;$D64,Metrics!$AM:$AM,"=No"),AVERAGEIFS(Metrics!P:P,Metrics!$I:$I,"&gt;="&amp;$B64,Metrics!$AM:$AM,"=No"))),IF($A64="","",IF($A64="Between",AVERAGEIFS(Metrics!P:P,Metrics!$I:$I,"&gt;="&amp;$B64,Metrics!$I:$I,"&lt;"&amp;$D64),AVERAGEIFS(Metrics!P:P,Metrics!$I:$I,"&gt;="&amp;$B64)))))</f>
        <v>0.2275279411764706</v>
      </c>
      <c r="I64" s="108">
        <f>IF($T$6,IF($T$1,IF($A64="","",IF($A64="Between",AVERAGEIFS(Metrics!R:R,Metrics!$I:$I,"&gt;="&amp;$B64,Metrics!$I:$I,"&lt;"&amp;$D64,Metrics!$AM:$AM,"=No",Metrics!$G:$G,"=Full Reporter"),AVERAGEIFS(Metrics!R:R,Metrics!$I:$I,"&gt;="&amp;$B64,Metrics!$AM:$AM,"=No",Metrics!$G:$G,"=Full Reporter"))),IF($A64="","",IF($A64="Between",AVERAGEIFS(Metrics!R:R,Metrics!$I:$I,"&gt;="&amp;$B64,Metrics!$I:$I,"&lt;"&amp;$D64,Metrics!$G:$G,"=Full Reporter"),AVERAGEIFS(Metrics!R:R,Metrics!$I:$I,"&gt;="&amp;$B64,Metrics!$G:$G,"=Full Reporter")))),IF($T$1,IF($A64="","",IF($A64="Between",AVERAGEIFS(Metrics!R:R,Metrics!$I:$I,"&gt;="&amp;$B64,Metrics!$I:$I,"&lt;"&amp;$D64,Metrics!$AM:$AM,"=No"),AVERAGEIFS(Metrics!R:R,Metrics!$I:$I,"&gt;="&amp;$B64,Metrics!$AM:$AM,"=No"))),IF($A64="","",IF($A64="Between",AVERAGEIFS(Metrics!R:R,Metrics!$I:$I,"&gt;="&amp;$B64,Metrics!$I:$I,"&lt;"&amp;$D64),AVERAGEIFS(Metrics!R:R,Metrics!$I:$I,"&gt;="&amp;$B64)))))</f>
        <v>199.41107794117647</v>
      </c>
      <c r="J64" s="109">
        <f>IF($T$6,IF($T$1,IF($A64="","",IF($A64="Between",AVERAGEIFS(Metrics!T:T,Metrics!$I:$I,"&gt;="&amp;$B64,Metrics!$I:$I,"&lt;"&amp;$D64,Metrics!$AM:$AM,"=No",Metrics!$G:$G,"=Full Reporter"),AVERAGEIFS(Metrics!T:T,Metrics!$I:$I,"&gt;="&amp;$B64,Metrics!$AM:$AM,"=No",Metrics!$G:$G,"=Full Reporter"))),IF($A64="","",IF($A64="Between",AVERAGEIFS(Metrics!T:T,Metrics!$I:$I,"&gt;="&amp;$B64,Metrics!$I:$I,"&lt;"&amp;$D64,Metrics!$G:$G,"=Full Reporter"),AVERAGEIFS(Metrics!T:T,Metrics!$I:$I,"&gt;="&amp;$B64,Metrics!$G:$G,"=Full Reporter")))),IF($T$1,IF($A64="","",IF($A64="Between",AVERAGEIFS(Metrics!T:T,Metrics!$I:$I,"&gt;="&amp;$B64,Metrics!$I:$I,"&lt;"&amp;$D64,Metrics!$AM:$AM,"=No"),AVERAGEIFS(Metrics!T:T,Metrics!$I:$I,"&gt;="&amp;$B64,Metrics!$AM:$AM,"=No"))),IF($A64="","",IF($A64="Between",AVERAGEIFS(Metrics!T:T,Metrics!$I:$I,"&gt;="&amp;$B64,Metrics!$I:$I,"&lt;"&amp;$D64),AVERAGEIFS(Metrics!T:T,Metrics!$I:$I,"&gt;="&amp;$B64)))))</f>
        <v>23.158069117647059</v>
      </c>
      <c r="K64" s="108">
        <f>IF($T$6,IF($T$1,IF($A64="","",IF($A64="Between",AVERAGEIFS(Metrics!V:V,Metrics!$I:$I,"&gt;="&amp;$B64,Metrics!$I:$I,"&lt;"&amp;$D64,Metrics!$AM:$AM,"=No",Metrics!$G:$G,"=Full Reporter"),AVERAGEIFS(Metrics!V:V,Metrics!$I:$I,"&gt;="&amp;$B64,Metrics!$AM:$AM,"=No",Metrics!$G:$G,"=Full Reporter"))),IF($A64="","",IF($A64="Between",AVERAGEIFS(Metrics!V:V,Metrics!$I:$I,"&gt;="&amp;$B64,Metrics!$I:$I,"&lt;"&amp;$D64,Metrics!$G:$G,"=Full Reporter"),AVERAGEIFS(Metrics!V:V,Metrics!$I:$I,"&gt;="&amp;$B64,Metrics!$G:$G,"=Full Reporter")))),IF($T$1,IF($A64="","",IF($A64="Between",AVERAGEIFS(Metrics!V:V,Metrics!$I:$I,"&gt;="&amp;$B64,Metrics!$I:$I,"&lt;"&amp;$D64,Metrics!$AM:$AM,"=No"),AVERAGEIFS(Metrics!V:V,Metrics!$I:$I,"&gt;="&amp;$B64,Metrics!$AM:$AM,"=No"))),IF($A64="","",IF($A64="Between",AVERAGEIFS(Metrics!V:V,Metrics!$I:$I,"&gt;="&amp;$B64,Metrics!$I:$I,"&lt;"&amp;$D64),AVERAGEIFS(Metrics!V:V,Metrics!$I:$I,"&gt;="&amp;$B64)))))</f>
        <v>17.555891176470592</v>
      </c>
      <c r="L64" s="108">
        <f>IF($T$6,IF($T$1,IF($A64="","",IF($A64="Between",AVERAGEIFS(Metrics!X:X,Metrics!$I:$I,"&gt;="&amp;$B64,Metrics!$I:$I,"&lt;"&amp;$D64,Metrics!$AM:$AM,"=No",Metrics!$G:$G,"=Full Reporter"),AVERAGEIFS(Metrics!X:X,Metrics!$I:$I,"&gt;="&amp;$B64,Metrics!$AM:$AM,"=No",Metrics!$G:$G,"=Full Reporter"))),IF($A64="","",IF($A64="Between",AVERAGEIFS(Metrics!X:X,Metrics!$I:$I,"&gt;="&amp;$B64,Metrics!$I:$I,"&lt;"&amp;$D64,Metrics!$G:$G,"=Full Reporter"),AVERAGEIFS(Metrics!X:X,Metrics!$I:$I,"&gt;="&amp;$B64,Metrics!$G:$G,"=Full Reporter")))),IF($T$1,IF($A64="","",IF($A64="Between",AVERAGEIFS(Metrics!X:X,Metrics!$I:$I,"&gt;="&amp;$B64,Metrics!$I:$I,"&lt;"&amp;$D64,Metrics!$AM:$AM,"=No"),AVERAGEIFS(Metrics!X:X,Metrics!$I:$I,"&gt;="&amp;$B64,Metrics!$AM:$AM,"=No"))),IF($A64="","",IF($A64="Between",AVERAGEIFS(Metrics!X:X,Metrics!$I:$I,"&gt;="&amp;$B64,Metrics!$I:$I,"&lt;"&amp;$D64),AVERAGEIFS(Metrics!X:X,Metrics!$I:$I,"&gt;="&amp;$B64)))))</f>
        <v>2.4871147058823531</v>
      </c>
      <c r="M64" s="110">
        <f>IF($T$6,IF($T$1,IF($A64="","",IF($A64="Between",SUMIFS(Metrics!AA:AA,Metrics!$I:$I,"&gt;="&amp;$B64,Metrics!$I:$I,"&lt;"&amp;$D64,Metrics!$AM:$AM,"=No",Metrics!$G:$G,"=Full Reporter"),SUMIFS(Metrics!AA:AA,Metrics!$I:$I,"&gt;="&amp;$B64,Metrics!$AM:$AM,"=No",Metrics!$G:$G,"=Full Reporter"))),IF($A64="","",IF($A64="Between",SUMIFS(Metrics!AA:AA,Metrics!$I:$I,"&gt;="&amp;$B64,Metrics!$I:$I,"&lt;"&amp;$D64,Metrics!$G:$G,"=Full Reporter"),SUMIFS(Metrics!AA:AA,Metrics!$I:$I,"&gt;="&amp;$B64,Metrics!$G:$G,"=Full Reporter")))),IF($T$1,IF($A64="","",IF($A64="Between",SUMIFS(Metrics!AA:AA,Metrics!$I:$I,"&gt;="&amp;$B64,Metrics!$I:$I,"&lt;"&amp;$D64,Metrics!$AM:$AM,"=No"),SUMIFS(Metrics!AA:AA,Metrics!$I:$I,"&gt;="&amp;$B64,Metrics!$AM:$AM,"=No"))),IF($A64="","",IF($A64="Between",SUMIFS(Metrics!AA:AA,Metrics!$I:$I,"&gt;="&amp;$B64,Metrics!$I:$I,"&lt;"&amp;$D64),SUMIFS(Metrics!AA:AA,Metrics!$I:$I,"&gt;="&amp;$B64)))))</f>
        <v>2912836960</v>
      </c>
      <c r="N64" s="110">
        <f>IF($T$6,IF($T$1,IF($A64="","",IF($A64="Between",SUMIFS(Metrics!AC:AC,Metrics!$I:$I,"&gt;="&amp;$B64,Metrics!$I:$I,"&lt;"&amp;$D64,Metrics!$AM:$AM,"=No",Metrics!$G:$G,"=Full Reporter"),SUMIFS(Metrics!AC:AC,Metrics!$I:$I,"&gt;="&amp;$B64,Metrics!$AM:$AM,"=No",Metrics!$G:$G,"=Full Reporter"))),IF($A64="","",IF($A64="Between",SUMIFS(Metrics!AC:AC,Metrics!$I:$I,"&gt;="&amp;$B64,Metrics!$I:$I,"&lt;"&amp;$D64,Metrics!$G:$G,"=Full Reporter"),SUMIFS(Metrics!AC:AC,Metrics!$I:$I,"&gt;="&amp;$B64,Metrics!$G:$G,"=Full Reporter")))),IF($T$1,IF($A64="","",IF($A64="Between",SUMIFS(Metrics!AC:AC,Metrics!$I:$I,"&gt;="&amp;$B64,Metrics!$I:$I,"&lt;"&amp;$D64,Metrics!$AM:$AM,"=No"),SUMIFS(Metrics!AC:AC,Metrics!$I:$I,"&gt;="&amp;$B64,Metrics!$AM:$AM,"=No"))),IF($A64="","",IF($A64="Between",SUMIFS(Metrics!AC:AC,Metrics!$I:$I,"&gt;="&amp;$B64,Metrics!$I:$I,"&lt;"&amp;$D64),SUMIFS(Metrics!AC:AC,Metrics!$I:$I,"&gt;="&amp;$B64)))))</f>
        <v>8769335499</v>
      </c>
      <c r="O64" s="111">
        <f>IF($T$6,IF($T$1,IF($A64="","",IF($A64="Between",SUMIFS(Metrics!AE:AE,Metrics!$I:$I,"&gt;="&amp;$B64,Metrics!$I:$I,"&lt;"&amp;$D64,Metrics!$AM:$AM,"=No",Metrics!$G:$G,"=Full Reporter"),SUMIFS(Metrics!AE:AE,Metrics!$I:$I,"&gt;="&amp;$B64,Metrics!$AM:$AM,"=No",Metrics!$G:$G,"=Full Reporter"))),IF($A64="","",IF($A64="Between",SUMIFS(Metrics!AE:AE,Metrics!$I:$I,"&gt;="&amp;$B64,Metrics!$I:$I,"&lt;"&amp;$D64,Metrics!$G:$G,"=Full Reporter"),SUMIFS(Metrics!AE:AE,Metrics!$I:$I,"&gt;="&amp;$B64,Metrics!$G:$G,"=Full Reporter")))),IF($T$1,IF($A64="","",IF($A64="Between",SUMIFS(Metrics!AE:AE,Metrics!$I:$I,"&gt;="&amp;$B64,Metrics!$I:$I,"&lt;"&amp;$D64,Metrics!$AM:$AM,"=No"),SUMIFS(Metrics!AE:AE,Metrics!$I:$I,"&gt;="&amp;$B64,Metrics!$AM:$AM,"=No"))),IF($A64="","",IF($A64="Between",SUMIFS(Metrics!AE:AE,Metrics!$I:$I,"&gt;="&amp;$B64,Metrics!$I:$I,"&lt;"&amp;$D64),SUMIFS(Metrics!AE:AE,Metrics!$I:$I,"&gt;="&amp;$B64)))))</f>
        <v>1128606427</v>
      </c>
      <c r="P64" s="111">
        <f>IF($T$6,IF($T$1,IF($A64="","",IF($A64="Between",SUMIFS(Metrics!AG:AG,Metrics!$I:$I,"&gt;="&amp;$B64,Metrics!$I:$I,"&lt;"&amp;$D64,Metrics!$AM:$AM,"=No",Metrics!$G:$G,"=Full Reporter"),SUMIFS(Metrics!AG:AG,Metrics!$I:$I,"&gt;="&amp;$B64,Metrics!$AM:$AM,"=No",Metrics!$G:$G,"=Full Reporter"))),IF($A64="","",IF($A64="Between",SUMIFS(Metrics!AG:AG,Metrics!$I:$I,"&gt;="&amp;$B64,Metrics!$I:$I,"&lt;"&amp;$D64,Metrics!$G:$G,"=Full Reporter"),SUMIFS(Metrics!AG:AG,Metrics!$I:$I,"&gt;="&amp;$B64,Metrics!$G:$G,"=Full Reporter")))),IF($T$1,IF($A64="","",IF($A64="Between",SUMIFS(Metrics!AG:AG,Metrics!$I:$I,"&gt;="&amp;$B64,Metrics!$I:$I,"&lt;"&amp;$D64,Metrics!$AM:$AM,"=No"),SUMIFS(Metrics!AG:AG,Metrics!$I:$I,"&gt;="&amp;$B64,Metrics!$AM:$AM,"=No"))),IF($A64="","",IF($A64="Between",SUMIFS(Metrics!AG:AG,Metrics!$I:$I,"&gt;="&amp;$B64,Metrics!$I:$I,"&lt;"&amp;$D64),SUMIFS(Metrics!AG:AG,Metrics!$I:$I,"&gt;="&amp;$B64)))))</f>
        <v>42750344</v>
      </c>
      <c r="Q64" s="111">
        <f>IF($T$6,IF($T$1,IF($A64="","",IF($A64="Between",SUMIFS(Metrics!AI:AI,Metrics!$I:$I,"&gt;="&amp;$B64,Metrics!$I:$I,"&lt;"&amp;$D64,Metrics!$AM:$AM,"=No",Metrics!$G:$G,"=Full Reporter"),SUMIFS(Metrics!AI:AI,Metrics!$I:$I,"&gt;="&amp;$B64,Metrics!$AM:$AM,"=No",Metrics!$G:$G,"=Full Reporter"))),IF($A64="","",IF($A64="Between",SUMIFS(Metrics!AI:AI,Metrics!$I:$I,"&gt;="&amp;$B64,Metrics!$I:$I,"&lt;"&amp;$D64,Metrics!$G:$G,"=Full Reporter"),SUMIFS(Metrics!AI:AI,Metrics!$I:$I,"&gt;="&amp;$B64,Metrics!$G:$G,"=Full Reporter")))),IF($T$1,IF($A64="","",IF($A64="Between",SUMIFS(Metrics!AI:AI,Metrics!$I:$I,"&gt;="&amp;$B64,Metrics!$I:$I,"&lt;"&amp;$D64,Metrics!$AM:$AM,"=No"),SUMIFS(Metrics!AI:AI,Metrics!$I:$I,"&gt;="&amp;$B64,Metrics!$AM:$AM,"=No"))),IF($A64="","",IF($A64="Between",SUMIFS(Metrics!AI:AI,Metrics!$I:$I,"&gt;="&amp;$B64,Metrics!$I:$I,"&lt;"&amp;$D64),SUMIFS(Metrics!AI:AI,Metrics!$I:$I,"&gt;="&amp;$B64)))))</f>
        <v>11234689952</v>
      </c>
      <c r="R64" s="112">
        <f>IF($T$6,IF($T$1,IF($A64="","",IF($A64="Between",SUMIFS(Metrics!AK:AK,Metrics!$I:$I,"&gt;="&amp;$B64,Metrics!$I:$I,"&lt;"&amp;$D64,Metrics!$AM:$AM,"=No",Metrics!$G:$G,"=Full Reporter"),SUMIFS(Metrics!AK:AK,Metrics!$I:$I,"&gt;="&amp;$B64,Metrics!$AM:$AM,"=No",Metrics!$G:$G,"=Full Reporter"))),IF($A64="","",IF($A64="Between",SUMIFS(Metrics!AK:AK,Metrics!$I:$I,"&gt;="&amp;$B64,Metrics!$I:$I,"&lt;"&amp;$D64,Metrics!$G:$G,"=Full Reporter"),SUMIFS(Metrics!AK:AK,Metrics!$I:$I,"&gt;="&amp;$B64,Metrics!$G:$G,"=Full Reporter")))),IF($T$1,IF($A64="","",IF($A64="Between",SUMIFS(Metrics!AK:AK,Metrics!$I:$I,"&gt;="&amp;$B64,Metrics!$I:$I,"&lt;"&amp;$D64,Metrics!$AM:$AM,"=No"),SUMIFS(Metrics!AK:AK,Metrics!$I:$I,"&gt;="&amp;$B64,Metrics!$AM:$AM,"=No"))),IF($A64="","",IF($A64="Between",SUMIFS(Metrics!AK:AK,Metrics!$I:$I,"&gt;="&amp;$B64,Metrics!$I:$I,"&lt;"&amp;$D64),SUMIFS(Metrics!AK:AK,Metrics!$I:$I,"&gt;="&amp;$B64)))))</f>
        <v>685278325</v>
      </c>
      <c r="S64" s="59"/>
      <c r="T64" s="59"/>
      <c r="U64" s="59"/>
      <c r="V64" s="59"/>
      <c r="W64" s="59"/>
      <c r="X64" s="59"/>
      <c r="Y64" s="59"/>
    </row>
    <row r="65" spans="1:25" s="60" customFormat="1" ht="11.25">
      <c r="A65" s="98" t="str">
        <f t="shared" si="5"/>
        <v>Over</v>
      </c>
      <c r="B65" s="134">
        <f t="shared" si="7"/>
        <v>2000</v>
      </c>
      <c r="C65" s="95" t="str">
        <f t="shared" si="6"/>
        <v/>
      </c>
      <c r="D65" s="194"/>
      <c r="E65" s="184" t="str">
        <f t="shared" si="4"/>
        <v>Over 2,000</v>
      </c>
      <c r="F65" s="140">
        <f>IF($T$6,IF($T$1,IF($A65="","",IF($A65="Between",SUMIFS(Metrics!L:L,Metrics!$I:$I,"&gt;="&amp;$B65,Metrics!$I:$I,"&lt;"&amp;$D65,Metrics!$AM:$AM,"=No",Metrics!$G:$G,"=Full Reporter"),SUMIFS(Metrics!L:L,Metrics!$I:$I,"&gt;="&amp;$B65,Metrics!$AM:$AM,"=No",Metrics!$G:$G,"=Full Reporter"))),IF($A65="","",IF($A65="Between",SUMIFS(Metrics!L:L,Metrics!$I:$I,"&gt;="&amp;$B65,Metrics!$I:$I,"&lt;"&amp;$D65,Metrics!$G:$G,"=Full Reporter"),SUMIFS(Metrics!L:L,Metrics!$I:$I,"&gt;="&amp;$B65,Metrics!$G:$G,"=Full Reporter")))),IF($T$1,IF($A65="","",IF($A65="Between",SUMIFS(Metrics!L:L,Metrics!$I:$I,"&gt;="&amp;$B65,Metrics!$I:$I,"&lt;"&amp;$D65,Metrics!$AM:$AM,"=No"),SUMIFS(Metrics!L:L,Metrics!$I:$I,"&gt;="&amp;$B65,Metrics!$AM:$AM,"=No"))),IF($A65="","",IF($A65="Between",SUMIFS(Metrics!L:L,Metrics!$I:$I,"&gt;="&amp;$B65,Metrics!$I:$I,"&lt;"&amp;$D65),SUMIFS(Metrics!L:L,Metrics!$I:$I,"&gt;="&amp;$B65)))))</f>
        <v>34641</v>
      </c>
      <c r="G65" s="114">
        <f>IF($T$6,IF($T$1,IF($A65="","",IF($A65="Between",AVERAGEIFS(Metrics!N:N,Metrics!$I:$I,"&gt;="&amp;$B65,Metrics!$I:$I,"&lt;"&amp;$D65,Metrics!$AM:$AM,"=No",Metrics!$G:$G,"=Full Reporter"),AVERAGEIFS(Metrics!N:N,Metrics!$I:$I,"&gt;="&amp;$B65,Metrics!$AM:$AM,"=No",Metrics!$G:$G,"=Full Reporter"))),IF($A65="","",IF($A65="Between",AVERAGEIFS(Metrics!N:N,Metrics!$I:$I,"&gt;="&amp;$B65,Metrics!$I:$I,"&lt;"&amp;$D65,Metrics!$G:$G,"=Full Reporter"),AVERAGEIFS(Metrics!N:N,Metrics!$I:$I,"&gt;="&amp;$B65,Metrics!$G:$G,"=Full Reporter")))),IF($T$1,IF($A65="","",IF($A65="Between",AVERAGEIFS(Metrics!N:N,Metrics!$I:$I,"&gt;="&amp;$B65,Metrics!$I:$I,"&lt;"&amp;$D65,Metrics!$AM:$AM,"=No"),AVERAGEIFS(Metrics!N:N,Metrics!$I:$I,"&gt;="&amp;$B65,Metrics!$AM:$AM,"=No"))),IF($A65="","",IF($A65="Between",AVERAGEIFS(Metrics!N:N,Metrics!$I:$I,"&gt;="&amp;$B65,Metrics!$I:$I,"&lt;"&amp;$D65),AVERAGEIFS(Metrics!N:N,Metrics!$I:$I,"&gt;="&amp;$B65)))))</f>
        <v>2.061706896551724</v>
      </c>
      <c r="H65" s="115">
        <f>IF($T$6,IF($T$1,IF($A65="","",IF($A65="Between",AVERAGEIFS(Metrics!P:P,Metrics!$I:$I,"&gt;="&amp;$B65,Metrics!$I:$I,"&lt;"&amp;$D65,Metrics!$AM:$AM,"=No",Metrics!$G:$G,"=Full Reporter"),AVERAGEIFS(Metrics!P:P,Metrics!$I:$I,"&gt;="&amp;$B65,Metrics!$AM:$AM,"=No",Metrics!$G:$G,"=Full Reporter"))),IF($A65="","",IF($A65="Between",AVERAGEIFS(Metrics!P:P,Metrics!$I:$I,"&gt;="&amp;$B65,Metrics!$I:$I,"&lt;"&amp;$D65,Metrics!$G:$G,"=Full Reporter"),AVERAGEIFS(Metrics!P:P,Metrics!$I:$I,"&gt;="&amp;$B65,Metrics!$G:$G,"=Full Reporter")))),IF($T$1,IF($A65="","",IF($A65="Between",AVERAGEIFS(Metrics!P:P,Metrics!$I:$I,"&gt;="&amp;$B65,Metrics!$I:$I,"&lt;"&amp;$D65,Metrics!$AM:$AM,"=No"),AVERAGEIFS(Metrics!P:P,Metrics!$I:$I,"&gt;="&amp;$B65,Metrics!$AM:$AM,"=No"))),IF($A65="","",IF($A65="Between",AVERAGEIFS(Metrics!P:P,Metrics!$I:$I,"&gt;="&amp;$B65,Metrics!$I:$I,"&lt;"&amp;$D65),AVERAGEIFS(Metrics!P:P,Metrics!$I:$I,"&gt;="&amp;$B65)))))</f>
        <v>0.30433620689655178</v>
      </c>
      <c r="I65" s="114">
        <f>IF($T$6,IF($T$1,IF($A65="","",IF($A65="Between",AVERAGEIFS(Metrics!R:R,Metrics!$I:$I,"&gt;="&amp;$B65,Metrics!$I:$I,"&lt;"&amp;$D65,Metrics!$AM:$AM,"=No",Metrics!$G:$G,"=Full Reporter"),AVERAGEIFS(Metrics!R:R,Metrics!$I:$I,"&gt;="&amp;$B65,Metrics!$AM:$AM,"=No",Metrics!$G:$G,"=Full Reporter"))),IF($A65="","",IF($A65="Between",AVERAGEIFS(Metrics!R:R,Metrics!$I:$I,"&gt;="&amp;$B65,Metrics!$I:$I,"&lt;"&amp;$D65,Metrics!$G:$G,"=Full Reporter"),AVERAGEIFS(Metrics!R:R,Metrics!$I:$I,"&gt;="&amp;$B65,Metrics!$G:$G,"=Full Reporter")))),IF($T$1,IF($A65="","",IF($A65="Between",AVERAGEIFS(Metrics!R:R,Metrics!$I:$I,"&gt;="&amp;$B65,Metrics!$I:$I,"&lt;"&amp;$D65,Metrics!$AM:$AM,"=No"),AVERAGEIFS(Metrics!R:R,Metrics!$I:$I,"&gt;="&amp;$B65,Metrics!$AM:$AM,"=No"))),IF($A65="","",IF($A65="Between",AVERAGEIFS(Metrics!R:R,Metrics!$I:$I,"&gt;="&amp;$B65,Metrics!$I:$I,"&lt;"&amp;$D65),AVERAGEIFS(Metrics!R:R,Metrics!$I:$I,"&gt;="&amp;$B65)))))</f>
        <v>232.62714137931036</v>
      </c>
      <c r="J65" s="115">
        <f>IF($T$6,IF($T$1,IF($A65="","",IF($A65="Between",AVERAGEIFS(Metrics!T:T,Metrics!$I:$I,"&gt;="&amp;$B65,Metrics!$I:$I,"&lt;"&amp;$D65,Metrics!$AM:$AM,"=No",Metrics!$G:$G,"=Full Reporter"),AVERAGEIFS(Metrics!T:T,Metrics!$I:$I,"&gt;="&amp;$B65,Metrics!$AM:$AM,"=No",Metrics!$G:$G,"=Full Reporter"))),IF($A65="","",IF($A65="Between",AVERAGEIFS(Metrics!T:T,Metrics!$I:$I,"&gt;="&amp;$B65,Metrics!$I:$I,"&lt;"&amp;$D65,Metrics!$G:$G,"=Full Reporter"),AVERAGEIFS(Metrics!T:T,Metrics!$I:$I,"&gt;="&amp;$B65,Metrics!$G:$G,"=Full Reporter")))),IF($T$1,IF($A65="","",IF($A65="Between",AVERAGEIFS(Metrics!T:T,Metrics!$I:$I,"&gt;="&amp;$B65,Metrics!$I:$I,"&lt;"&amp;$D65,Metrics!$AM:$AM,"=No"),AVERAGEIFS(Metrics!T:T,Metrics!$I:$I,"&gt;="&amp;$B65,Metrics!$AM:$AM,"=No"))),IF($A65="","",IF($A65="Between",AVERAGEIFS(Metrics!T:T,Metrics!$I:$I,"&gt;="&amp;$B65,Metrics!$I:$I,"&lt;"&amp;$D65),AVERAGEIFS(Metrics!T:T,Metrics!$I:$I,"&gt;="&amp;$B65)))))</f>
        <v>41.960387931034489</v>
      </c>
      <c r="K65" s="114">
        <f>IF($T$6,IF($T$1,IF($A65="","",IF($A65="Between",AVERAGEIFS(Metrics!V:V,Metrics!$I:$I,"&gt;="&amp;$B65,Metrics!$I:$I,"&lt;"&amp;$D65,Metrics!$AM:$AM,"=No",Metrics!$G:$G,"=Full Reporter"),AVERAGEIFS(Metrics!V:V,Metrics!$I:$I,"&gt;="&amp;$B65,Metrics!$AM:$AM,"=No",Metrics!$G:$G,"=Full Reporter"))),IF($A65="","",IF($A65="Between",AVERAGEIFS(Metrics!V:V,Metrics!$I:$I,"&gt;="&amp;$B65,Metrics!$I:$I,"&lt;"&amp;$D65,Metrics!$G:$G,"=Full Reporter"),AVERAGEIFS(Metrics!V:V,Metrics!$I:$I,"&gt;="&amp;$B65,Metrics!$G:$G,"=Full Reporter")))),IF($T$1,IF($A65="","",IF($A65="Between",AVERAGEIFS(Metrics!V:V,Metrics!$I:$I,"&gt;="&amp;$B65,Metrics!$I:$I,"&lt;"&amp;$D65,Metrics!$AM:$AM,"=No"),AVERAGEIFS(Metrics!V:V,Metrics!$I:$I,"&gt;="&amp;$B65,Metrics!$AM:$AM,"=No"))),IF($A65="","",IF($A65="Between",AVERAGEIFS(Metrics!V:V,Metrics!$I:$I,"&gt;="&amp;$B65,Metrics!$I:$I,"&lt;"&amp;$D65),AVERAGEIFS(Metrics!V:V,Metrics!$I:$I,"&gt;="&amp;$B65)))))</f>
        <v>14.442098275862064</v>
      </c>
      <c r="L65" s="114">
        <f>IF($T$6,IF($T$1,IF($A65="","",IF($A65="Between",AVERAGEIFS(Metrics!X:X,Metrics!$I:$I,"&gt;="&amp;$B65,Metrics!$I:$I,"&lt;"&amp;$D65,Metrics!$AM:$AM,"=No",Metrics!$G:$G,"=Full Reporter"),AVERAGEIFS(Metrics!X:X,Metrics!$I:$I,"&gt;="&amp;$B65,Metrics!$AM:$AM,"=No",Metrics!$G:$G,"=Full Reporter"))),IF($A65="","",IF($A65="Between",AVERAGEIFS(Metrics!X:X,Metrics!$I:$I,"&gt;="&amp;$B65,Metrics!$I:$I,"&lt;"&amp;$D65,Metrics!$G:$G,"=Full Reporter"),AVERAGEIFS(Metrics!X:X,Metrics!$I:$I,"&gt;="&amp;$B65,Metrics!$G:$G,"=Full Reporter")))),IF($T$1,IF($A65="","",IF($A65="Between",AVERAGEIFS(Metrics!X:X,Metrics!$I:$I,"&gt;="&amp;$B65,Metrics!$I:$I,"&lt;"&amp;$D65,Metrics!$AM:$AM,"=No"),AVERAGEIFS(Metrics!X:X,Metrics!$I:$I,"&gt;="&amp;$B65,Metrics!$AM:$AM,"=No"))),IF($A65="","",IF($A65="Between",AVERAGEIFS(Metrics!X:X,Metrics!$I:$I,"&gt;="&amp;$B65,Metrics!$I:$I,"&lt;"&amp;$D65),AVERAGEIFS(Metrics!X:X,Metrics!$I:$I,"&gt;="&amp;$B65)))))</f>
        <v>2.0388396551724135</v>
      </c>
      <c r="M65" s="116">
        <f>IF($T$6,IF($T$1,IF($A65="","",IF($A65="Between",SUMIFS(Metrics!AA:AA,Metrics!$I:$I,"&gt;="&amp;$B65,Metrics!$I:$I,"&lt;"&amp;$D65,Metrics!$AM:$AM,"=No",Metrics!$G:$G,"=Full Reporter"),SUMIFS(Metrics!AA:AA,Metrics!$I:$I,"&gt;="&amp;$B65,Metrics!$AM:$AM,"=No",Metrics!$G:$G,"=Full Reporter"))),IF($A65="","",IF($A65="Between",SUMIFS(Metrics!AA:AA,Metrics!$I:$I,"&gt;="&amp;$B65,Metrics!$I:$I,"&lt;"&amp;$D65,Metrics!$G:$G,"=Full Reporter"),SUMIFS(Metrics!AA:AA,Metrics!$I:$I,"&gt;="&amp;$B65,Metrics!$G:$G,"=Full Reporter")))),IF($T$1,IF($A65="","",IF($A65="Between",SUMIFS(Metrics!AA:AA,Metrics!$I:$I,"&gt;="&amp;$B65,Metrics!$I:$I,"&lt;"&amp;$D65,Metrics!$AM:$AM,"=No"),SUMIFS(Metrics!AA:AA,Metrics!$I:$I,"&gt;="&amp;$B65,Metrics!$AM:$AM,"=No"))),IF($A65="","",IF($A65="Between",SUMIFS(Metrics!AA:AA,Metrics!$I:$I,"&gt;="&amp;$B65,Metrics!$I:$I,"&lt;"&amp;$D65),SUMIFS(Metrics!AA:AA,Metrics!$I:$I,"&gt;="&amp;$B65)))))</f>
        <v>8391674377</v>
      </c>
      <c r="N65" s="116">
        <f>IF($T$6,IF($T$1,IF($A65="","",IF($A65="Between",SUMIFS(Metrics!AC:AC,Metrics!$I:$I,"&gt;="&amp;$B65,Metrics!$I:$I,"&lt;"&amp;$D65,Metrics!$AM:$AM,"=No",Metrics!$G:$G,"=Full Reporter"),SUMIFS(Metrics!AC:AC,Metrics!$I:$I,"&gt;="&amp;$B65,Metrics!$AM:$AM,"=No",Metrics!$G:$G,"=Full Reporter"))),IF($A65="","",IF($A65="Between",SUMIFS(Metrics!AC:AC,Metrics!$I:$I,"&gt;="&amp;$B65,Metrics!$I:$I,"&lt;"&amp;$D65,Metrics!$G:$G,"=Full Reporter"),SUMIFS(Metrics!AC:AC,Metrics!$I:$I,"&gt;="&amp;$B65,Metrics!$G:$G,"=Full Reporter")))),IF($T$1,IF($A65="","",IF($A65="Between",SUMIFS(Metrics!AC:AC,Metrics!$I:$I,"&gt;="&amp;$B65,Metrics!$I:$I,"&lt;"&amp;$D65,Metrics!$AM:$AM,"=No"),SUMIFS(Metrics!AC:AC,Metrics!$I:$I,"&gt;="&amp;$B65,Metrics!$AM:$AM,"=No"))),IF($A65="","",IF($A65="Between",SUMIFS(Metrics!AC:AC,Metrics!$I:$I,"&gt;="&amp;$B65,Metrics!$I:$I,"&lt;"&amp;$D65),SUMIFS(Metrics!AC:AC,Metrics!$I:$I,"&gt;="&amp;$B65)))))</f>
        <v>19700492933</v>
      </c>
      <c r="O65" s="117">
        <f>IF($T$6,IF($T$1,IF($A65="","",IF($A65="Between",SUMIFS(Metrics!AE:AE,Metrics!$I:$I,"&gt;="&amp;$B65,Metrics!$I:$I,"&lt;"&amp;$D65,Metrics!$AM:$AM,"=No",Metrics!$G:$G,"=Full Reporter"),SUMIFS(Metrics!AE:AE,Metrics!$I:$I,"&gt;="&amp;$B65,Metrics!$AM:$AM,"=No",Metrics!$G:$G,"=Full Reporter"))),IF($A65="","",IF($A65="Between",SUMIFS(Metrics!AE:AE,Metrics!$I:$I,"&gt;="&amp;$B65,Metrics!$I:$I,"&lt;"&amp;$D65,Metrics!$G:$G,"=Full Reporter"),SUMIFS(Metrics!AE:AE,Metrics!$I:$I,"&gt;="&amp;$B65,Metrics!$G:$G,"=Full Reporter")))),IF($T$1,IF($A65="","",IF($A65="Between",SUMIFS(Metrics!AE:AE,Metrics!$I:$I,"&gt;="&amp;$B65,Metrics!$I:$I,"&lt;"&amp;$D65,Metrics!$AM:$AM,"=No"),SUMIFS(Metrics!AE:AE,Metrics!$I:$I,"&gt;="&amp;$B65,Metrics!$AM:$AM,"=No"))),IF($A65="","",IF($A65="Between",SUMIFS(Metrics!AE:AE,Metrics!$I:$I,"&gt;="&amp;$B65,Metrics!$I:$I,"&lt;"&amp;$D65),SUMIFS(Metrics!AE:AE,Metrics!$I:$I,"&gt;="&amp;$B65)))))</f>
        <v>5757681776</v>
      </c>
      <c r="P65" s="117">
        <f>IF($T$6,IF($T$1,IF($A65="","",IF($A65="Between",SUMIFS(Metrics!AG:AG,Metrics!$I:$I,"&gt;="&amp;$B65,Metrics!$I:$I,"&lt;"&amp;$D65,Metrics!$AM:$AM,"=No",Metrics!$G:$G,"=Full Reporter"),SUMIFS(Metrics!AG:AG,Metrics!$I:$I,"&gt;="&amp;$B65,Metrics!$AM:$AM,"=No",Metrics!$G:$G,"=Full Reporter"))),IF($A65="","",IF($A65="Between",SUMIFS(Metrics!AG:AG,Metrics!$I:$I,"&gt;="&amp;$B65,Metrics!$I:$I,"&lt;"&amp;$D65,Metrics!$G:$G,"=Full Reporter"),SUMIFS(Metrics!AG:AG,Metrics!$I:$I,"&gt;="&amp;$B65,Metrics!$G:$G,"=Full Reporter")))),IF($T$1,IF($A65="","",IF($A65="Between",SUMIFS(Metrics!AG:AG,Metrics!$I:$I,"&gt;="&amp;$B65,Metrics!$I:$I,"&lt;"&amp;$D65,Metrics!$AM:$AM,"=No"),SUMIFS(Metrics!AG:AG,Metrics!$I:$I,"&gt;="&amp;$B65,Metrics!$AM:$AM,"=No"))),IF($A65="","",IF($A65="Between",SUMIFS(Metrics!AG:AG,Metrics!$I:$I,"&gt;="&amp;$B65,Metrics!$I:$I,"&lt;"&amp;$D65),SUMIFS(Metrics!AG:AG,Metrics!$I:$I,"&gt;="&amp;$B65)))))</f>
        <v>98101274</v>
      </c>
      <c r="Q65" s="117">
        <f>IF($T$6,IF($T$1,IF($A65="","",IF($A65="Between",SUMIFS(Metrics!AI:AI,Metrics!$I:$I,"&gt;="&amp;$B65,Metrics!$I:$I,"&lt;"&amp;$D65,Metrics!$AM:$AM,"=No",Metrics!$G:$G,"=Full Reporter"),SUMIFS(Metrics!AI:AI,Metrics!$I:$I,"&gt;="&amp;$B65,Metrics!$AM:$AM,"=No",Metrics!$G:$G,"=Full Reporter"))),IF($A65="","",IF($A65="Between",SUMIFS(Metrics!AI:AI,Metrics!$I:$I,"&gt;="&amp;$B65,Metrics!$I:$I,"&lt;"&amp;$D65,Metrics!$G:$G,"=Full Reporter"),SUMIFS(Metrics!AI:AI,Metrics!$I:$I,"&gt;="&amp;$B65,Metrics!$G:$G,"=Full Reporter")))),IF($T$1,IF($A65="","",IF($A65="Between",SUMIFS(Metrics!AI:AI,Metrics!$I:$I,"&gt;="&amp;$B65,Metrics!$I:$I,"&lt;"&amp;$D65,Metrics!$AM:$AM,"=No"),SUMIFS(Metrics!AI:AI,Metrics!$I:$I,"&gt;="&amp;$B65,Metrics!$AM:$AM,"=No"))),IF($A65="","",IF($A65="Between",SUMIFS(Metrics!AI:AI,Metrics!$I:$I,"&gt;="&amp;$B65,Metrics!$I:$I,"&lt;"&amp;$D65),SUMIFS(Metrics!AI:AI,Metrics!$I:$I,"&gt;="&amp;$B65)))))</f>
        <v>25072028628</v>
      </c>
      <c r="R65" s="118">
        <f>IF($T$6,IF($T$1,IF($A65="","",IF($A65="Between",SUMIFS(Metrics!AK:AK,Metrics!$I:$I,"&gt;="&amp;$B65,Metrics!$I:$I,"&lt;"&amp;$D65,Metrics!$AM:$AM,"=No",Metrics!$G:$G,"=Full Reporter"),SUMIFS(Metrics!AK:AK,Metrics!$I:$I,"&gt;="&amp;$B65,Metrics!$AM:$AM,"=No",Metrics!$G:$G,"=Full Reporter"))),IF($A65="","",IF($A65="Between",SUMIFS(Metrics!AK:AK,Metrics!$I:$I,"&gt;="&amp;$B65,Metrics!$I:$I,"&lt;"&amp;$D65,Metrics!$G:$G,"=Full Reporter"),SUMIFS(Metrics!AK:AK,Metrics!$I:$I,"&gt;="&amp;$B65,Metrics!$G:$G,"=Full Reporter")))),IF($T$1,IF($A65="","",IF($A65="Between",SUMIFS(Metrics!AK:AK,Metrics!$I:$I,"&gt;="&amp;$B65,Metrics!$I:$I,"&lt;"&amp;$D65,Metrics!$AM:$AM,"=No"),SUMIFS(Metrics!AK:AK,Metrics!$I:$I,"&gt;="&amp;$B65,Metrics!$AM:$AM,"=No"))),IF($A65="","",IF($A65="Between",SUMIFS(Metrics!AK:AK,Metrics!$I:$I,"&gt;="&amp;$B65,Metrics!$I:$I,"&lt;"&amp;$D65),SUMIFS(Metrics!AK:AK,Metrics!$I:$I,"&gt;="&amp;$B65)))))</f>
        <v>1370983911</v>
      </c>
      <c r="S65" s="59"/>
      <c r="T65" s="59"/>
      <c r="U65" s="59"/>
      <c r="V65" s="59"/>
      <c r="W65" s="59"/>
      <c r="X65" s="59"/>
      <c r="Y65" s="59"/>
    </row>
    <row r="66" spans="1:25" s="60" customFormat="1" ht="12.6" customHeight="1" thickBot="1">
      <c r="A66" s="82"/>
      <c r="B66" s="83"/>
      <c r="C66" s="100" t="str">
        <f t="shared" si="6"/>
        <v/>
      </c>
      <c r="D66" s="81"/>
      <c r="E66" s="196"/>
      <c r="F66" s="197"/>
      <c r="G66" s="198"/>
      <c r="H66" s="198"/>
      <c r="I66" s="198"/>
      <c r="J66" s="198"/>
      <c r="K66" s="198"/>
      <c r="L66" s="198"/>
      <c r="M66" s="198"/>
      <c r="N66" s="198"/>
      <c r="O66" s="198"/>
      <c r="P66" s="198"/>
      <c r="Q66" s="198"/>
      <c r="R66" s="199"/>
      <c r="S66" s="57"/>
      <c r="T66" s="59"/>
      <c r="U66" s="59"/>
      <c r="V66" s="59"/>
      <c r="W66" s="59"/>
      <c r="X66" s="59"/>
      <c r="Y66" s="59"/>
    </row>
    <row r="67" spans="1:25" ht="11.45" customHeight="1" thickTop="1" thickBot="1">
      <c r="A67" s="84"/>
      <c r="B67" s="84"/>
      <c r="C67" s="84"/>
      <c r="D67" s="84"/>
      <c r="E67" s="177"/>
      <c r="F67" s="177"/>
      <c r="G67" s="177"/>
      <c r="H67" s="177"/>
      <c r="I67" s="177"/>
      <c r="J67" s="177"/>
      <c r="K67" s="177"/>
      <c r="L67" s="177"/>
      <c r="M67" s="177"/>
      <c r="N67" s="177"/>
      <c r="O67" s="177"/>
      <c r="P67" s="177"/>
      <c r="Q67" s="177"/>
      <c r="R67" s="178"/>
      <c r="S67" s="49"/>
      <c r="T67" s="50"/>
      <c r="U67" s="50"/>
      <c r="V67" s="50"/>
      <c r="W67" s="50"/>
      <c r="X67" s="50"/>
      <c r="Y67" s="50"/>
    </row>
    <row r="68" spans="1:25" ht="16.5" thickTop="1" thickBot="1">
      <c r="A68" s="85" t="s">
        <v>5235</v>
      </c>
      <c r="B68" s="86"/>
      <c r="C68" s="86"/>
      <c r="D68" s="201"/>
      <c r="E68" s="201"/>
      <c r="F68" s="91"/>
      <c r="G68" s="91"/>
      <c r="H68" s="91"/>
      <c r="I68" s="91"/>
      <c r="J68" s="91"/>
      <c r="K68" s="91"/>
      <c r="L68" s="91"/>
      <c r="M68" s="91"/>
      <c r="N68" s="91"/>
      <c r="O68" s="91"/>
      <c r="P68" s="91"/>
      <c r="Q68" s="91"/>
      <c r="R68" s="172"/>
      <c r="S68" s="49"/>
      <c r="T68" s="50"/>
      <c r="U68" s="50"/>
      <c r="V68" s="50"/>
      <c r="W68" s="50"/>
      <c r="X68" s="50"/>
      <c r="Y68" s="50"/>
    </row>
    <row r="69" spans="1:25" ht="69" thickTop="1">
      <c r="A69" s="87"/>
      <c r="B69" s="87"/>
      <c r="C69" s="88" t="s">
        <v>5236</v>
      </c>
      <c r="D69" s="89" t="s">
        <v>0</v>
      </c>
      <c r="E69" s="204" t="s">
        <v>5315</v>
      </c>
      <c r="F69" s="188" t="s">
        <v>4</v>
      </c>
      <c r="G69" s="182" t="s">
        <v>8</v>
      </c>
      <c r="H69" s="182" t="s">
        <v>5878</v>
      </c>
      <c r="I69" s="182" t="s">
        <v>142</v>
      </c>
      <c r="J69" s="182" t="s">
        <v>143</v>
      </c>
      <c r="K69" s="182" t="s">
        <v>144</v>
      </c>
      <c r="L69" s="182" t="s">
        <v>145</v>
      </c>
      <c r="M69" s="182" t="s">
        <v>5</v>
      </c>
      <c r="N69" s="182" t="s">
        <v>6</v>
      </c>
      <c r="O69" s="182" t="s">
        <v>7</v>
      </c>
      <c r="P69" s="182" t="s">
        <v>146</v>
      </c>
      <c r="Q69" s="182" t="s">
        <v>147</v>
      </c>
      <c r="R69" s="183" t="s">
        <v>148</v>
      </c>
      <c r="S69" s="50"/>
      <c r="T69" s="50"/>
      <c r="U69" s="50"/>
      <c r="V69" s="50"/>
      <c r="W69" s="50"/>
      <c r="X69" s="50"/>
      <c r="Y69" s="50"/>
    </row>
    <row r="70" spans="1:25">
      <c r="A70" s="90"/>
      <c r="B70" s="90"/>
      <c r="C70" s="141" t="s">
        <v>10</v>
      </c>
      <c r="D70" s="142" t="s">
        <v>5237</v>
      </c>
      <c r="E70" s="143"/>
      <c r="F70" s="137">
        <f>IF($T$6,IF($T$1,SUMIFS(Metrics!L:L,Metrics!$C:$C,"="&amp;$C70,Metrics!$AM:$AM,"=No",Metrics!$G:$G,"=Full Reporter"),SUMIFS(Metrics!L:L,Metrics!$C:$C,"="&amp;$C70,Metrics!$G:$G,"=Full Reporter")),IF($T$1,SUMIFS(Metrics!L:L,Metrics!$C:$C,"="&amp;$C70,Metrics!$AM:$AM,"=No"),SUMIFS(Metrics!L:L,Metrics!$C:$C,"="&amp;$C70)))</f>
        <v>334</v>
      </c>
      <c r="G70" s="156">
        <f>IFERROR(IF($T$6,IF($T$1,AVERAGEIFS(Metrics!N:N,Metrics!$C:$C,"="&amp;$C70,Metrics!$AM:$AM,"=No",Metrics!$G:$G,"=Full Reporter"),AVERAGEIFS(Metrics!N:N,Metrics!$C:$C,"="&amp;$C70,Metrics!$G:$G,"=Full Reporter")),IF($T$1,AVERAGEIFS(Metrics!N:N,Metrics!$C:$C,"="&amp;$C70,Metrics!$AM:$AM,"=No"),AVERAGEIFS(Metrics!N:N,Metrics!$C:$C,"="&amp;$C70))),"-")</f>
        <v>7.7980083333333328</v>
      </c>
      <c r="H70" s="136">
        <f>IFERROR(IF($T$6,IF($T$1,AVERAGEIFS(Metrics!P:P,Metrics!$C:$C,"="&amp;$C70,Metrics!$AM:$AM,"=No",Metrics!$G:$G,"=Full Reporter"),AVERAGEIFS(Metrics!P:P,Metrics!$C:$C,"="&amp;$C70,Metrics!$G:$G,"=Full Reporter")),IF($T$1,AVERAGEIFS(Metrics!P:P,Metrics!$C:$C,"="&amp;$C70,Metrics!$AM:$AM,"=No"),AVERAGEIFS(Metrics!P:P,Metrics!$C:$C,"="&amp;$C70))),"-")</f>
        <v>0.14341111111111113</v>
      </c>
      <c r="I70" s="156">
        <f>IFERROR(IF($T$6,IF($T$1,AVERAGEIFS(Metrics!R:R,Metrics!$C:$C,"="&amp;$C70,Metrics!$AM:$AM,"=No",Metrics!$G:$G,"=Full Reporter"),AVERAGEIFS(Metrics!R:R,Metrics!$C:$C,"="&amp;$C70,Metrics!$G:$G,"=Full Reporter")),IF($T$1,AVERAGEIFS(Metrics!R:R,Metrics!$C:$C,"="&amp;$C70,Metrics!$AM:$AM,"=No"),AVERAGEIFS(Metrics!R:R,Metrics!$C:$C,"="&amp;$C70))),"-")</f>
        <v>184.58862222222223</v>
      </c>
      <c r="J70" s="136">
        <f>IFERROR(IF($T$6,IF($T$1,AVERAGEIFS(Metrics!T:T,Metrics!$C:$C,"="&amp;$C70,Metrics!$AM:$AM,"=No",Metrics!$G:$G,"=Full Reporter"),AVERAGEIFS(Metrics!T:T,Metrics!$C:$C,"="&amp;$C70,Metrics!$G:$G,"=Full Reporter")),IF($T$1,AVERAGEIFS(Metrics!T:T,Metrics!$C:$C,"="&amp;$C70,Metrics!$AM:$AM,"=No"),AVERAGEIFS(Metrics!T:T,Metrics!$C:$C,"="&amp;$C70))),"-")</f>
        <v>6.4682361111111115</v>
      </c>
      <c r="K70" s="156">
        <f>IFERROR(IF($T$6,IF($T$1,AVERAGEIFS(Metrics!V:V,Metrics!$C:$C,"="&amp;$C70,Metrics!$AM:$AM,"=No",Metrics!$G:$G,"=Full Reporter"),AVERAGEIFS(Metrics!V:V,Metrics!$C:$C,"="&amp;$C70,Metrics!$G:$G,"=Full Reporter")),IF($T$1,AVERAGEIFS(Metrics!V:V,Metrics!$C:$C,"="&amp;$C70,Metrics!$AM:$AM,"=No"),AVERAGEIFS(Metrics!V:V,Metrics!$C:$C,"="&amp;$C70))),"-")</f>
        <v>45.79258333333334</v>
      </c>
      <c r="L70" s="156">
        <f>IFERROR(IF($T$6,IF($T$1,AVERAGEIFS(Metrics!X:X,Metrics!$C:$C,"="&amp;$C70,Metrics!$AM:$AM,"=No",Metrics!$G:$G,"=Full Reporter"),AVERAGEIFS(Metrics!X:X,Metrics!$C:$C,"="&amp;$C70,Metrics!$G:$G,"=Full Reporter")),IF($T$1,AVERAGEIFS(Metrics!X:X,Metrics!$C:$C,"="&amp;$C70,Metrics!$AM:$AM,"=No"),AVERAGEIFS(Metrics!X:X,Metrics!$C:$C,"="&amp;$C70))),"-")</f>
        <v>0.30223888888888889</v>
      </c>
      <c r="M70" s="155">
        <f>IF($T$6,IF($T$1,SUMIFS(Metrics!AA:AA,Metrics!$C:$C,"="&amp;$C70,Metrics!$AM:$AM,"=No",Metrics!$G:$G,"=Full Reporter"),SUMIFS(Metrics!AA:AA,Metrics!$C:$C,"="&amp;$C70,Metrics!$G:$G,"=Full Reporter")),IF($T$1,SUMIFS(Metrics!AA:AA,Metrics!$C:$C,"="&amp;$C70,Metrics!$AM:$AM,"=No"),SUMIFS(Metrics!AA:AA,Metrics!$C:$C,"="&amp;$C70)))</f>
        <v>35138912</v>
      </c>
      <c r="N70" s="155">
        <f>IF($T$6,IF($T$1,SUMIFS(Metrics!AC:AC,Metrics!$C:$C,"="&amp;$C70,Metrics!$AM:$AM,"=No",Metrics!$G:$G,"=Full Reporter"),SUMIFS(Metrics!AC:AC,Metrics!$C:$C,"="&amp;$C70,Metrics!$G:$G,"=Full Reporter")),IF($T$1,SUMIFS(Metrics!AC:AC,Metrics!$C:$C,"="&amp;$C70,Metrics!$AM:$AM,"=No"),SUMIFS(Metrics!AC:AC,Metrics!$C:$C,"="&amp;$C70)))</f>
        <v>107519157</v>
      </c>
      <c r="O70" s="137">
        <f>IF($T$6,IF($T$1,SUMIFS(Metrics!AE:AE,Metrics!$C:$C,"="&amp;$C70,Metrics!$AM:$AM,"=No",Metrics!$G:$G,"=Full Reporter"),SUMIFS(Metrics!AE:AE,Metrics!$C:$C,"="&amp;$C70,Metrics!$G:$G,"=Full Reporter")),IF($T$1,SUMIFS(Metrics!AE:AE,Metrics!$C:$C,"="&amp;$C70,Metrics!$AM:$AM,"=No"),SUMIFS(Metrics!AE:AE,Metrics!$C:$C,"="&amp;$C70)))</f>
        <v>6106877</v>
      </c>
      <c r="P70" s="137">
        <f>IF($T$6,IF($T$1,SUMIFS(Metrics!AG:AG,Metrics!$C:$C,"="&amp;$C70,Metrics!$AM:$AM,"=No",Metrics!$G:$G,"=Full Reporter"),SUMIFS(Metrics!AG:AG,Metrics!$C:$C,"="&amp;$C70,Metrics!$G:$G,"=Full Reporter")),IF($T$1,SUMIFS(Metrics!AG:AG,Metrics!$C:$C,"="&amp;$C70,Metrics!$AM:$AM,"=No"),SUMIFS(Metrics!AG:AG,Metrics!$C:$C,"="&amp;$C70)))</f>
        <v>536893</v>
      </c>
      <c r="Q70" s="137">
        <f>IF($T$6,IF($T$1,SUMIFS(Metrics!AI:AI,Metrics!$C:$C,"="&amp;$C70,Metrics!$AM:$AM,"=No",Metrics!$G:$G,"=Full Reporter"),SUMIFS(Metrics!AI:AI,Metrics!$C:$C,"="&amp;$C70,Metrics!$G:$G,"=Full Reporter")),IF($T$1,SUMIFS(Metrics!AI:AI,Metrics!$C:$C,"="&amp;$C70,Metrics!$AM:$AM,"=No"),SUMIFS(Metrics!AI:AI,Metrics!$C:$C,"="&amp;$C70)))</f>
        <v>48015814</v>
      </c>
      <c r="R70" s="138">
        <f>IF($T$6,IF($T$1,SUMIFS(Metrics!AK:AK,Metrics!$C:$C,"="&amp;$C70,Metrics!$AM:$AM,"=No",Metrics!$G:$G,"=Full Reporter"),SUMIFS(Metrics!AK:AK,Metrics!$C:$C,"="&amp;$C70,Metrics!$G:$G,"=Full Reporter")),IF($T$1,SUMIFS(Metrics!AK:AK,Metrics!$C:$C,"="&amp;$C70,Metrics!$AM:$AM,"=No"),SUMIFS(Metrics!AK:AK,Metrics!$C:$C,"="&amp;$C70)))</f>
        <v>9265669</v>
      </c>
      <c r="S70" s="50"/>
      <c r="T70" s="50"/>
      <c r="U70" s="50"/>
      <c r="V70" s="50"/>
      <c r="W70" s="50"/>
      <c r="X70" s="50"/>
      <c r="Y70" s="50"/>
    </row>
    <row r="71" spans="1:25">
      <c r="A71" s="90"/>
      <c r="B71" s="90"/>
      <c r="C71" s="144" t="s">
        <v>17</v>
      </c>
      <c r="D71" s="145" t="s">
        <v>5238</v>
      </c>
      <c r="E71" s="146"/>
      <c r="F71" s="111">
        <f>IF($T$6,IF($T$1,SUMIFS(Metrics!L:L,Metrics!$C:$C,"="&amp;$C71,Metrics!$AM:$AM,"=No",Metrics!$G:$G,"=Full Reporter"),SUMIFS(Metrics!L:L,Metrics!$C:$C,"="&amp;$C71,Metrics!$G:$G,"=Full Reporter")),IF($T$1,SUMIFS(Metrics!L:L,Metrics!$C:$C,"="&amp;$C71,Metrics!$AM:$AM,"=No"),SUMIFS(Metrics!L:L,Metrics!$C:$C,"="&amp;$C71)))</f>
        <v>681</v>
      </c>
      <c r="G71" s="108">
        <f>IFERROR(IF($T$6,IF($T$1,AVERAGEIFS(Metrics!N:N,Metrics!$C:$C,"="&amp;$C71,Metrics!$AM:$AM,"=No",Metrics!$G:$G,"=Full Reporter"),AVERAGEIFS(Metrics!N:N,Metrics!$C:$C,"="&amp;$C71,Metrics!$G:$G,"=Full Reporter")),IF($T$1,AVERAGEIFS(Metrics!N:N,Metrics!$C:$C,"="&amp;$C71,Metrics!$AM:$AM,"=No"),AVERAGEIFS(Metrics!N:N,Metrics!$C:$C,"="&amp;$C71))),"-")</f>
        <v>1.4904081632653061</v>
      </c>
      <c r="H71" s="109">
        <f>IFERROR(IF($T$6,IF($T$1,AVERAGEIFS(Metrics!P:P,Metrics!$C:$C,"="&amp;$C71,Metrics!$AM:$AM,"=No",Metrics!$G:$G,"=Full Reporter"),AVERAGEIFS(Metrics!P:P,Metrics!$C:$C,"="&amp;$C71,Metrics!$G:$G,"=Full Reporter")),IF($T$1,AVERAGEIFS(Metrics!P:P,Metrics!$C:$C,"="&amp;$C71,Metrics!$AM:$AM,"=No"),AVERAGEIFS(Metrics!P:P,Metrics!$C:$C,"="&amp;$C71))),"-")</f>
        <v>0.10351224489795918</v>
      </c>
      <c r="I71" s="108">
        <f>IFERROR(IF($T$6,IF($T$1,AVERAGEIFS(Metrics!R:R,Metrics!$C:$C,"="&amp;$C71,Metrics!$AM:$AM,"=No",Metrics!$G:$G,"=Full Reporter"),AVERAGEIFS(Metrics!R:R,Metrics!$C:$C,"="&amp;$C71,Metrics!$G:$G,"=Full Reporter")),IF($T$1,AVERAGEIFS(Metrics!R:R,Metrics!$C:$C,"="&amp;$C71,Metrics!$AM:$AM,"=No"),AVERAGEIFS(Metrics!R:R,Metrics!$C:$C,"="&amp;$C71))),"-")</f>
        <v>60.646865306122471</v>
      </c>
      <c r="J71" s="109">
        <f>IFERROR(IF($T$6,IF($T$1,AVERAGEIFS(Metrics!T:T,Metrics!$C:$C,"="&amp;$C71,Metrics!$AM:$AM,"=No",Metrics!$G:$G,"=Full Reporter"),AVERAGEIFS(Metrics!T:T,Metrics!$C:$C,"="&amp;$C71,Metrics!$G:$G,"=Full Reporter")),IF($T$1,AVERAGEIFS(Metrics!T:T,Metrics!$C:$C,"="&amp;$C71,Metrics!$AM:$AM,"=No"),AVERAGEIFS(Metrics!T:T,Metrics!$C:$C,"="&amp;$C71))),"-")</f>
        <v>4.6398183673469386</v>
      </c>
      <c r="K71" s="108">
        <f>IFERROR(IF($T$6,IF($T$1,AVERAGEIFS(Metrics!V:V,Metrics!$C:$C,"="&amp;$C71,Metrics!$AM:$AM,"=No",Metrics!$G:$G,"=Full Reporter"),AVERAGEIFS(Metrics!V:V,Metrics!$C:$C,"="&amp;$C71,Metrics!$G:$G,"=Full Reporter")),IF($T$1,AVERAGEIFS(Metrics!V:V,Metrics!$C:$C,"="&amp;$C71,Metrics!$AM:$AM,"=No"),AVERAGEIFS(Metrics!V:V,Metrics!$C:$C,"="&amp;$C71))),"-")</f>
        <v>21.708299999999998</v>
      </c>
      <c r="L71" s="108">
        <f>IFERROR(IF($T$6,IF($T$1,AVERAGEIFS(Metrics!X:X,Metrics!$C:$C,"="&amp;$C71,Metrics!$AM:$AM,"=No",Metrics!$G:$G,"=Full Reporter"),AVERAGEIFS(Metrics!X:X,Metrics!$C:$C,"="&amp;$C71,Metrics!$G:$G,"=Full Reporter")),IF($T$1,AVERAGEIFS(Metrics!X:X,Metrics!$C:$C,"="&amp;$C71,Metrics!$AM:$AM,"=No"),AVERAGEIFS(Metrics!X:X,Metrics!$C:$C,"="&amp;$C71))),"-")</f>
        <v>0.5617428571428571</v>
      </c>
      <c r="M71" s="110">
        <f>IF($T$6,IF($T$1,SUMIFS(Metrics!AA:AA,Metrics!$C:$C,"="&amp;$C71,Metrics!$AM:$AM,"=No",Metrics!$G:$G,"=Full Reporter"),SUMIFS(Metrics!AA:AA,Metrics!$C:$C,"="&amp;$C71,Metrics!$G:$G,"=Full Reporter")),IF($T$1,SUMIFS(Metrics!AA:AA,Metrics!$C:$C,"="&amp;$C71,Metrics!$AM:$AM,"=No"),SUMIFS(Metrics!AA:AA,Metrics!$C:$C,"="&amp;$C71)))</f>
        <v>7055591</v>
      </c>
      <c r="N71" s="110">
        <f>IF($T$6,IF($T$1,SUMIFS(Metrics!AC:AC,Metrics!$C:$C,"="&amp;$C71,Metrics!$AM:$AM,"=No",Metrics!$G:$G,"=Full Reporter"),SUMIFS(Metrics!AC:AC,Metrics!$C:$C,"="&amp;$C71,Metrics!$G:$G,"=Full Reporter")),IF($T$1,SUMIFS(Metrics!AC:AC,Metrics!$C:$C,"="&amp;$C71,Metrics!$AM:$AM,"=No"),SUMIFS(Metrics!AC:AC,Metrics!$C:$C,"="&amp;$C71)))</f>
        <v>81294565</v>
      </c>
      <c r="O71" s="111">
        <f>IF($T$6,IF($T$1,SUMIFS(Metrics!AE:AE,Metrics!$C:$C,"="&amp;$C71,Metrics!$AM:$AM,"=No",Metrics!$G:$G,"=Full Reporter"),SUMIFS(Metrics!AE:AE,Metrics!$C:$C,"="&amp;$C71,Metrics!$G:$G,"=Full Reporter")),IF($T$1,SUMIFS(Metrics!AE:AE,Metrics!$C:$C,"="&amp;$C71,Metrics!$AM:$AM,"=No"),SUMIFS(Metrics!AE:AE,Metrics!$C:$C,"="&amp;$C71)))</f>
        <v>8249880</v>
      </c>
      <c r="P71" s="111">
        <f>IF($T$6,IF($T$1,SUMIFS(Metrics!AG:AG,Metrics!$C:$C,"="&amp;$C71,Metrics!$AM:$AM,"=No",Metrics!$G:$G,"=Full Reporter"),SUMIFS(Metrics!AG:AG,Metrics!$C:$C,"="&amp;$C71,Metrics!$G:$G,"=Full Reporter")),IF($T$1,SUMIFS(Metrics!AG:AG,Metrics!$C:$C,"="&amp;$C71,Metrics!$AM:$AM,"=No"),SUMIFS(Metrics!AG:AG,Metrics!$C:$C,"="&amp;$C71)))</f>
        <v>1121301</v>
      </c>
      <c r="Q71" s="111">
        <f>IF($T$6,IF($T$1,SUMIFS(Metrics!AI:AI,Metrics!$C:$C,"="&amp;$C71,Metrics!$AM:$AM,"=No",Metrics!$G:$G,"=Full Reporter"),SUMIFS(Metrics!AI:AI,Metrics!$C:$C,"="&amp;$C71,Metrics!$G:$G,"=Full Reporter")),IF($T$1,SUMIFS(Metrics!AI:AI,Metrics!$C:$C,"="&amp;$C71,Metrics!$AM:$AM,"=No"),SUMIFS(Metrics!AI:AI,Metrics!$C:$C,"="&amp;$C71)))</f>
        <v>42564948</v>
      </c>
      <c r="R71" s="112">
        <f>IF($T$6,IF($T$1,SUMIFS(Metrics!AK:AK,Metrics!$C:$C,"="&amp;$C71,Metrics!$AM:$AM,"=No",Metrics!$G:$G,"=Full Reporter"),SUMIFS(Metrics!AK:AK,Metrics!$C:$C,"="&amp;$C71,Metrics!$G:$G,"=Full Reporter")),IF($T$1,SUMIFS(Metrics!AK:AK,Metrics!$C:$C,"="&amp;$C71,Metrics!$AM:$AM,"=No"),SUMIFS(Metrics!AK:AK,Metrics!$C:$C,"="&amp;$C71)))</f>
        <v>17633916</v>
      </c>
      <c r="S71" s="50"/>
      <c r="T71" s="50"/>
      <c r="U71" s="50"/>
      <c r="V71" s="50"/>
      <c r="W71" s="50"/>
      <c r="X71" s="50"/>
      <c r="Y71" s="50"/>
    </row>
    <row r="72" spans="1:25">
      <c r="A72" s="90"/>
      <c r="B72" s="90"/>
      <c r="C72" s="144" t="s">
        <v>11</v>
      </c>
      <c r="D72" s="145" t="s">
        <v>5239</v>
      </c>
      <c r="E72" s="146"/>
      <c r="F72" s="111">
        <f>IF($T$6,IF($T$1,SUMIFS(Metrics!L:L,Metrics!$C:$C,"="&amp;$C72,Metrics!$AM:$AM,"=No",Metrics!$G:$G,"=Full Reporter"),SUMIFS(Metrics!L:L,Metrics!$C:$C,"="&amp;$C72,Metrics!$G:$G,"=Full Reporter")),IF($T$1,SUMIFS(Metrics!L:L,Metrics!$C:$C,"="&amp;$C72,Metrics!$AM:$AM,"=No"),SUMIFS(Metrics!L:L,Metrics!$C:$C,"="&amp;$C72)))</f>
        <v>637</v>
      </c>
      <c r="G72" s="108">
        <f>IFERROR(IF($T$6,IF($T$1,AVERAGEIFS(Metrics!N:N,Metrics!$C:$C,"="&amp;$C72,Metrics!$AM:$AM,"=No",Metrics!$G:$G,"=Full Reporter"),AVERAGEIFS(Metrics!N:N,Metrics!$C:$C,"="&amp;$C72,Metrics!$G:$G,"=Full Reporter")),IF($T$1,AVERAGEIFS(Metrics!N:N,Metrics!$C:$C,"="&amp;$C72,Metrics!$AM:$AM,"=No"),AVERAGEIFS(Metrics!N:N,Metrics!$C:$C,"="&amp;$C72))),"-")</f>
        <v>1.5190800000000004</v>
      </c>
      <c r="H72" s="109">
        <f>IFERROR(IF($T$6,IF($T$1,AVERAGEIFS(Metrics!P:P,Metrics!$C:$C,"="&amp;$C72,Metrics!$AM:$AM,"=No",Metrics!$G:$G,"=Full Reporter"),AVERAGEIFS(Metrics!P:P,Metrics!$C:$C,"="&amp;$C72,Metrics!$G:$G,"=Full Reporter")),IF($T$1,AVERAGEIFS(Metrics!P:P,Metrics!$C:$C,"="&amp;$C72,Metrics!$AM:$AM,"=No"),AVERAGEIFS(Metrics!P:P,Metrics!$C:$C,"="&amp;$C72))),"-")</f>
        <v>0.10639599999999999</v>
      </c>
      <c r="I72" s="108">
        <f>IFERROR(IF($T$6,IF($T$1,AVERAGEIFS(Metrics!R:R,Metrics!$C:$C,"="&amp;$C72,Metrics!$AM:$AM,"=No",Metrics!$G:$G,"=Full Reporter"),AVERAGEIFS(Metrics!R:R,Metrics!$C:$C,"="&amp;$C72,Metrics!$G:$G,"=Full Reporter")),IF($T$1,AVERAGEIFS(Metrics!R:R,Metrics!$C:$C,"="&amp;$C72,Metrics!$AM:$AM,"=No"),AVERAGEIFS(Metrics!R:R,Metrics!$C:$C,"="&amp;$C72))),"-")</f>
        <v>54.503591999999998</v>
      </c>
      <c r="J72" s="109">
        <f>IFERROR(IF($T$6,IF($T$1,AVERAGEIFS(Metrics!T:T,Metrics!$C:$C,"="&amp;$C72,Metrics!$AM:$AM,"=No",Metrics!$G:$G,"=Full Reporter"),AVERAGEIFS(Metrics!T:T,Metrics!$C:$C,"="&amp;$C72,Metrics!$G:$G,"=Full Reporter")),IF($T$1,AVERAGEIFS(Metrics!T:T,Metrics!$C:$C,"="&amp;$C72,Metrics!$AM:$AM,"=No"),AVERAGEIFS(Metrics!T:T,Metrics!$C:$C,"="&amp;$C72))),"-")</f>
        <v>5.4761760000000006</v>
      </c>
      <c r="K72" s="108">
        <f>IFERROR(IF($T$6,IF($T$1,AVERAGEIFS(Metrics!V:V,Metrics!$C:$C,"="&amp;$C72,Metrics!$AM:$AM,"=No",Metrics!$G:$G,"=Full Reporter"),AVERAGEIFS(Metrics!V:V,Metrics!$C:$C,"="&amp;$C72,Metrics!$G:$G,"=Full Reporter")),IF($T$1,AVERAGEIFS(Metrics!V:V,Metrics!$C:$C,"="&amp;$C72,Metrics!$AM:$AM,"=No"),AVERAGEIFS(Metrics!V:V,Metrics!$C:$C,"="&amp;$C72))),"-")</f>
        <v>22.261599999999998</v>
      </c>
      <c r="L72" s="108">
        <f>IFERROR(IF($T$6,IF($T$1,AVERAGEIFS(Metrics!X:X,Metrics!$C:$C,"="&amp;$C72,Metrics!$AM:$AM,"=No",Metrics!$G:$G,"=Full Reporter"),AVERAGEIFS(Metrics!X:X,Metrics!$C:$C,"="&amp;$C72,Metrics!$G:$G,"=Full Reporter")),IF($T$1,AVERAGEIFS(Metrics!X:X,Metrics!$C:$C,"="&amp;$C72,Metrics!$AM:$AM,"=No"),AVERAGEIFS(Metrics!X:X,Metrics!$C:$C,"="&amp;$C72))),"-")</f>
        <v>0.91285999999999989</v>
      </c>
      <c r="M72" s="110">
        <f>IF($T$6,IF($T$1,SUMIFS(Metrics!AA:AA,Metrics!$C:$C,"="&amp;$C72,Metrics!$AM:$AM,"=No",Metrics!$G:$G,"=Full Reporter"),SUMIFS(Metrics!AA:AA,Metrics!$C:$C,"="&amp;$C72,Metrics!$G:$G,"=Full Reporter")),IF($T$1,SUMIFS(Metrics!AA:AA,Metrics!$C:$C,"="&amp;$C72,Metrics!$AM:$AM,"=No"),SUMIFS(Metrics!AA:AA,Metrics!$C:$C,"="&amp;$C72)))</f>
        <v>5533803</v>
      </c>
      <c r="N72" s="110">
        <f>IF($T$6,IF($T$1,SUMIFS(Metrics!AC:AC,Metrics!$C:$C,"="&amp;$C72,Metrics!$AM:$AM,"=No",Metrics!$G:$G,"=Full Reporter"),SUMIFS(Metrics!AC:AC,Metrics!$C:$C,"="&amp;$C72,Metrics!$G:$G,"=Full Reporter")),IF($T$1,SUMIFS(Metrics!AC:AC,Metrics!$C:$C,"="&amp;$C72,Metrics!$AM:$AM,"=No"),SUMIFS(Metrics!AC:AC,Metrics!$C:$C,"="&amp;$C72)))</f>
        <v>49724011</v>
      </c>
      <c r="O72" s="111">
        <f>IF($T$6,IF($T$1,SUMIFS(Metrics!AE:AE,Metrics!$C:$C,"="&amp;$C72,Metrics!$AM:$AM,"=No",Metrics!$G:$G,"=Full Reporter"),SUMIFS(Metrics!AE:AE,Metrics!$C:$C,"="&amp;$C72,Metrics!$G:$G,"=Full Reporter")),IF($T$1,SUMIFS(Metrics!AE:AE,Metrics!$C:$C,"="&amp;$C72,Metrics!$AM:$AM,"=No"),SUMIFS(Metrics!AE:AE,Metrics!$C:$C,"="&amp;$C72)))</f>
        <v>5897907</v>
      </c>
      <c r="P72" s="111">
        <f>IF($T$6,IF($T$1,SUMIFS(Metrics!AG:AG,Metrics!$C:$C,"="&amp;$C72,Metrics!$AM:$AM,"=No",Metrics!$G:$G,"=Full Reporter"),SUMIFS(Metrics!AG:AG,Metrics!$C:$C,"="&amp;$C72,Metrics!$G:$G,"=Full Reporter")),IF($T$1,SUMIFS(Metrics!AG:AG,Metrics!$C:$C,"="&amp;$C72,Metrics!$AM:$AM,"=No"),SUMIFS(Metrics!AG:AG,Metrics!$C:$C,"="&amp;$C72)))</f>
        <v>1057728</v>
      </c>
      <c r="Q72" s="111">
        <f>IF($T$6,IF($T$1,SUMIFS(Metrics!AI:AI,Metrics!$C:$C,"="&amp;$C72,Metrics!$AM:$AM,"=No",Metrics!$G:$G,"=Full Reporter"),SUMIFS(Metrics!AI:AI,Metrics!$C:$C,"="&amp;$C72,Metrics!$G:$G,"=Full Reporter")),IF($T$1,SUMIFS(Metrics!AI:AI,Metrics!$C:$C,"="&amp;$C72,Metrics!$AM:$AM,"=No"),SUMIFS(Metrics!AI:AI,Metrics!$C:$C,"="&amp;$C72)))</f>
        <v>13161848</v>
      </c>
      <c r="R72" s="112">
        <f>IF($T$6,IF($T$1,SUMIFS(Metrics!AK:AK,Metrics!$C:$C,"="&amp;$C72,Metrics!$AM:$AM,"=No",Metrics!$G:$G,"=Full Reporter"),SUMIFS(Metrics!AK:AK,Metrics!$C:$C,"="&amp;$C72,Metrics!$G:$G,"=Full Reporter")),IF($T$1,SUMIFS(Metrics!AK:AK,Metrics!$C:$C,"="&amp;$C72,Metrics!$AM:$AM,"=No"),SUMIFS(Metrics!AK:AK,Metrics!$C:$C,"="&amp;$C72)))</f>
        <v>18196673</v>
      </c>
      <c r="S72" s="50"/>
      <c r="T72" s="50"/>
      <c r="U72" s="50"/>
      <c r="V72" s="50"/>
      <c r="W72" s="50"/>
      <c r="X72" s="50"/>
      <c r="Y72" s="50"/>
    </row>
    <row r="73" spans="1:25">
      <c r="A73" s="90"/>
      <c r="B73" s="90"/>
      <c r="C73" s="144" t="s">
        <v>5240</v>
      </c>
      <c r="D73" s="145" t="s">
        <v>5241</v>
      </c>
      <c r="E73" s="146"/>
      <c r="F73" s="111">
        <f>IF($T$6,IF($T$1,SUMIFS(Metrics!L:L,Metrics!$C:$C,"="&amp;$C73,Metrics!$AM:$AM,"=No",Metrics!$G:$G,"=Full Reporter"),SUMIFS(Metrics!L:L,Metrics!$C:$C,"="&amp;$C73,Metrics!$G:$G,"=Full Reporter")),IF($T$1,SUMIFS(Metrics!L:L,Metrics!$C:$C,"="&amp;$C73,Metrics!$AM:$AM,"=No"),SUMIFS(Metrics!L:L,Metrics!$C:$C,"="&amp;$C73)))</f>
        <v>8</v>
      </c>
      <c r="G73" s="108">
        <f>IFERROR(IF($T$6,IF($T$1,AVERAGEIFS(Metrics!N:N,Metrics!$C:$C,"="&amp;$C73,Metrics!$AM:$AM,"=No",Metrics!$G:$G,"=Full Reporter"),AVERAGEIFS(Metrics!N:N,Metrics!$C:$C,"="&amp;$C73,Metrics!$G:$G,"=Full Reporter")),IF($T$1,AVERAGEIFS(Metrics!N:N,Metrics!$C:$C,"="&amp;$C73,Metrics!$AM:$AM,"=No"),AVERAGEIFS(Metrics!N:N,Metrics!$C:$C,"="&amp;$C73))),"-")</f>
        <v>7.8453999999999997</v>
      </c>
      <c r="H73" s="109">
        <f>IFERROR(IF($T$6,IF($T$1,AVERAGEIFS(Metrics!P:P,Metrics!$C:$C,"="&amp;$C73,Metrics!$AM:$AM,"=No",Metrics!$G:$G,"=Full Reporter"),AVERAGEIFS(Metrics!P:P,Metrics!$C:$C,"="&amp;$C73,Metrics!$G:$G,"=Full Reporter")),IF($T$1,AVERAGEIFS(Metrics!P:P,Metrics!$C:$C,"="&amp;$C73,Metrics!$AM:$AM,"=No"),AVERAGEIFS(Metrics!P:P,Metrics!$C:$C,"="&amp;$C73))),"-")</f>
        <v>7.6399999999999996E-2</v>
      </c>
      <c r="I73" s="108">
        <f>IFERROR(IF($T$6,IF($T$1,AVERAGEIFS(Metrics!R:R,Metrics!$C:$C,"="&amp;$C73,Metrics!$AM:$AM,"=No",Metrics!$G:$G,"=Full Reporter"),AVERAGEIFS(Metrics!R:R,Metrics!$C:$C,"="&amp;$C73,Metrics!$G:$G,"=Full Reporter")),IF($T$1,AVERAGEIFS(Metrics!R:R,Metrics!$C:$C,"="&amp;$C73,Metrics!$AM:$AM,"=No"),AVERAGEIFS(Metrics!R:R,Metrics!$C:$C,"="&amp;$C73))),"-")</f>
        <v>617.67129999999997</v>
      </c>
      <c r="J73" s="109">
        <f>IFERROR(IF($T$6,IF($T$1,AVERAGEIFS(Metrics!T:T,Metrics!$C:$C,"="&amp;$C73,Metrics!$AM:$AM,"=No",Metrics!$G:$G,"=Full Reporter"),AVERAGEIFS(Metrics!T:T,Metrics!$C:$C,"="&amp;$C73,Metrics!$G:$G,"=Full Reporter")),IF($T$1,AVERAGEIFS(Metrics!T:T,Metrics!$C:$C,"="&amp;$C73,Metrics!$AM:$AM,"=No"),AVERAGEIFS(Metrics!T:T,Metrics!$C:$C,"="&amp;$C73))),"-")</f>
        <v>4.2576499999999999</v>
      </c>
      <c r="K73" s="108">
        <f>IFERROR(IF($T$6,IF($T$1,AVERAGEIFS(Metrics!V:V,Metrics!$C:$C,"="&amp;$C73,Metrics!$AM:$AM,"=No",Metrics!$G:$G,"=Full Reporter"),AVERAGEIFS(Metrics!V:V,Metrics!$C:$C,"="&amp;$C73,Metrics!$G:$G,"=Full Reporter")),IF($T$1,AVERAGEIFS(Metrics!V:V,Metrics!$C:$C,"="&amp;$C73,Metrics!$AM:$AM,"=No"),AVERAGEIFS(Metrics!V:V,Metrics!$C:$C,"="&amp;$C73))),"-")</f>
        <v>97.278899999999993</v>
      </c>
      <c r="L73" s="108">
        <f>IFERROR(IF($T$6,IF($T$1,AVERAGEIFS(Metrics!X:X,Metrics!$C:$C,"="&amp;$C73,Metrics!$AM:$AM,"=No",Metrics!$G:$G,"=Full Reporter"),AVERAGEIFS(Metrics!X:X,Metrics!$C:$C,"="&amp;$C73,Metrics!$G:$G,"=Full Reporter")),IF($T$1,AVERAGEIFS(Metrics!X:X,Metrics!$C:$C,"="&amp;$C73,Metrics!$AM:$AM,"=No"),AVERAGEIFS(Metrics!X:X,Metrics!$C:$C,"="&amp;$C73))),"-")</f>
        <v>0</v>
      </c>
      <c r="M73" s="110">
        <f>IF($T$6,IF($T$1,SUMIFS(Metrics!AA:AA,Metrics!$C:$C,"="&amp;$C73,Metrics!$AM:$AM,"=No",Metrics!$G:$G,"=Full Reporter"),SUMIFS(Metrics!AA:AA,Metrics!$C:$C,"="&amp;$C73,Metrics!$G:$G,"=Full Reporter")),IF($T$1,SUMIFS(Metrics!AA:AA,Metrics!$C:$C,"="&amp;$C73,Metrics!$AM:$AM,"=No"),SUMIFS(Metrics!AA:AA,Metrics!$C:$C,"="&amp;$C73)))</f>
        <v>50025</v>
      </c>
      <c r="N73" s="110">
        <f>IF($T$6,IF($T$1,SUMIFS(Metrics!AC:AC,Metrics!$C:$C,"="&amp;$C73,Metrics!$AM:$AM,"=No",Metrics!$G:$G,"=Full Reporter"),SUMIFS(Metrics!AC:AC,Metrics!$C:$C,"="&amp;$C73,Metrics!$G:$G,"=Full Reporter")),IF($T$1,SUMIFS(Metrics!AC:AC,Metrics!$C:$C,"="&amp;$C73,Metrics!$AM:$AM,"=No"),SUMIFS(Metrics!AC:AC,Metrics!$C:$C,"="&amp;$C73)))</f>
        <v>654283</v>
      </c>
      <c r="O73" s="111">
        <f>IF($T$6,IF($T$1,SUMIFS(Metrics!AE:AE,Metrics!$C:$C,"="&amp;$C73,Metrics!$AM:$AM,"=No",Metrics!$G:$G,"=Full Reporter"),SUMIFS(Metrics!AE:AE,Metrics!$C:$C,"="&amp;$C73,Metrics!$G:$G,"=Full Reporter")),IF($T$1,SUMIFS(Metrics!AE:AE,Metrics!$C:$C,"="&amp;$C73,Metrics!$AM:$AM,"=No"),SUMIFS(Metrics!AE:AE,Metrics!$C:$C,"="&amp;$C73)))</f>
        <v>26358</v>
      </c>
      <c r="P73" s="111">
        <f>IF($T$6,IF($T$1,SUMIFS(Metrics!AG:AG,Metrics!$C:$C,"="&amp;$C73,Metrics!$AM:$AM,"=No",Metrics!$G:$G,"=Full Reporter"),SUMIFS(Metrics!AG:AG,Metrics!$C:$C,"="&amp;$C73,Metrics!$G:$G,"=Full Reporter")),IF($T$1,SUMIFS(Metrics!AG:AG,Metrics!$C:$C,"="&amp;$C73,Metrics!$AM:$AM,"=No"),SUMIFS(Metrics!AG:AG,Metrics!$C:$C,"="&amp;$C73)))</f>
        <v>13625</v>
      </c>
      <c r="Q73" s="111">
        <f>IF($T$6,IF($T$1,SUMIFS(Metrics!AI:AI,Metrics!$C:$C,"="&amp;$C73,Metrics!$AM:$AM,"=No",Metrics!$G:$G,"=Full Reporter"),SUMIFS(Metrics!AI:AI,Metrics!$C:$C,"="&amp;$C73,Metrics!$G:$G,"=Full Reporter")),IF($T$1,SUMIFS(Metrics!AI:AI,Metrics!$C:$C,"="&amp;$C73,Metrics!$AM:$AM,"=No"),SUMIFS(Metrics!AI:AI,Metrics!$C:$C,"="&amp;$C73)))</f>
        <v>0</v>
      </c>
      <c r="R73" s="112">
        <f>IF($T$6,IF($T$1,SUMIFS(Metrics!AK:AK,Metrics!$C:$C,"="&amp;$C73,Metrics!$AM:$AM,"=No",Metrics!$G:$G,"=Full Reporter"),SUMIFS(Metrics!AK:AK,Metrics!$C:$C,"="&amp;$C73,Metrics!$G:$G,"=Full Reporter")),IF($T$1,SUMIFS(Metrics!AK:AK,Metrics!$C:$C,"="&amp;$C73,Metrics!$AM:$AM,"=No"),SUMIFS(Metrics!AK:AK,Metrics!$C:$C,"="&amp;$C73)))</f>
        <v>147007</v>
      </c>
      <c r="S73" s="50"/>
      <c r="T73" s="50"/>
      <c r="U73" s="50"/>
      <c r="V73" s="50"/>
      <c r="W73" s="50"/>
      <c r="X73" s="50"/>
      <c r="Y73" s="50"/>
    </row>
    <row r="74" spans="1:25">
      <c r="A74" s="90"/>
      <c r="B74" s="90"/>
      <c r="C74" s="144" t="s">
        <v>20</v>
      </c>
      <c r="D74" s="145" t="s">
        <v>5242</v>
      </c>
      <c r="E74" s="146"/>
      <c r="F74" s="111">
        <f>IF($T$6,IF($T$1,SUMIFS(Metrics!L:L,Metrics!$C:$C,"="&amp;$C74,Metrics!$AM:$AM,"=No",Metrics!$G:$G,"=Full Reporter"),SUMIFS(Metrics!L:L,Metrics!$C:$C,"="&amp;$C74,Metrics!$G:$G,"=Full Reporter")),IF($T$1,SUMIFS(Metrics!L:L,Metrics!$C:$C,"="&amp;$C74,Metrics!$AM:$AM,"=No"),SUMIFS(Metrics!L:L,Metrics!$C:$C,"="&amp;$C74)))</f>
        <v>2316</v>
      </c>
      <c r="G74" s="108">
        <f>IFERROR(IF($T$6,IF($T$1,AVERAGEIFS(Metrics!N:N,Metrics!$C:$C,"="&amp;$C74,Metrics!$AM:$AM,"=No",Metrics!$G:$G,"=Full Reporter"),AVERAGEIFS(Metrics!N:N,Metrics!$C:$C,"="&amp;$C74,Metrics!$G:$G,"=Full Reporter")),IF($T$1,AVERAGEIFS(Metrics!N:N,Metrics!$C:$C,"="&amp;$C74,Metrics!$AM:$AM,"=No"),AVERAGEIFS(Metrics!N:N,Metrics!$C:$C,"="&amp;$C74))),"-")</f>
        <v>1.273437704918033</v>
      </c>
      <c r="H74" s="109">
        <f>IFERROR(IF($T$6,IF($T$1,AVERAGEIFS(Metrics!P:P,Metrics!$C:$C,"="&amp;$C74,Metrics!$AM:$AM,"=No",Metrics!$G:$G,"=Full Reporter"),AVERAGEIFS(Metrics!P:P,Metrics!$C:$C,"="&amp;$C74,Metrics!$G:$G,"=Full Reporter")),IF($T$1,AVERAGEIFS(Metrics!P:P,Metrics!$C:$C,"="&amp;$C74,Metrics!$AM:$AM,"=No"),AVERAGEIFS(Metrics!P:P,Metrics!$C:$C,"="&amp;$C74))),"-")</f>
        <v>0.12499836065573769</v>
      </c>
      <c r="I74" s="108">
        <f>IFERROR(IF($T$6,IF($T$1,AVERAGEIFS(Metrics!R:R,Metrics!$C:$C,"="&amp;$C74,Metrics!$AM:$AM,"=No",Metrics!$G:$G,"=Full Reporter"),AVERAGEIFS(Metrics!R:R,Metrics!$C:$C,"="&amp;$C74,Metrics!$G:$G,"=Full Reporter")),IF($T$1,AVERAGEIFS(Metrics!R:R,Metrics!$C:$C,"="&amp;$C74,Metrics!$AM:$AM,"=No"),AVERAGEIFS(Metrics!R:R,Metrics!$C:$C,"="&amp;$C74))),"-")</f>
        <v>70.730767213114746</v>
      </c>
      <c r="J74" s="109">
        <f>IFERROR(IF($T$6,IF($T$1,AVERAGEIFS(Metrics!T:T,Metrics!$C:$C,"="&amp;$C74,Metrics!$AM:$AM,"=No",Metrics!$G:$G,"=Full Reporter"),AVERAGEIFS(Metrics!T:T,Metrics!$C:$C,"="&amp;$C74,Metrics!$G:$G,"=Full Reporter")),IF($T$1,AVERAGEIFS(Metrics!T:T,Metrics!$C:$C,"="&amp;$C74,Metrics!$AM:$AM,"=No"),AVERAGEIFS(Metrics!T:T,Metrics!$C:$C,"="&amp;$C74))),"-")</f>
        <v>7.3637934426229519</v>
      </c>
      <c r="K74" s="108">
        <f>IFERROR(IF($T$6,IF($T$1,AVERAGEIFS(Metrics!V:V,Metrics!$C:$C,"="&amp;$C74,Metrics!$AM:$AM,"=No",Metrics!$G:$G,"=Full Reporter"),AVERAGEIFS(Metrics!V:V,Metrics!$C:$C,"="&amp;$C74,Metrics!$G:$G,"=Full Reporter")),IF($T$1,AVERAGEIFS(Metrics!V:V,Metrics!$C:$C,"="&amp;$C74,Metrics!$AM:$AM,"=No"),AVERAGEIFS(Metrics!V:V,Metrics!$C:$C,"="&amp;$C74))),"-")</f>
        <v>22.566316393442623</v>
      </c>
      <c r="L74" s="108">
        <f>IFERROR(IF($T$6,IF($T$1,AVERAGEIFS(Metrics!X:X,Metrics!$C:$C,"="&amp;$C74,Metrics!$AM:$AM,"=No",Metrics!$G:$G,"=Full Reporter"),AVERAGEIFS(Metrics!X:X,Metrics!$C:$C,"="&amp;$C74,Metrics!$G:$G,"=Full Reporter")),IF($T$1,AVERAGEIFS(Metrics!X:X,Metrics!$C:$C,"="&amp;$C74,Metrics!$AM:$AM,"=No"),AVERAGEIFS(Metrics!X:X,Metrics!$C:$C,"="&amp;$C74))),"-")</f>
        <v>1.0079213114754098</v>
      </c>
      <c r="M74" s="110">
        <f>IF($T$6,IF($T$1,SUMIFS(Metrics!AA:AA,Metrics!$C:$C,"="&amp;$C74,Metrics!$AM:$AM,"=No",Metrics!$G:$G,"=Full Reporter"),SUMIFS(Metrics!AA:AA,Metrics!$C:$C,"="&amp;$C74,Metrics!$G:$G,"=Full Reporter")),IF($T$1,SUMIFS(Metrics!AA:AA,Metrics!$C:$C,"="&amp;$C74,Metrics!$AM:$AM,"=No"),SUMIFS(Metrics!AA:AA,Metrics!$C:$C,"="&amp;$C74)))</f>
        <v>72066896</v>
      </c>
      <c r="N74" s="110">
        <f>IF($T$6,IF($T$1,SUMIFS(Metrics!AC:AC,Metrics!$C:$C,"="&amp;$C74,Metrics!$AM:$AM,"=No",Metrics!$G:$G,"=Full Reporter"),SUMIFS(Metrics!AC:AC,Metrics!$C:$C,"="&amp;$C74,Metrics!$G:$G,"=Full Reporter")),IF($T$1,SUMIFS(Metrics!AC:AC,Metrics!$C:$C,"="&amp;$C74,Metrics!$AM:$AM,"=No"),SUMIFS(Metrics!AC:AC,Metrics!$C:$C,"="&amp;$C74)))</f>
        <v>481190347</v>
      </c>
      <c r="O74" s="111">
        <f>IF($T$6,IF($T$1,SUMIFS(Metrics!AE:AE,Metrics!$C:$C,"="&amp;$C74,Metrics!$AM:$AM,"=No",Metrics!$G:$G,"=Full Reporter"),SUMIFS(Metrics!AE:AE,Metrics!$C:$C,"="&amp;$C74,Metrics!$G:$G,"=Full Reporter")),IF($T$1,SUMIFS(Metrics!AE:AE,Metrics!$C:$C,"="&amp;$C74,Metrics!$AM:$AM,"=No"),SUMIFS(Metrics!AE:AE,Metrics!$C:$C,"="&amp;$C74)))</f>
        <v>92021411</v>
      </c>
      <c r="P74" s="111">
        <f>IF($T$6,IF($T$1,SUMIFS(Metrics!AG:AG,Metrics!$C:$C,"="&amp;$C74,Metrics!$AM:$AM,"=No",Metrics!$G:$G,"=Full Reporter"),SUMIFS(Metrics!AG:AG,Metrics!$C:$C,"="&amp;$C74,Metrics!$G:$G,"=Full Reporter")),IF($T$1,SUMIFS(Metrics!AG:AG,Metrics!$C:$C,"="&amp;$C74,Metrics!$AM:$AM,"=No"),SUMIFS(Metrics!AG:AG,Metrics!$C:$C,"="&amp;$C74)))</f>
        <v>5236128</v>
      </c>
      <c r="Q74" s="111">
        <f>IF($T$6,IF($T$1,SUMIFS(Metrics!AI:AI,Metrics!$C:$C,"="&amp;$C74,Metrics!$AM:$AM,"=No",Metrics!$G:$G,"=Full Reporter"),SUMIFS(Metrics!AI:AI,Metrics!$C:$C,"="&amp;$C74,Metrics!$G:$G,"=Full Reporter")),IF($T$1,SUMIFS(Metrics!AI:AI,Metrics!$C:$C,"="&amp;$C74,Metrics!$AM:$AM,"=No"),SUMIFS(Metrics!AI:AI,Metrics!$C:$C,"="&amp;$C74)))</f>
        <v>460391577</v>
      </c>
      <c r="R74" s="112">
        <f>IF($T$6,IF($T$1,SUMIFS(Metrics!AK:AK,Metrics!$C:$C,"="&amp;$C74,Metrics!$AM:$AM,"=No",Metrics!$G:$G,"=Full Reporter"),SUMIFS(Metrics!AK:AK,Metrics!$C:$C,"="&amp;$C74,Metrics!$G:$G,"=Full Reporter")),IF($T$1,SUMIFS(Metrics!AK:AK,Metrics!$C:$C,"="&amp;$C74,Metrics!$AM:$AM,"=No"),SUMIFS(Metrics!AK:AK,Metrics!$C:$C,"="&amp;$C74)))</f>
        <v>76311667</v>
      </c>
      <c r="S74" s="50"/>
      <c r="T74" s="50"/>
      <c r="U74" s="50"/>
      <c r="V74" s="50"/>
      <c r="W74" s="50"/>
      <c r="X74" s="50"/>
      <c r="Y74" s="50"/>
    </row>
    <row r="75" spans="1:25">
      <c r="A75" s="90"/>
      <c r="B75" s="90"/>
      <c r="C75" s="144" t="s">
        <v>22</v>
      </c>
      <c r="D75" s="145" t="s">
        <v>5243</v>
      </c>
      <c r="E75" s="146"/>
      <c r="F75" s="111">
        <f>IF($T$6,IF($T$1,SUMIFS(Metrics!L:L,Metrics!$C:$C,"="&amp;$C75,Metrics!$AM:$AM,"=No",Metrics!$G:$G,"=Full Reporter"),SUMIFS(Metrics!L:L,Metrics!$C:$C,"="&amp;$C75,Metrics!$G:$G,"=Full Reporter")),IF($T$1,SUMIFS(Metrics!L:L,Metrics!$C:$C,"="&amp;$C75,Metrics!$AM:$AM,"=No"),SUMIFS(Metrics!L:L,Metrics!$C:$C,"="&amp;$C75)))</f>
        <v>19022</v>
      </c>
      <c r="G75" s="108">
        <f>IFERROR(IF($T$6,IF($T$1,AVERAGEIFS(Metrics!N:N,Metrics!$C:$C,"="&amp;$C75,Metrics!$AM:$AM,"=No",Metrics!$G:$G,"=Full Reporter"),AVERAGEIFS(Metrics!N:N,Metrics!$C:$C,"="&amp;$C75,Metrics!$G:$G,"=Full Reporter")),IF($T$1,AVERAGEIFS(Metrics!N:N,Metrics!$C:$C,"="&amp;$C75,Metrics!$AM:$AM,"=No"),AVERAGEIFS(Metrics!N:N,Metrics!$C:$C,"="&amp;$C75))),"-")</f>
        <v>2.0595655011655012</v>
      </c>
      <c r="H75" s="109">
        <f>IFERROR(IF($T$6,IF($T$1,AVERAGEIFS(Metrics!P:P,Metrics!$C:$C,"="&amp;$C75,Metrics!$AM:$AM,"=No",Metrics!$G:$G,"=Full Reporter"),AVERAGEIFS(Metrics!P:P,Metrics!$C:$C,"="&amp;$C75,Metrics!$G:$G,"=Full Reporter")),IF($T$1,AVERAGEIFS(Metrics!P:P,Metrics!$C:$C,"="&amp;$C75,Metrics!$AM:$AM,"=No"),AVERAGEIFS(Metrics!P:P,Metrics!$C:$C,"="&amp;$C75))),"-")</f>
        <v>0.14036013986013979</v>
      </c>
      <c r="I75" s="108">
        <f>IFERROR(IF($T$6,IF($T$1,AVERAGEIFS(Metrics!R:R,Metrics!$C:$C,"="&amp;$C75,Metrics!$AM:$AM,"=No",Metrics!$G:$G,"=Full Reporter"),AVERAGEIFS(Metrics!R:R,Metrics!$C:$C,"="&amp;$C75,Metrics!$G:$G,"=Full Reporter")),IF($T$1,AVERAGEIFS(Metrics!R:R,Metrics!$C:$C,"="&amp;$C75,Metrics!$AM:$AM,"=No"),AVERAGEIFS(Metrics!R:R,Metrics!$C:$C,"="&amp;$C75))),"-")</f>
        <v>121.35420233100223</v>
      </c>
      <c r="J75" s="109">
        <f>IFERROR(IF($T$6,IF($T$1,AVERAGEIFS(Metrics!T:T,Metrics!$C:$C,"="&amp;$C75,Metrics!$AM:$AM,"=No",Metrics!$G:$G,"=Full Reporter"),AVERAGEIFS(Metrics!T:T,Metrics!$C:$C,"="&amp;$C75,Metrics!$G:$G,"=Full Reporter")),IF($T$1,AVERAGEIFS(Metrics!T:T,Metrics!$C:$C,"="&amp;$C75,Metrics!$AM:$AM,"=No"),AVERAGEIFS(Metrics!T:T,Metrics!$C:$C,"="&amp;$C75))),"-")</f>
        <v>11.8688331002331</v>
      </c>
      <c r="K75" s="108">
        <f>IFERROR(IF($T$6,IF($T$1,AVERAGEIFS(Metrics!V:V,Metrics!$C:$C,"="&amp;$C75,Metrics!$AM:$AM,"=No",Metrics!$G:$G,"=Full Reporter"),AVERAGEIFS(Metrics!V:V,Metrics!$C:$C,"="&amp;$C75,Metrics!$G:$G,"=Full Reporter")),IF($T$1,AVERAGEIFS(Metrics!V:V,Metrics!$C:$C,"="&amp;$C75,Metrics!$AM:$AM,"=No"),AVERAGEIFS(Metrics!V:V,Metrics!$C:$C,"="&amp;$C75))),"-")</f>
        <v>22.356763170163177</v>
      </c>
      <c r="L75" s="108">
        <f>IFERROR(IF($T$6,IF($T$1,AVERAGEIFS(Metrics!X:X,Metrics!$C:$C,"="&amp;$C75,Metrics!$AM:$AM,"=No",Metrics!$G:$G,"=Full Reporter"),AVERAGEIFS(Metrics!X:X,Metrics!$C:$C,"="&amp;$C75,Metrics!$G:$G,"=Full Reporter")),IF($T$1,AVERAGEIFS(Metrics!X:X,Metrics!$C:$C,"="&amp;$C75,Metrics!$AM:$AM,"=No"),AVERAGEIFS(Metrics!X:X,Metrics!$C:$C,"="&amp;$C75))),"-")</f>
        <v>1.4915892773892772</v>
      </c>
      <c r="M75" s="110">
        <f>IF($T$6,IF($T$1,SUMIFS(Metrics!AA:AA,Metrics!$C:$C,"="&amp;$C75,Metrics!$AM:$AM,"=No",Metrics!$G:$G,"=Full Reporter"),SUMIFS(Metrics!AA:AA,Metrics!$C:$C,"="&amp;$C75,Metrics!$G:$G,"=Full Reporter")),IF($T$1,SUMIFS(Metrics!AA:AA,Metrics!$C:$C,"="&amp;$C75,Metrics!$AM:$AM,"=No"),SUMIFS(Metrics!AA:AA,Metrics!$C:$C,"="&amp;$C75)))</f>
        <v>1816926037</v>
      </c>
      <c r="N75" s="110">
        <f>IF($T$6,IF($T$1,SUMIFS(Metrics!AC:AC,Metrics!$C:$C,"="&amp;$C75,Metrics!$AM:$AM,"=No",Metrics!$G:$G,"=Full Reporter"),SUMIFS(Metrics!AC:AC,Metrics!$C:$C,"="&amp;$C75,Metrics!$G:$G,"=Full Reporter")),IF($T$1,SUMIFS(Metrics!AC:AC,Metrics!$C:$C,"="&amp;$C75,Metrics!$AM:$AM,"=No"),SUMIFS(Metrics!AC:AC,Metrics!$C:$C,"="&amp;$C75)))</f>
        <v>7360370696</v>
      </c>
      <c r="O75" s="111">
        <f>IF($T$6,IF($T$1,SUMIFS(Metrics!AE:AE,Metrics!$C:$C,"="&amp;$C75,Metrics!$AM:$AM,"=No",Metrics!$G:$G,"=Full Reporter"),SUMIFS(Metrics!AE:AE,Metrics!$C:$C,"="&amp;$C75,Metrics!$G:$G,"=Full Reporter")),IF($T$1,SUMIFS(Metrics!AE:AE,Metrics!$C:$C,"="&amp;$C75,Metrics!$AM:$AM,"=No"),SUMIFS(Metrics!AE:AE,Metrics!$C:$C,"="&amp;$C75)))</f>
        <v>1293074046</v>
      </c>
      <c r="P75" s="111">
        <f>IF($T$6,IF($T$1,SUMIFS(Metrics!AG:AG,Metrics!$C:$C,"="&amp;$C75,Metrics!$AM:$AM,"=No",Metrics!$G:$G,"=Full Reporter"),SUMIFS(Metrics!AG:AG,Metrics!$C:$C,"="&amp;$C75,Metrics!$G:$G,"=Full Reporter")),IF($T$1,SUMIFS(Metrics!AG:AG,Metrics!$C:$C,"="&amp;$C75,Metrics!$AM:$AM,"=No"),SUMIFS(Metrics!AG:AG,Metrics!$C:$C,"="&amp;$C75)))</f>
        <v>45654942</v>
      </c>
      <c r="Q75" s="111">
        <f>IF($T$6,IF($T$1,SUMIFS(Metrics!AI:AI,Metrics!$C:$C,"="&amp;$C75,Metrics!$AM:$AM,"=No",Metrics!$G:$G,"=Full Reporter"),SUMIFS(Metrics!AI:AI,Metrics!$C:$C,"="&amp;$C75,Metrics!$G:$G,"=Full Reporter")),IF($T$1,SUMIFS(Metrics!AI:AI,Metrics!$C:$C,"="&amp;$C75,Metrics!$AM:$AM,"=No"),SUMIFS(Metrics!AI:AI,Metrics!$C:$C,"="&amp;$C75)))</f>
        <v>7926704146</v>
      </c>
      <c r="R75" s="112">
        <f>IF($T$6,IF($T$1,SUMIFS(Metrics!AK:AK,Metrics!$C:$C,"="&amp;$C75,Metrics!$AM:$AM,"=No",Metrics!$G:$G,"=Full Reporter"),SUMIFS(Metrics!AK:AK,Metrics!$C:$C,"="&amp;$C75,Metrics!$G:$G,"=Full Reporter")),IF($T$1,SUMIFS(Metrics!AK:AK,Metrics!$C:$C,"="&amp;$C75,Metrics!$AM:$AM,"=No"),SUMIFS(Metrics!AK:AK,Metrics!$C:$C,"="&amp;$C75)))</f>
        <v>690837942</v>
      </c>
      <c r="S75" s="50"/>
      <c r="T75" s="50"/>
      <c r="U75" s="50"/>
      <c r="V75" s="50"/>
      <c r="W75" s="50"/>
      <c r="X75" s="50"/>
      <c r="Y75" s="50"/>
    </row>
    <row r="76" spans="1:25">
      <c r="A76" s="90"/>
      <c r="B76" s="90"/>
      <c r="C76" s="144" t="s">
        <v>33</v>
      </c>
      <c r="D76" s="145" t="s">
        <v>5244</v>
      </c>
      <c r="E76" s="146"/>
      <c r="F76" s="111">
        <f>IF($T$6,IF($T$1,SUMIFS(Metrics!L:L,Metrics!$C:$C,"="&amp;$C76,Metrics!$AM:$AM,"=No",Metrics!$G:$G,"=Full Reporter"),SUMIFS(Metrics!L:L,Metrics!$C:$C,"="&amp;$C76,Metrics!$G:$G,"=Full Reporter")),IF($T$1,SUMIFS(Metrics!L:L,Metrics!$C:$C,"="&amp;$C76,Metrics!$AM:$AM,"=No"),SUMIFS(Metrics!L:L,Metrics!$C:$C,"="&amp;$C76)))</f>
        <v>2521</v>
      </c>
      <c r="G76" s="108">
        <f>IFERROR(IF($T$6,IF($T$1,AVERAGEIFS(Metrics!N:N,Metrics!$C:$C,"="&amp;$C76,Metrics!$AM:$AM,"=No",Metrics!$G:$G,"=Full Reporter"),AVERAGEIFS(Metrics!N:N,Metrics!$C:$C,"="&amp;$C76,Metrics!$G:$G,"=Full Reporter")),IF($T$1,AVERAGEIFS(Metrics!N:N,Metrics!$C:$C,"="&amp;$C76,Metrics!$AM:$AM,"=No"),AVERAGEIFS(Metrics!N:N,Metrics!$C:$C,"="&amp;$C76))),"-")</f>
        <v>1.4727127906976745</v>
      </c>
      <c r="H76" s="109">
        <f>IFERROR(IF($T$6,IF($T$1,AVERAGEIFS(Metrics!P:P,Metrics!$C:$C,"="&amp;$C76,Metrics!$AM:$AM,"=No",Metrics!$G:$G,"=Full Reporter"),AVERAGEIFS(Metrics!P:P,Metrics!$C:$C,"="&amp;$C76,Metrics!$G:$G,"=Full Reporter")),IF($T$1,AVERAGEIFS(Metrics!P:P,Metrics!$C:$C,"="&amp;$C76,Metrics!$AM:$AM,"=No"),AVERAGEIFS(Metrics!P:P,Metrics!$C:$C,"="&amp;$C76))),"-")</f>
        <v>0.10738023255813951</v>
      </c>
      <c r="I76" s="108">
        <f>IFERROR(IF($T$6,IF($T$1,AVERAGEIFS(Metrics!R:R,Metrics!$C:$C,"="&amp;$C76,Metrics!$AM:$AM,"=No",Metrics!$G:$G,"=Full Reporter"),AVERAGEIFS(Metrics!R:R,Metrics!$C:$C,"="&amp;$C76,Metrics!$G:$G,"=Full Reporter")),IF($T$1,AVERAGEIFS(Metrics!R:R,Metrics!$C:$C,"="&amp;$C76,Metrics!$AM:$AM,"=No"),AVERAGEIFS(Metrics!R:R,Metrics!$C:$C,"="&amp;$C76))),"-")</f>
        <v>81.030339534883751</v>
      </c>
      <c r="J76" s="109">
        <f>IFERROR(IF($T$6,IF($T$1,AVERAGEIFS(Metrics!T:T,Metrics!$C:$C,"="&amp;$C76,Metrics!$AM:$AM,"=No",Metrics!$G:$G,"=Full Reporter"),AVERAGEIFS(Metrics!T:T,Metrics!$C:$C,"="&amp;$C76,Metrics!$G:$G,"=Full Reporter")),IF($T$1,AVERAGEIFS(Metrics!T:T,Metrics!$C:$C,"="&amp;$C76,Metrics!$AM:$AM,"=No"),AVERAGEIFS(Metrics!T:T,Metrics!$C:$C,"="&amp;$C76))),"-")</f>
        <v>10.795080232558142</v>
      </c>
      <c r="K76" s="108">
        <f>IFERROR(IF($T$6,IF($T$1,AVERAGEIFS(Metrics!V:V,Metrics!$C:$C,"="&amp;$C76,Metrics!$AM:$AM,"=No",Metrics!$G:$G,"=Full Reporter"),AVERAGEIFS(Metrics!V:V,Metrics!$C:$C,"="&amp;$C76,Metrics!$G:$G,"=Full Reporter")),IF($T$1,AVERAGEIFS(Metrics!V:V,Metrics!$C:$C,"="&amp;$C76,Metrics!$AM:$AM,"=No"),AVERAGEIFS(Metrics!V:V,Metrics!$C:$C,"="&amp;$C76))),"-")</f>
        <v>18.230922093023253</v>
      </c>
      <c r="L76" s="108">
        <f>IFERROR(IF($T$6,IF($T$1,AVERAGEIFS(Metrics!X:X,Metrics!$C:$C,"="&amp;$C76,Metrics!$AM:$AM,"=No",Metrics!$G:$G,"=Full Reporter"),AVERAGEIFS(Metrics!X:X,Metrics!$C:$C,"="&amp;$C76,Metrics!$G:$G,"=Full Reporter")),IF($T$1,AVERAGEIFS(Metrics!X:X,Metrics!$C:$C,"="&amp;$C76,Metrics!$AM:$AM,"=No"),AVERAGEIFS(Metrics!X:X,Metrics!$C:$C,"="&amp;$C76))),"-")</f>
        <v>0.70834186046511627</v>
      </c>
      <c r="M76" s="110">
        <f>IF($T$6,IF($T$1,SUMIFS(Metrics!AA:AA,Metrics!$C:$C,"="&amp;$C76,Metrics!$AM:$AM,"=No",Metrics!$G:$G,"=Full Reporter"),SUMIFS(Metrics!AA:AA,Metrics!$C:$C,"="&amp;$C76,Metrics!$G:$G,"=Full Reporter")),IF($T$1,SUMIFS(Metrics!AA:AA,Metrics!$C:$C,"="&amp;$C76,Metrics!$AM:$AM,"=No"),SUMIFS(Metrics!AA:AA,Metrics!$C:$C,"="&amp;$C76)))</f>
        <v>160901095</v>
      </c>
      <c r="N76" s="110">
        <f>IF($T$6,IF($T$1,SUMIFS(Metrics!AC:AC,Metrics!$C:$C,"="&amp;$C76,Metrics!$AM:$AM,"=No",Metrics!$G:$G,"=Full Reporter"),SUMIFS(Metrics!AC:AC,Metrics!$C:$C,"="&amp;$C76,Metrics!$G:$G,"=Full Reporter")),IF($T$1,SUMIFS(Metrics!AC:AC,Metrics!$C:$C,"="&amp;$C76,Metrics!$AM:$AM,"=No"),SUMIFS(Metrics!AC:AC,Metrics!$C:$C,"="&amp;$C76)))</f>
        <v>729732949</v>
      </c>
      <c r="O76" s="111">
        <f>IF($T$6,IF($T$1,SUMIFS(Metrics!AE:AE,Metrics!$C:$C,"="&amp;$C76,Metrics!$AM:$AM,"=No",Metrics!$G:$G,"=Full Reporter"),SUMIFS(Metrics!AE:AE,Metrics!$C:$C,"="&amp;$C76,Metrics!$G:$G,"=Full Reporter")),IF($T$1,SUMIFS(Metrics!AE:AE,Metrics!$C:$C,"="&amp;$C76,Metrics!$AM:$AM,"=No"),SUMIFS(Metrics!AE:AE,Metrics!$C:$C,"="&amp;$C76)))</f>
        <v>132727049</v>
      </c>
      <c r="P76" s="111">
        <f>IF($T$6,IF($T$1,SUMIFS(Metrics!AG:AG,Metrics!$C:$C,"="&amp;$C76,Metrics!$AM:$AM,"=No",Metrics!$G:$G,"=Full Reporter"),SUMIFS(Metrics!AG:AG,Metrics!$C:$C,"="&amp;$C76,Metrics!$G:$G,"=Full Reporter")),IF($T$1,SUMIFS(Metrics!AG:AG,Metrics!$C:$C,"="&amp;$C76,Metrics!$AM:$AM,"=No"),SUMIFS(Metrics!AG:AG,Metrics!$C:$C,"="&amp;$C76)))</f>
        <v>6498201</v>
      </c>
      <c r="Q76" s="111">
        <f>IF($T$6,IF($T$1,SUMIFS(Metrics!AI:AI,Metrics!$C:$C,"="&amp;$C76,Metrics!$AM:$AM,"=No",Metrics!$G:$G,"=Full Reporter"),SUMIFS(Metrics!AI:AI,Metrics!$C:$C,"="&amp;$C76,Metrics!$G:$G,"=Full Reporter")),IF($T$1,SUMIFS(Metrics!AI:AI,Metrics!$C:$C,"="&amp;$C76,Metrics!$AM:$AM,"=No"),SUMIFS(Metrics!AI:AI,Metrics!$C:$C,"="&amp;$C76)))</f>
        <v>655134382</v>
      </c>
      <c r="R76" s="112">
        <f>IF($T$6,IF($T$1,SUMIFS(Metrics!AK:AK,Metrics!$C:$C,"="&amp;$C76,Metrics!$AM:$AM,"=No",Metrics!$G:$G,"=Full Reporter"),SUMIFS(Metrics!AK:AK,Metrics!$C:$C,"="&amp;$C76,Metrics!$G:$G,"=Full Reporter")),IF($T$1,SUMIFS(Metrics!AK:AK,Metrics!$C:$C,"="&amp;$C76,Metrics!$AM:$AM,"=No"),SUMIFS(Metrics!AK:AK,Metrics!$C:$C,"="&amp;$C76)))</f>
        <v>95281540</v>
      </c>
      <c r="S76" s="50"/>
      <c r="T76" s="50"/>
      <c r="U76" s="50"/>
      <c r="V76" s="50"/>
      <c r="W76" s="50"/>
      <c r="X76" s="50"/>
      <c r="Y76" s="50"/>
    </row>
    <row r="77" spans="1:25">
      <c r="A77" s="90"/>
      <c r="B77" s="90"/>
      <c r="C77" s="144" t="s">
        <v>34</v>
      </c>
      <c r="D77" s="145" t="s">
        <v>5245</v>
      </c>
      <c r="E77" s="146"/>
      <c r="F77" s="111">
        <f>IF($T$6,IF($T$1,SUMIFS(Metrics!L:L,Metrics!$C:$C,"="&amp;$C77,Metrics!$AM:$AM,"=No",Metrics!$G:$G,"=Full Reporter"),SUMIFS(Metrics!L:L,Metrics!$C:$C,"="&amp;$C77,Metrics!$G:$G,"=Full Reporter")),IF($T$1,SUMIFS(Metrics!L:L,Metrics!$C:$C,"="&amp;$C77,Metrics!$AM:$AM,"=No"),SUMIFS(Metrics!L:L,Metrics!$C:$C,"="&amp;$C77)))</f>
        <v>1065</v>
      </c>
      <c r="G77" s="108">
        <f>IFERROR(IF($T$6,IF($T$1,AVERAGEIFS(Metrics!N:N,Metrics!$C:$C,"="&amp;$C77,Metrics!$AM:$AM,"=No",Metrics!$G:$G,"=Full Reporter"),AVERAGEIFS(Metrics!N:N,Metrics!$C:$C,"="&amp;$C77,Metrics!$G:$G,"=Full Reporter")),IF($T$1,AVERAGEIFS(Metrics!N:N,Metrics!$C:$C,"="&amp;$C77,Metrics!$AM:$AM,"=No"),AVERAGEIFS(Metrics!N:N,Metrics!$C:$C,"="&amp;$C77))),"-")</f>
        <v>1.943228205128205</v>
      </c>
      <c r="H77" s="109">
        <f>IFERROR(IF($T$6,IF($T$1,AVERAGEIFS(Metrics!P:P,Metrics!$C:$C,"="&amp;$C77,Metrics!$AM:$AM,"=No",Metrics!$G:$G,"=Full Reporter"),AVERAGEIFS(Metrics!P:P,Metrics!$C:$C,"="&amp;$C77,Metrics!$G:$G,"=Full Reporter")),IF($T$1,AVERAGEIFS(Metrics!P:P,Metrics!$C:$C,"="&amp;$C77,Metrics!$AM:$AM,"=No"),AVERAGEIFS(Metrics!P:P,Metrics!$C:$C,"="&amp;$C77))),"-")</f>
        <v>0.11898461538461537</v>
      </c>
      <c r="I77" s="108">
        <f>IFERROR(IF($T$6,IF($T$1,AVERAGEIFS(Metrics!R:R,Metrics!$C:$C,"="&amp;$C77,Metrics!$AM:$AM,"=No",Metrics!$G:$G,"=Full Reporter"),AVERAGEIFS(Metrics!R:R,Metrics!$C:$C,"="&amp;$C77,Metrics!$G:$G,"=Full Reporter")),IF($T$1,AVERAGEIFS(Metrics!R:R,Metrics!$C:$C,"="&amp;$C77,Metrics!$AM:$AM,"=No"),AVERAGEIFS(Metrics!R:R,Metrics!$C:$C,"="&amp;$C77))),"-")</f>
        <v>111.25116923076922</v>
      </c>
      <c r="J77" s="109">
        <f>IFERROR(IF($T$6,IF($T$1,AVERAGEIFS(Metrics!T:T,Metrics!$C:$C,"="&amp;$C77,Metrics!$AM:$AM,"=No",Metrics!$G:$G,"=Full Reporter"),AVERAGEIFS(Metrics!T:T,Metrics!$C:$C,"="&amp;$C77,Metrics!$G:$G,"=Full Reporter")),IF($T$1,AVERAGEIFS(Metrics!T:T,Metrics!$C:$C,"="&amp;$C77,Metrics!$AM:$AM,"=No"),AVERAGEIFS(Metrics!T:T,Metrics!$C:$C,"="&amp;$C77))),"-")</f>
        <v>9.7588128205128246</v>
      </c>
      <c r="K77" s="108">
        <f>IFERROR(IF($T$6,IF($T$1,AVERAGEIFS(Metrics!V:V,Metrics!$C:$C,"="&amp;$C77,Metrics!$AM:$AM,"=No",Metrics!$G:$G,"=Full Reporter"),AVERAGEIFS(Metrics!V:V,Metrics!$C:$C,"="&amp;$C77,Metrics!$G:$G,"=Full Reporter")),IF($T$1,AVERAGEIFS(Metrics!V:V,Metrics!$C:$C,"="&amp;$C77,Metrics!$AM:$AM,"=No"),AVERAGEIFS(Metrics!V:V,Metrics!$C:$C,"="&amp;$C77))),"-")</f>
        <v>20.692082051282057</v>
      </c>
      <c r="L77" s="108">
        <f>IFERROR(IF($T$6,IF($T$1,AVERAGEIFS(Metrics!X:X,Metrics!$C:$C,"="&amp;$C77,Metrics!$AM:$AM,"=No",Metrics!$G:$G,"=Full Reporter"),AVERAGEIFS(Metrics!X:X,Metrics!$C:$C,"="&amp;$C77,Metrics!$G:$G,"=Full Reporter")),IF($T$1,AVERAGEIFS(Metrics!X:X,Metrics!$C:$C,"="&amp;$C77,Metrics!$AM:$AM,"=No"),AVERAGEIFS(Metrics!X:X,Metrics!$C:$C,"="&amp;$C77))),"-")</f>
        <v>2.3575153846153842</v>
      </c>
      <c r="M77" s="110">
        <f>IF($T$6,IF($T$1,SUMIFS(Metrics!AA:AA,Metrics!$C:$C,"="&amp;$C77,Metrics!$AM:$AM,"=No",Metrics!$G:$G,"=Full Reporter"),SUMIFS(Metrics!AA:AA,Metrics!$C:$C,"="&amp;$C77,Metrics!$G:$G,"=Full Reporter")),IF($T$1,SUMIFS(Metrics!AA:AA,Metrics!$C:$C,"="&amp;$C77,Metrics!$AM:$AM,"=No"),SUMIFS(Metrics!AA:AA,Metrics!$C:$C,"="&amp;$C77)))</f>
        <v>45433782</v>
      </c>
      <c r="N77" s="110">
        <f>IF($T$6,IF($T$1,SUMIFS(Metrics!AC:AC,Metrics!$C:$C,"="&amp;$C77,Metrics!$AM:$AM,"=No",Metrics!$G:$G,"=Full Reporter"),SUMIFS(Metrics!AC:AC,Metrics!$C:$C,"="&amp;$C77,Metrics!$G:$G,"=Full Reporter")),IF($T$1,SUMIFS(Metrics!AC:AC,Metrics!$C:$C,"="&amp;$C77,Metrics!$AM:$AM,"=No"),SUMIFS(Metrics!AC:AC,Metrics!$C:$C,"="&amp;$C77)))</f>
        <v>305767341</v>
      </c>
      <c r="O77" s="111">
        <f>IF($T$6,IF($T$1,SUMIFS(Metrics!AE:AE,Metrics!$C:$C,"="&amp;$C77,Metrics!$AM:$AM,"=No",Metrics!$G:$G,"=Full Reporter"),SUMIFS(Metrics!AE:AE,Metrics!$C:$C,"="&amp;$C77,Metrics!$G:$G,"=Full Reporter")),IF($T$1,SUMIFS(Metrics!AE:AE,Metrics!$C:$C,"="&amp;$C77,Metrics!$AM:$AM,"=No"),SUMIFS(Metrics!AE:AE,Metrics!$C:$C,"="&amp;$C77)))</f>
        <v>41563525</v>
      </c>
      <c r="P77" s="111">
        <f>IF($T$6,IF($T$1,SUMIFS(Metrics!AG:AG,Metrics!$C:$C,"="&amp;$C77,Metrics!$AM:$AM,"=No",Metrics!$G:$G,"=Full Reporter"),SUMIFS(Metrics!AG:AG,Metrics!$C:$C,"="&amp;$C77,Metrics!$G:$G,"=Full Reporter")),IF($T$1,SUMIFS(Metrics!AG:AG,Metrics!$C:$C,"="&amp;$C77,Metrics!$AM:$AM,"=No"),SUMIFS(Metrics!AG:AG,Metrics!$C:$C,"="&amp;$C77)))</f>
        <v>2654139</v>
      </c>
      <c r="Q77" s="111">
        <f>IF($T$6,IF($T$1,SUMIFS(Metrics!AI:AI,Metrics!$C:$C,"="&amp;$C77,Metrics!$AM:$AM,"=No",Metrics!$G:$G,"=Full Reporter"),SUMIFS(Metrics!AI:AI,Metrics!$C:$C,"="&amp;$C77,Metrics!$G:$G,"=Full Reporter")),IF($T$1,SUMIFS(Metrics!AI:AI,Metrics!$C:$C,"="&amp;$C77,Metrics!$AM:$AM,"=No"),SUMIFS(Metrics!AI:AI,Metrics!$C:$C,"="&amp;$C77)))</f>
        <v>217161755</v>
      </c>
      <c r="R77" s="112">
        <f>IF($T$6,IF($T$1,SUMIFS(Metrics!AK:AK,Metrics!$C:$C,"="&amp;$C77,Metrics!$AM:$AM,"=No",Metrics!$G:$G,"=Full Reporter"),SUMIFS(Metrics!AK:AK,Metrics!$C:$C,"="&amp;$C77,Metrics!$G:$G,"=Full Reporter")),IF($T$1,SUMIFS(Metrics!AK:AK,Metrics!$C:$C,"="&amp;$C77,Metrics!$AM:$AM,"=No"),SUMIFS(Metrics!AK:AK,Metrics!$C:$C,"="&amp;$C77)))</f>
        <v>35552797</v>
      </c>
      <c r="S77" s="50"/>
      <c r="T77" s="50"/>
      <c r="U77" s="50"/>
      <c r="V77" s="50"/>
      <c r="W77" s="50"/>
      <c r="X77" s="50"/>
      <c r="Y77" s="50"/>
    </row>
    <row r="78" spans="1:25">
      <c r="A78" s="90"/>
      <c r="B78" s="90"/>
      <c r="C78" s="144" t="s">
        <v>37</v>
      </c>
      <c r="D78" s="145" t="s">
        <v>5246</v>
      </c>
      <c r="E78" s="146"/>
      <c r="F78" s="111">
        <f>IF($T$6,IF($T$1,SUMIFS(Metrics!L:L,Metrics!$C:$C,"="&amp;$C78,Metrics!$AM:$AM,"=No",Metrics!$G:$G,"=Full Reporter"),SUMIFS(Metrics!L:L,Metrics!$C:$C,"="&amp;$C78,Metrics!$G:$G,"=Full Reporter")),IF($T$1,SUMIFS(Metrics!L:L,Metrics!$C:$C,"="&amp;$C78,Metrics!$AM:$AM,"=No"),SUMIFS(Metrics!L:L,Metrics!$C:$C,"="&amp;$C78)))</f>
        <v>3204</v>
      </c>
      <c r="G78" s="108">
        <f>IFERROR(IF($T$6,IF($T$1,AVERAGEIFS(Metrics!N:N,Metrics!$C:$C,"="&amp;$C78,Metrics!$AM:$AM,"=No",Metrics!$G:$G,"=Full Reporter"),AVERAGEIFS(Metrics!N:N,Metrics!$C:$C,"="&amp;$C78,Metrics!$G:$G,"=Full Reporter")),IF($T$1,AVERAGEIFS(Metrics!N:N,Metrics!$C:$C,"="&amp;$C78,Metrics!$AM:$AM,"=No"),AVERAGEIFS(Metrics!N:N,Metrics!$C:$C,"="&amp;$C78))),"-")</f>
        <v>2.6077142857142861</v>
      </c>
      <c r="H78" s="109">
        <f>IFERROR(IF($T$6,IF($T$1,AVERAGEIFS(Metrics!P:P,Metrics!$C:$C,"="&amp;$C78,Metrics!$AM:$AM,"=No",Metrics!$G:$G,"=Full Reporter"),AVERAGEIFS(Metrics!P:P,Metrics!$C:$C,"="&amp;$C78,Metrics!$G:$G,"=Full Reporter")),IF($T$1,AVERAGEIFS(Metrics!P:P,Metrics!$C:$C,"="&amp;$C78,Metrics!$AM:$AM,"=No"),AVERAGEIFS(Metrics!P:P,Metrics!$C:$C,"="&amp;$C78))),"-")</f>
        <v>0.36941428571428575</v>
      </c>
      <c r="I78" s="108">
        <f>IFERROR(IF($T$6,IF($T$1,AVERAGEIFS(Metrics!R:R,Metrics!$C:$C,"="&amp;$C78,Metrics!$AM:$AM,"=No",Metrics!$G:$G,"=Full Reporter"),AVERAGEIFS(Metrics!R:R,Metrics!$C:$C,"="&amp;$C78,Metrics!$G:$G,"=Full Reporter")),IF($T$1,AVERAGEIFS(Metrics!R:R,Metrics!$C:$C,"="&amp;$C78,Metrics!$AM:$AM,"=No"),AVERAGEIFS(Metrics!R:R,Metrics!$C:$C,"="&amp;$C78))),"-")</f>
        <v>179.6749857142857</v>
      </c>
      <c r="J78" s="109">
        <f>IFERROR(IF($T$6,IF($T$1,AVERAGEIFS(Metrics!T:T,Metrics!$C:$C,"="&amp;$C78,Metrics!$AM:$AM,"=No",Metrics!$G:$G,"=Full Reporter"),AVERAGEIFS(Metrics!T:T,Metrics!$C:$C,"="&amp;$C78,Metrics!$G:$G,"=Full Reporter")),IF($T$1,AVERAGEIFS(Metrics!T:T,Metrics!$C:$C,"="&amp;$C78,Metrics!$AM:$AM,"=No"),AVERAGEIFS(Metrics!T:T,Metrics!$C:$C,"="&amp;$C78))),"-")</f>
        <v>24.668642857142856</v>
      </c>
      <c r="K78" s="108">
        <f>IFERROR(IF($T$6,IF($T$1,AVERAGEIFS(Metrics!V:V,Metrics!$C:$C,"="&amp;$C78,Metrics!$AM:$AM,"=No",Metrics!$G:$G,"=Full Reporter"),AVERAGEIFS(Metrics!V:V,Metrics!$C:$C,"="&amp;$C78,Metrics!$G:$G,"=Full Reporter")),IF($T$1,AVERAGEIFS(Metrics!V:V,Metrics!$C:$C,"="&amp;$C78,Metrics!$AM:$AM,"=No"),AVERAGEIFS(Metrics!V:V,Metrics!$C:$C,"="&amp;$C78))),"-")</f>
        <v>27.379214285714287</v>
      </c>
      <c r="L78" s="108">
        <f>IFERROR(IF($T$6,IF($T$1,AVERAGEIFS(Metrics!X:X,Metrics!$C:$C,"="&amp;$C78,Metrics!$AM:$AM,"=No",Metrics!$G:$G,"=Full Reporter"),AVERAGEIFS(Metrics!X:X,Metrics!$C:$C,"="&amp;$C78,Metrics!$G:$G,"=Full Reporter")),IF($T$1,AVERAGEIFS(Metrics!X:X,Metrics!$C:$C,"="&amp;$C78,Metrics!$AM:$AM,"=No"),AVERAGEIFS(Metrics!X:X,Metrics!$C:$C,"="&amp;$C78))),"-")</f>
        <v>4.1845714285714282</v>
      </c>
      <c r="M78" s="110">
        <f>IF($T$6,IF($T$1,SUMIFS(Metrics!AA:AA,Metrics!$C:$C,"="&amp;$C78,Metrics!$AM:$AM,"=No",Metrics!$G:$G,"=Full Reporter"),SUMIFS(Metrics!AA:AA,Metrics!$C:$C,"="&amp;$C78,Metrics!$G:$G,"=Full Reporter")),IF($T$1,SUMIFS(Metrics!AA:AA,Metrics!$C:$C,"="&amp;$C78,Metrics!$AM:$AM,"=No"),SUMIFS(Metrics!AA:AA,Metrics!$C:$C,"="&amp;$C78)))</f>
        <v>672038331</v>
      </c>
      <c r="N78" s="110">
        <f>IF($T$6,IF($T$1,SUMIFS(Metrics!AC:AC,Metrics!$C:$C,"="&amp;$C78,Metrics!$AM:$AM,"=No",Metrics!$G:$G,"=Full Reporter"),SUMIFS(Metrics!AC:AC,Metrics!$C:$C,"="&amp;$C78,Metrics!$G:$G,"=Full Reporter")),IF($T$1,SUMIFS(Metrics!AC:AC,Metrics!$C:$C,"="&amp;$C78,Metrics!$AM:$AM,"=No"),SUMIFS(Metrics!AC:AC,Metrics!$C:$C,"="&amp;$C78)))</f>
        <v>1897452212</v>
      </c>
      <c r="O78" s="111">
        <f>IF($T$6,IF($T$1,SUMIFS(Metrics!AE:AE,Metrics!$C:$C,"="&amp;$C78,Metrics!$AM:$AM,"=No",Metrics!$G:$G,"=Full Reporter"),SUMIFS(Metrics!AE:AE,Metrics!$C:$C,"="&amp;$C78,Metrics!$G:$G,"=Full Reporter")),IF($T$1,SUMIFS(Metrics!AE:AE,Metrics!$C:$C,"="&amp;$C78,Metrics!$AM:$AM,"=No"),SUMIFS(Metrics!AE:AE,Metrics!$C:$C,"="&amp;$C78)))</f>
        <v>357138958</v>
      </c>
      <c r="P78" s="111">
        <f>IF($T$6,IF($T$1,SUMIFS(Metrics!AG:AG,Metrics!$C:$C,"="&amp;$C78,Metrics!$AM:$AM,"=No",Metrics!$G:$G,"=Full Reporter"),SUMIFS(Metrics!AG:AG,Metrics!$C:$C,"="&amp;$C78,Metrics!$G:$G,"=Full Reporter")),IF($T$1,SUMIFS(Metrics!AG:AG,Metrics!$C:$C,"="&amp;$C78,Metrics!$AM:$AM,"=No"),SUMIFS(Metrics!AG:AG,Metrics!$C:$C,"="&amp;$C78)))</f>
        <v>9791768</v>
      </c>
      <c r="Q78" s="111">
        <f>IF($T$6,IF($T$1,SUMIFS(Metrics!AI:AI,Metrics!$C:$C,"="&amp;$C78,Metrics!$AM:$AM,"=No",Metrics!$G:$G,"=Full Reporter"),SUMIFS(Metrics!AI:AI,Metrics!$C:$C,"="&amp;$C78,Metrics!$G:$G,"=Full Reporter")),IF($T$1,SUMIFS(Metrics!AI:AI,Metrics!$C:$C,"="&amp;$C78,Metrics!$AM:$AM,"=No"),SUMIFS(Metrics!AI:AI,Metrics!$C:$C,"="&amp;$C78)))</f>
        <v>1713768682</v>
      </c>
      <c r="R78" s="112">
        <f>IF($T$6,IF($T$1,SUMIFS(Metrics!AK:AK,Metrics!$C:$C,"="&amp;$C78,Metrics!$AM:$AM,"=No",Metrics!$G:$G,"=Full Reporter"),SUMIFS(Metrics!AK:AK,Metrics!$C:$C,"="&amp;$C78,Metrics!$G:$G,"=Full Reporter")),IF($T$1,SUMIFS(Metrics!AK:AK,Metrics!$C:$C,"="&amp;$C78,Metrics!$AM:$AM,"=No"),SUMIFS(Metrics!AK:AK,Metrics!$C:$C,"="&amp;$C78)))</f>
        <v>142826631</v>
      </c>
      <c r="S78" s="50"/>
      <c r="T78" s="50"/>
      <c r="U78" s="50"/>
      <c r="V78" s="50"/>
      <c r="W78" s="50"/>
      <c r="X78" s="50"/>
      <c r="Y78" s="50"/>
    </row>
    <row r="79" spans="1:25">
      <c r="A79" s="90"/>
      <c r="B79" s="90"/>
      <c r="C79" s="144" t="s">
        <v>38</v>
      </c>
      <c r="D79" s="145" t="s">
        <v>2413</v>
      </c>
      <c r="E79" s="146"/>
      <c r="F79" s="111">
        <f>IF($T$6,IF($T$1,SUMIFS(Metrics!L:L,Metrics!$C:$C,"="&amp;$C79,Metrics!$AM:$AM,"=No",Metrics!$G:$G,"=Full Reporter"),SUMIFS(Metrics!L:L,Metrics!$C:$C,"="&amp;$C79,Metrics!$G:$G,"=Full Reporter")),IF($T$1,SUMIFS(Metrics!L:L,Metrics!$C:$C,"="&amp;$C79,Metrics!$AM:$AM,"=No"),SUMIFS(Metrics!L:L,Metrics!$C:$C,"="&amp;$C79)))</f>
        <v>502</v>
      </c>
      <c r="G79" s="108">
        <f>IFERROR(IF($T$6,IF($T$1,AVERAGEIFS(Metrics!N:N,Metrics!$C:$C,"="&amp;$C79,Metrics!$AM:$AM,"=No",Metrics!$G:$G,"=Full Reporter"),AVERAGEIFS(Metrics!N:N,Metrics!$C:$C,"="&amp;$C79,Metrics!$G:$G,"=Full Reporter")),IF($T$1,AVERAGEIFS(Metrics!N:N,Metrics!$C:$C,"="&amp;$C79,Metrics!$AM:$AM,"=No"),AVERAGEIFS(Metrics!N:N,Metrics!$C:$C,"="&amp;$C79))),"-")</f>
        <v>2.0168750000000002</v>
      </c>
      <c r="H79" s="109">
        <f>IFERROR(IF($T$6,IF($T$1,AVERAGEIFS(Metrics!P:P,Metrics!$C:$C,"="&amp;$C79,Metrics!$AM:$AM,"=No",Metrics!$G:$G,"=Full Reporter"),AVERAGEIFS(Metrics!P:P,Metrics!$C:$C,"="&amp;$C79,Metrics!$G:$G,"=Full Reporter")),IF($T$1,AVERAGEIFS(Metrics!P:P,Metrics!$C:$C,"="&amp;$C79,Metrics!$AM:$AM,"=No"),AVERAGEIFS(Metrics!P:P,Metrics!$C:$C,"="&amp;$C79))),"-")</f>
        <v>7.6524999999999982E-2</v>
      </c>
      <c r="I79" s="108">
        <f>IFERROR(IF($T$6,IF($T$1,AVERAGEIFS(Metrics!R:R,Metrics!$C:$C,"="&amp;$C79,Metrics!$AM:$AM,"=No",Metrics!$G:$G,"=Full Reporter"),AVERAGEIFS(Metrics!R:R,Metrics!$C:$C,"="&amp;$C79,Metrics!$G:$G,"=Full Reporter")),IF($T$1,AVERAGEIFS(Metrics!R:R,Metrics!$C:$C,"="&amp;$C79,Metrics!$AM:$AM,"=No"),AVERAGEIFS(Metrics!R:R,Metrics!$C:$C,"="&amp;$C79))),"-")</f>
        <v>124.361525</v>
      </c>
      <c r="J79" s="109">
        <f>IFERROR(IF($T$6,IF($T$1,AVERAGEIFS(Metrics!T:T,Metrics!$C:$C,"="&amp;$C79,Metrics!$AM:$AM,"=No",Metrics!$G:$G,"=Full Reporter"),AVERAGEIFS(Metrics!T:T,Metrics!$C:$C,"="&amp;$C79,Metrics!$G:$G,"=Full Reporter")),IF($T$1,AVERAGEIFS(Metrics!T:T,Metrics!$C:$C,"="&amp;$C79,Metrics!$AM:$AM,"=No"),AVERAGEIFS(Metrics!T:T,Metrics!$C:$C,"="&amp;$C79))),"-")</f>
        <v>6.0884999999999998</v>
      </c>
      <c r="K79" s="108">
        <f>IFERROR(IF($T$6,IF($T$1,AVERAGEIFS(Metrics!V:V,Metrics!$C:$C,"="&amp;$C79,Metrics!$AM:$AM,"=No",Metrics!$G:$G,"=Full Reporter"),AVERAGEIFS(Metrics!V:V,Metrics!$C:$C,"="&amp;$C79,Metrics!$G:$G,"=Full Reporter")),IF($T$1,AVERAGEIFS(Metrics!V:V,Metrics!$C:$C,"="&amp;$C79,Metrics!$AM:$AM,"=No"),AVERAGEIFS(Metrics!V:V,Metrics!$C:$C,"="&amp;$C79))),"-")</f>
        <v>37.466000000000001</v>
      </c>
      <c r="L79" s="108">
        <f>IFERROR(IF($T$6,IF($T$1,AVERAGEIFS(Metrics!X:X,Metrics!$C:$C,"="&amp;$C79,Metrics!$AM:$AM,"=No",Metrics!$G:$G,"=Full Reporter"),AVERAGEIFS(Metrics!X:X,Metrics!$C:$C,"="&amp;$C79,Metrics!$G:$G,"=Full Reporter")),IF($T$1,AVERAGEIFS(Metrics!X:X,Metrics!$C:$C,"="&amp;$C79,Metrics!$AM:$AM,"=No"),AVERAGEIFS(Metrics!X:X,Metrics!$C:$C,"="&amp;$C79))),"-")</f>
        <v>3.616225</v>
      </c>
      <c r="M79" s="110">
        <f>IF($T$6,IF($T$1,SUMIFS(Metrics!AA:AA,Metrics!$C:$C,"="&amp;$C79,Metrics!$AM:$AM,"=No",Metrics!$G:$G,"=Full Reporter"),SUMIFS(Metrics!AA:AA,Metrics!$C:$C,"="&amp;$C79,Metrics!$G:$G,"=Full Reporter")),IF($T$1,SUMIFS(Metrics!AA:AA,Metrics!$C:$C,"="&amp;$C79,Metrics!$AM:$AM,"=No"),SUMIFS(Metrics!AA:AA,Metrics!$C:$C,"="&amp;$C79)))</f>
        <v>12566173</v>
      </c>
      <c r="N79" s="110">
        <f>IF($T$6,IF($T$1,SUMIFS(Metrics!AC:AC,Metrics!$C:$C,"="&amp;$C79,Metrics!$AM:$AM,"=No",Metrics!$G:$G,"=Full Reporter"),SUMIFS(Metrics!AC:AC,Metrics!$C:$C,"="&amp;$C79,Metrics!$G:$G,"=Full Reporter")),IF($T$1,SUMIFS(Metrics!AC:AC,Metrics!$C:$C,"="&amp;$C79,Metrics!$AM:$AM,"=No"),SUMIFS(Metrics!AC:AC,Metrics!$C:$C,"="&amp;$C79)))</f>
        <v>119848529</v>
      </c>
      <c r="O79" s="111">
        <f>IF($T$6,IF($T$1,SUMIFS(Metrics!AE:AE,Metrics!$C:$C,"="&amp;$C79,Metrics!$AM:$AM,"=No",Metrics!$G:$G,"=Full Reporter"),SUMIFS(Metrics!AE:AE,Metrics!$C:$C,"="&amp;$C79,Metrics!$G:$G,"=Full Reporter")),IF($T$1,SUMIFS(Metrics!AE:AE,Metrics!$C:$C,"="&amp;$C79,Metrics!$AM:$AM,"=No"),SUMIFS(Metrics!AE:AE,Metrics!$C:$C,"="&amp;$C79)))</f>
        <v>8096943</v>
      </c>
      <c r="P79" s="111">
        <f>IF($T$6,IF($T$1,SUMIFS(Metrics!AG:AG,Metrics!$C:$C,"="&amp;$C79,Metrics!$AM:$AM,"=No",Metrics!$G:$G,"=Full Reporter"),SUMIFS(Metrics!AG:AG,Metrics!$C:$C,"="&amp;$C79,Metrics!$G:$G,"=Full Reporter")),IF($T$1,SUMIFS(Metrics!AG:AG,Metrics!$C:$C,"="&amp;$C79,Metrics!$AM:$AM,"=No"),SUMIFS(Metrics!AG:AG,Metrics!$C:$C,"="&amp;$C79)))</f>
        <v>1015652</v>
      </c>
      <c r="Q79" s="111">
        <f>IF($T$6,IF($T$1,SUMIFS(Metrics!AI:AI,Metrics!$C:$C,"="&amp;$C79,Metrics!$AM:$AM,"=No",Metrics!$G:$G,"=Full Reporter"),SUMIFS(Metrics!AI:AI,Metrics!$C:$C,"="&amp;$C79,Metrics!$G:$G,"=Full Reporter")),IF($T$1,SUMIFS(Metrics!AI:AI,Metrics!$C:$C,"="&amp;$C79,Metrics!$AM:$AM,"=No"),SUMIFS(Metrics!AI:AI,Metrics!$C:$C,"="&amp;$C79)))</f>
        <v>46481527</v>
      </c>
      <c r="R79" s="112">
        <f>IF($T$6,IF($T$1,SUMIFS(Metrics!AK:AK,Metrics!$C:$C,"="&amp;$C79,Metrics!$AM:$AM,"=No",Metrics!$G:$G,"=Full Reporter"),SUMIFS(Metrics!AK:AK,Metrics!$C:$C,"="&amp;$C79,Metrics!$G:$G,"=Full Reporter")),IF($T$1,SUMIFS(Metrics!AK:AK,Metrics!$C:$C,"="&amp;$C79,Metrics!$AM:$AM,"=No"),SUMIFS(Metrics!AK:AK,Metrics!$C:$C,"="&amp;$C79)))</f>
        <v>16253314</v>
      </c>
      <c r="S79" s="50"/>
      <c r="T79" s="50"/>
      <c r="U79" s="50"/>
      <c r="V79" s="50"/>
      <c r="W79" s="50"/>
      <c r="X79" s="50"/>
      <c r="Y79" s="50"/>
    </row>
    <row r="80" spans="1:25">
      <c r="A80" s="90"/>
      <c r="B80" s="90"/>
      <c r="C80" s="144" t="s">
        <v>39</v>
      </c>
      <c r="D80" s="145" t="s">
        <v>5247</v>
      </c>
      <c r="E80" s="146"/>
      <c r="F80" s="111">
        <f>IF($T$6,IF($T$1,SUMIFS(Metrics!L:L,Metrics!$C:$C,"="&amp;$C80,Metrics!$AM:$AM,"=No",Metrics!$G:$G,"=Full Reporter"),SUMIFS(Metrics!L:L,Metrics!$C:$C,"="&amp;$C80,Metrics!$G:$G,"=Full Reporter")),IF($T$1,SUMIFS(Metrics!L:L,Metrics!$C:$C,"="&amp;$C80,Metrics!$AM:$AM,"=No"),SUMIFS(Metrics!L:L,Metrics!$C:$C,"="&amp;$C80)))</f>
        <v>5806</v>
      </c>
      <c r="G80" s="108">
        <f>IFERROR(IF($T$6,IF($T$1,AVERAGEIFS(Metrics!N:N,Metrics!$C:$C,"="&amp;$C80,Metrics!$AM:$AM,"=No",Metrics!$G:$G,"=Full Reporter"),AVERAGEIFS(Metrics!N:N,Metrics!$C:$C,"="&amp;$C80,Metrics!$G:$G,"=Full Reporter")),IF($T$1,AVERAGEIFS(Metrics!N:N,Metrics!$C:$C,"="&amp;$C80,Metrics!$AM:$AM,"=No"),AVERAGEIFS(Metrics!N:N,Metrics!$C:$C,"="&amp;$C80))),"-")</f>
        <v>1.3603804195804201</v>
      </c>
      <c r="H80" s="109">
        <f>IFERROR(IF($T$6,IF($T$1,AVERAGEIFS(Metrics!P:P,Metrics!$C:$C,"="&amp;$C80,Metrics!$AM:$AM,"=No",Metrics!$G:$G,"=Full Reporter"),AVERAGEIFS(Metrics!P:P,Metrics!$C:$C,"="&amp;$C80,Metrics!$G:$G,"=Full Reporter")),IF($T$1,AVERAGEIFS(Metrics!P:P,Metrics!$C:$C,"="&amp;$C80,Metrics!$AM:$AM,"=No"),AVERAGEIFS(Metrics!P:P,Metrics!$C:$C,"="&amp;$C80))),"-")</f>
        <v>0.13596713286713294</v>
      </c>
      <c r="I80" s="108">
        <f>IFERROR(IF($T$6,IF($T$1,AVERAGEIFS(Metrics!R:R,Metrics!$C:$C,"="&amp;$C80,Metrics!$AM:$AM,"=No",Metrics!$G:$G,"=Full Reporter"),AVERAGEIFS(Metrics!R:R,Metrics!$C:$C,"="&amp;$C80,Metrics!$G:$G,"=Full Reporter")),IF($T$1,AVERAGEIFS(Metrics!R:R,Metrics!$C:$C,"="&amp;$C80,Metrics!$AM:$AM,"=No"),AVERAGEIFS(Metrics!R:R,Metrics!$C:$C,"="&amp;$C80))),"-")</f>
        <v>91.846697202797259</v>
      </c>
      <c r="J80" s="109">
        <f>IFERROR(IF($T$6,IF($T$1,AVERAGEIFS(Metrics!T:T,Metrics!$C:$C,"="&amp;$C80,Metrics!$AM:$AM,"=No",Metrics!$G:$G,"=Full Reporter"),AVERAGEIFS(Metrics!T:T,Metrics!$C:$C,"="&amp;$C80,Metrics!$G:$G,"=Full Reporter")),IF($T$1,AVERAGEIFS(Metrics!T:T,Metrics!$C:$C,"="&amp;$C80,Metrics!$AM:$AM,"=No"),AVERAGEIFS(Metrics!T:T,Metrics!$C:$C,"="&amp;$C80))),"-")</f>
        <v>9.5629944055943987</v>
      </c>
      <c r="K80" s="108">
        <f>IFERROR(IF($T$6,IF($T$1,AVERAGEIFS(Metrics!V:V,Metrics!$C:$C,"="&amp;$C80,Metrics!$AM:$AM,"=No",Metrics!$G:$G,"=Full Reporter"),AVERAGEIFS(Metrics!V:V,Metrics!$C:$C,"="&amp;$C80,Metrics!$G:$G,"=Full Reporter")),IF($T$1,AVERAGEIFS(Metrics!V:V,Metrics!$C:$C,"="&amp;$C80,Metrics!$AM:$AM,"=No"),AVERAGEIFS(Metrics!V:V,Metrics!$C:$C,"="&amp;$C80))),"-")</f>
        <v>19.643146853146835</v>
      </c>
      <c r="L80" s="108">
        <f>IFERROR(IF($T$6,IF($T$1,AVERAGEIFS(Metrics!X:X,Metrics!$C:$C,"="&amp;$C80,Metrics!$AM:$AM,"=No",Metrics!$G:$G,"=Full Reporter"),AVERAGEIFS(Metrics!X:X,Metrics!$C:$C,"="&amp;$C80,Metrics!$G:$G,"=Full Reporter")),IF($T$1,AVERAGEIFS(Metrics!X:X,Metrics!$C:$C,"="&amp;$C80,Metrics!$AM:$AM,"=No"),AVERAGEIFS(Metrics!X:X,Metrics!$C:$C,"="&amp;$C80))),"-")</f>
        <v>1.5639832167832168</v>
      </c>
      <c r="M80" s="110">
        <f>IF($T$6,IF($T$1,SUMIFS(Metrics!AA:AA,Metrics!$C:$C,"="&amp;$C80,Metrics!$AM:$AM,"=No",Metrics!$G:$G,"=Full Reporter"),SUMIFS(Metrics!AA:AA,Metrics!$C:$C,"="&amp;$C80,Metrics!$G:$G,"=Full Reporter")),IF($T$1,SUMIFS(Metrics!AA:AA,Metrics!$C:$C,"="&amp;$C80,Metrics!$AM:$AM,"=No"),SUMIFS(Metrics!AA:AA,Metrics!$C:$C,"="&amp;$C80)))</f>
        <v>248750092</v>
      </c>
      <c r="N80" s="110">
        <f>IF($T$6,IF($T$1,SUMIFS(Metrics!AC:AC,Metrics!$C:$C,"="&amp;$C80,Metrics!$AM:$AM,"=No",Metrics!$G:$G,"=Full Reporter"),SUMIFS(Metrics!AC:AC,Metrics!$C:$C,"="&amp;$C80,Metrics!$G:$G,"=Full Reporter")),IF($T$1,SUMIFS(Metrics!AC:AC,Metrics!$C:$C,"="&amp;$C80,Metrics!$AM:$AM,"=No"),SUMIFS(Metrics!AC:AC,Metrics!$C:$C,"="&amp;$C80)))</f>
        <v>1597538779</v>
      </c>
      <c r="O80" s="111">
        <f>IF($T$6,IF($T$1,SUMIFS(Metrics!AE:AE,Metrics!$C:$C,"="&amp;$C80,Metrics!$AM:$AM,"=No",Metrics!$G:$G,"=Full Reporter"),SUMIFS(Metrics!AE:AE,Metrics!$C:$C,"="&amp;$C80,Metrics!$G:$G,"=Full Reporter")),IF($T$1,SUMIFS(Metrics!AE:AE,Metrics!$C:$C,"="&amp;$C80,Metrics!$AM:$AM,"=No"),SUMIFS(Metrics!AE:AE,Metrics!$C:$C,"="&amp;$C80)))</f>
        <v>227424998</v>
      </c>
      <c r="P80" s="111">
        <f>IF($T$6,IF($T$1,SUMIFS(Metrics!AG:AG,Metrics!$C:$C,"="&amp;$C80,Metrics!$AM:$AM,"=No",Metrics!$G:$G,"=Full Reporter"),SUMIFS(Metrics!AG:AG,Metrics!$C:$C,"="&amp;$C80,Metrics!$G:$G,"=Full Reporter")),IF($T$1,SUMIFS(Metrics!AG:AG,Metrics!$C:$C,"="&amp;$C80,Metrics!$AM:$AM,"=No"),SUMIFS(Metrics!AG:AG,Metrics!$C:$C,"="&amp;$C80)))</f>
        <v>15392760</v>
      </c>
      <c r="Q80" s="111">
        <f>IF($T$6,IF($T$1,SUMIFS(Metrics!AI:AI,Metrics!$C:$C,"="&amp;$C80,Metrics!$AM:$AM,"=No",Metrics!$G:$G,"=Full Reporter"),SUMIFS(Metrics!AI:AI,Metrics!$C:$C,"="&amp;$C80,Metrics!$G:$G,"=Full Reporter")),IF($T$1,SUMIFS(Metrics!AI:AI,Metrics!$C:$C,"="&amp;$C80,Metrics!$AM:$AM,"=No"),SUMIFS(Metrics!AI:AI,Metrics!$C:$C,"="&amp;$C80)))</f>
        <v>1385463040</v>
      </c>
      <c r="R80" s="112">
        <f>IF($T$6,IF($T$1,SUMIFS(Metrics!AK:AK,Metrics!$C:$C,"="&amp;$C80,Metrics!$AM:$AM,"=No",Metrics!$G:$G,"=Full Reporter"),SUMIFS(Metrics!AK:AK,Metrics!$C:$C,"="&amp;$C80,Metrics!$G:$G,"=Full Reporter")),IF($T$1,SUMIFS(Metrics!AK:AK,Metrics!$C:$C,"="&amp;$C80,Metrics!$AM:$AM,"=No"),SUMIFS(Metrics!AK:AK,Metrics!$C:$C,"="&amp;$C80)))</f>
        <v>226671427</v>
      </c>
      <c r="S80" s="50"/>
      <c r="T80" s="50"/>
      <c r="U80" s="50"/>
      <c r="V80" s="50"/>
      <c r="W80" s="50"/>
      <c r="X80" s="50"/>
      <c r="Y80" s="50"/>
    </row>
    <row r="81" spans="1:25">
      <c r="A81" s="90"/>
      <c r="B81" s="90"/>
      <c r="C81" s="144" t="s">
        <v>42</v>
      </c>
      <c r="D81" s="145" t="s">
        <v>5248</v>
      </c>
      <c r="E81" s="146"/>
      <c r="F81" s="111">
        <f>IF($T$6,IF($T$1,SUMIFS(Metrics!L:L,Metrics!$C:$C,"="&amp;$C81,Metrics!$AM:$AM,"=No",Metrics!$G:$G,"=Full Reporter"),SUMIFS(Metrics!L:L,Metrics!$C:$C,"="&amp;$C81,Metrics!$G:$G,"=Full Reporter")),IF($T$1,SUMIFS(Metrics!L:L,Metrics!$C:$C,"="&amp;$C81,Metrics!$AM:$AM,"=No"),SUMIFS(Metrics!L:L,Metrics!$C:$C,"="&amp;$C81)))</f>
        <v>2347</v>
      </c>
      <c r="G81" s="108">
        <f>IFERROR(IF($T$6,IF($T$1,AVERAGEIFS(Metrics!N:N,Metrics!$C:$C,"="&amp;$C81,Metrics!$AM:$AM,"=No",Metrics!$G:$G,"=Full Reporter"),AVERAGEIFS(Metrics!N:N,Metrics!$C:$C,"="&amp;$C81,Metrics!$G:$G,"=Full Reporter")),IF($T$1,AVERAGEIFS(Metrics!N:N,Metrics!$C:$C,"="&amp;$C81,Metrics!$AM:$AM,"=No"),AVERAGEIFS(Metrics!N:N,Metrics!$C:$C,"="&amp;$C81))),"-")</f>
        <v>1.2193274999999997</v>
      </c>
      <c r="H81" s="109">
        <f>IFERROR(IF($T$6,IF($T$1,AVERAGEIFS(Metrics!P:P,Metrics!$C:$C,"="&amp;$C81,Metrics!$AM:$AM,"=No",Metrics!$G:$G,"=Full Reporter"),AVERAGEIFS(Metrics!P:P,Metrics!$C:$C,"="&amp;$C81,Metrics!$G:$G,"=Full Reporter")),IF($T$1,AVERAGEIFS(Metrics!P:P,Metrics!$C:$C,"="&amp;$C81,Metrics!$AM:$AM,"=No"),AVERAGEIFS(Metrics!P:P,Metrics!$C:$C,"="&amp;$C81))),"-")</f>
        <v>0.10679500000000001</v>
      </c>
      <c r="I81" s="108">
        <f>IFERROR(IF($T$6,IF($T$1,AVERAGEIFS(Metrics!R:R,Metrics!$C:$C,"="&amp;$C81,Metrics!$AM:$AM,"=No",Metrics!$G:$G,"=Full Reporter"),AVERAGEIFS(Metrics!R:R,Metrics!$C:$C,"="&amp;$C81,Metrics!$G:$G,"=Full Reporter")),IF($T$1,AVERAGEIFS(Metrics!R:R,Metrics!$C:$C,"="&amp;$C81,Metrics!$AM:$AM,"=No"),AVERAGEIFS(Metrics!R:R,Metrics!$C:$C,"="&amp;$C81))),"-")</f>
        <v>53.370788333333316</v>
      </c>
      <c r="J81" s="109">
        <f>IFERROR(IF($T$6,IF($T$1,AVERAGEIFS(Metrics!T:T,Metrics!$C:$C,"="&amp;$C81,Metrics!$AM:$AM,"=No",Metrics!$G:$G,"=Full Reporter"),AVERAGEIFS(Metrics!T:T,Metrics!$C:$C,"="&amp;$C81,Metrics!$G:$G,"=Full Reporter")),IF($T$1,AVERAGEIFS(Metrics!T:T,Metrics!$C:$C,"="&amp;$C81,Metrics!$AM:$AM,"=No"),AVERAGEIFS(Metrics!T:T,Metrics!$C:$C,"="&amp;$C81))),"-")</f>
        <v>6.0936775000000001</v>
      </c>
      <c r="K81" s="108">
        <f>IFERROR(IF($T$6,IF($T$1,AVERAGEIFS(Metrics!V:V,Metrics!$C:$C,"="&amp;$C81,Metrics!$AM:$AM,"=No",Metrics!$G:$G,"=Full Reporter"),AVERAGEIFS(Metrics!V:V,Metrics!$C:$C,"="&amp;$C81,Metrics!$G:$G,"=Full Reporter")),IF($T$1,AVERAGEIFS(Metrics!V:V,Metrics!$C:$C,"="&amp;$C81,Metrics!$AM:$AM,"=No"),AVERAGEIFS(Metrics!V:V,Metrics!$C:$C,"="&amp;$C81))),"-")</f>
        <v>21.456871666666665</v>
      </c>
      <c r="L81" s="108">
        <f>IFERROR(IF($T$6,IF($T$1,AVERAGEIFS(Metrics!X:X,Metrics!$C:$C,"="&amp;$C81,Metrics!$AM:$AM,"=No",Metrics!$G:$G,"=Full Reporter"),AVERAGEIFS(Metrics!X:X,Metrics!$C:$C,"="&amp;$C81,Metrics!$G:$G,"=Full Reporter")),IF($T$1,AVERAGEIFS(Metrics!X:X,Metrics!$C:$C,"="&amp;$C81,Metrics!$AM:$AM,"=No"),AVERAGEIFS(Metrics!X:X,Metrics!$C:$C,"="&amp;$C81))),"-")</f>
        <v>1.2795341666666666</v>
      </c>
      <c r="M81" s="110">
        <f>IF($T$6,IF($T$1,SUMIFS(Metrics!AA:AA,Metrics!$C:$C,"="&amp;$C81,Metrics!$AM:$AM,"=No",Metrics!$G:$G,"=Full Reporter"),SUMIFS(Metrics!AA:AA,Metrics!$C:$C,"="&amp;$C81,Metrics!$G:$G,"=Full Reporter")),IF($T$1,SUMIFS(Metrics!AA:AA,Metrics!$C:$C,"="&amp;$C81,Metrics!$AM:$AM,"=No"),SUMIFS(Metrics!AA:AA,Metrics!$C:$C,"="&amp;$C81)))</f>
        <v>169884830</v>
      </c>
      <c r="N81" s="110">
        <f>IF($T$6,IF($T$1,SUMIFS(Metrics!AC:AC,Metrics!$C:$C,"="&amp;$C81,Metrics!$AM:$AM,"=No",Metrics!$G:$G,"=Full Reporter"),SUMIFS(Metrics!AC:AC,Metrics!$C:$C,"="&amp;$C81,Metrics!$G:$G,"=Full Reporter")),IF($T$1,SUMIFS(Metrics!AC:AC,Metrics!$C:$C,"="&amp;$C81,Metrics!$AM:$AM,"=No"),SUMIFS(Metrics!AC:AC,Metrics!$C:$C,"="&amp;$C81)))</f>
        <v>630988982</v>
      </c>
      <c r="O81" s="111">
        <f>IF($T$6,IF($T$1,SUMIFS(Metrics!AE:AE,Metrics!$C:$C,"="&amp;$C81,Metrics!$AM:$AM,"=No",Metrics!$G:$G,"=Full Reporter"),SUMIFS(Metrics!AE:AE,Metrics!$C:$C,"="&amp;$C81,Metrics!$G:$G,"=Full Reporter")),IF($T$1,SUMIFS(Metrics!AE:AE,Metrics!$C:$C,"="&amp;$C81,Metrics!$AM:$AM,"=No"),SUMIFS(Metrics!AE:AE,Metrics!$C:$C,"="&amp;$C81)))</f>
        <v>144907302</v>
      </c>
      <c r="P81" s="111">
        <f>IF($T$6,IF($T$1,SUMIFS(Metrics!AG:AG,Metrics!$C:$C,"="&amp;$C81,Metrics!$AM:$AM,"=No",Metrics!$G:$G,"=Full Reporter"),SUMIFS(Metrics!AG:AG,Metrics!$C:$C,"="&amp;$C81,Metrics!$G:$G,"=Full Reporter")),IF($T$1,SUMIFS(Metrics!AG:AG,Metrics!$C:$C,"="&amp;$C81,Metrics!$AM:$AM,"=No"),SUMIFS(Metrics!AG:AG,Metrics!$C:$C,"="&amp;$C81)))</f>
        <v>5920527</v>
      </c>
      <c r="Q81" s="111">
        <f>IF($T$6,IF($T$1,SUMIFS(Metrics!AI:AI,Metrics!$C:$C,"="&amp;$C81,Metrics!$AM:$AM,"=No",Metrics!$G:$G,"=Full Reporter"),SUMIFS(Metrics!AI:AI,Metrics!$C:$C,"="&amp;$C81,Metrics!$G:$G,"=Full Reporter")),IF($T$1,SUMIFS(Metrics!AI:AI,Metrics!$C:$C,"="&amp;$C81,Metrics!$AM:$AM,"=No"),SUMIFS(Metrics!AI:AI,Metrics!$C:$C,"="&amp;$C81)))</f>
        <v>853299852</v>
      </c>
      <c r="R81" s="112">
        <f>IF($T$6,IF($T$1,SUMIFS(Metrics!AK:AK,Metrics!$C:$C,"="&amp;$C81,Metrics!$AM:$AM,"=No",Metrics!$G:$G,"=Full Reporter"),SUMIFS(Metrics!AK:AK,Metrics!$C:$C,"="&amp;$C81,Metrics!$G:$G,"=Full Reporter")),IF($T$1,SUMIFS(Metrics!AK:AK,Metrics!$C:$C,"="&amp;$C81,Metrics!$AM:$AM,"=No"),SUMIFS(Metrics!AK:AK,Metrics!$C:$C,"="&amp;$C81)))</f>
        <v>98289578</v>
      </c>
      <c r="S81" s="50"/>
      <c r="T81" s="50"/>
      <c r="U81" s="50"/>
      <c r="V81" s="50"/>
      <c r="W81" s="50"/>
      <c r="X81" s="50"/>
      <c r="Y81" s="50"/>
    </row>
    <row r="82" spans="1:25">
      <c r="A82" s="90"/>
      <c r="B82" s="90"/>
      <c r="C82" s="144" t="s">
        <v>5199</v>
      </c>
      <c r="D82" s="145" t="s">
        <v>5249</v>
      </c>
      <c r="E82" s="146"/>
      <c r="F82" s="111">
        <f>IF($T$6,IF($T$1,SUMIFS(Metrics!L:L,Metrics!$C:$C,"="&amp;$C82,Metrics!$AM:$AM,"=No",Metrics!$G:$G,"=Full Reporter"),SUMIFS(Metrics!L:L,Metrics!$C:$C,"="&amp;$C82,Metrics!$G:$G,"=Full Reporter")),IF($T$1,SUMIFS(Metrics!L:L,Metrics!$C:$C,"="&amp;$C82,Metrics!$AM:$AM,"=No"),SUMIFS(Metrics!L:L,Metrics!$C:$C,"="&amp;$C82)))</f>
        <v>12</v>
      </c>
      <c r="G82" s="108">
        <f>IFERROR(IF($T$6,IF($T$1,AVERAGEIFS(Metrics!N:N,Metrics!$C:$C,"="&amp;$C82,Metrics!$AM:$AM,"=No",Metrics!$G:$G,"=Full Reporter"),AVERAGEIFS(Metrics!N:N,Metrics!$C:$C,"="&amp;$C82,Metrics!$G:$G,"=Full Reporter")),IF($T$1,AVERAGEIFS(Metrics!N:N,Metrics!$C:$C,"="&amp;$C82,Metrics!$AM:$AM,"=No"),AVERAGEIFS(Metrics!N:N,Metrics!$C:$C,"="&amp;$C82))),"-")</f>
        <v>0</v>
      </c>
      <c r="H82" s="109">
        <f>IFERROR(IF($T$6,IF($T$1,AVERAGEIFS(Metrics!P:P,Metrics!$C:$C,"="&amp;$C82,Metrics!$AM:$AM,"=No",Metrics!$G:$G,"=Full Reporter"),AVERAGEIFS(Metrics!P:P,Metrics!$C:$C,"="&amp;$C82,Metrics!$G:$G,"=Full Reporter")),IF($T$1,AVERAGEIFS(Metrics!P:P,Metrics!$C:$C,"="&amp;$C82,Metrics!$AM:$AM,"=No"),AVERAGEIFS(Metrics!P:P,Metrics!$C:$C,"="&amp;$C82))),"-")</f>
        <v>0</v>
      </c>
      <c r="I82" s="108">
        <f>IFERROR(IF($T$6,IF($T$1,AVERAGEIFS(Metrics!R:R,Metrics!$C:$C,"="&amp;$C82,Metrics!$AM:$AM,"=No",Metrics!$G:$G,"=Full Reporter"),AVERAGEIFS(Metrics!R:R,Metrics!$C:$C,"="&amp;$C82,Metrics!$G:$G,"=Full Reporter")),IF($T$1,AVERAGEIFS(Metrics!R:R,Metrics!$C:$C,"="&amp;$C82,Metrics!$AM:$AM,"=No"),AVERAGEIFS(Metrics!R:R,Metrics!$C:$C,"="&amp;$C82))),"-")</f>
        <v>77.757649999999998</v>
      </c>
      <c r="J82" s="109">
        <f>IFERROR(IF($T$6,IF($T$1,AVERAGEIFS(Metrics!T:T,Metrics!$C:$C,"="&amp;$C82,Metrics!$AM:$AM,"=No",Metrics!$G:$G,"=Full Reporter"),AVERAGEIFS(Metrics!T:T,Metrics!$C:$C,"="&amp;$C82,Metrics!$G:$G,"=Full Reporter")),IF($T$1,AVERAGEIFS(Metrics!T:T,Metrics!$C:$C,"="&amp;$C82,Metrics!$AM:$AM,"=No"),AVERAGEIFS(Metrics!T:T,Metrics!$C:$C,"="&amp;$C82))),"-")</f>
        <v>3.40245</v>
      </c>
      <c r="K82" s="108">
        <f>IFERROR(IF($T$6,IF($T$1,AVERAGEIFS(Metrics!V:V,Metrics!$C:$C,"="&amp;$C82,Metrics!$AM:$AM,"=No",Metrics!$G:$G,"=Full Reporter"),AVERAGEIFS(Metrics!V:V,Metrics!$C:$C,"="&amp;$C82,Metrics!$G:$G,"=Full Reporter")),IF($T$1,AVERAGEIFS(Metrics!V:V,Metrics!$C:$C,"="&amp;$C82,Metrics!$AM:$AM,"=No"),AVERAGEIFS(Metrics!V:V,Metrics!$C:$C,"="&amp;$C82))),"-")</f>
        <v>30.619699999999998</v>
      </c>
      <c r="L82" s="108">
        <f>IFERROR(IF($T$6,IF($T$1,AVERAGEIFS(Metrics!X:X,Metrics!$C:$C,"="&amp;$C82,Metrics!$AM:$AM,"=No",Metrics!$G:$G,"=Full Reporter"),AVERAGEIFS(Metrics!X:X,Metrics!$C:$C,"="&amp;$C82,Metrics!$G:$G,"=Full Reporter")),IF($T$1,AVERAGEIFS(Metrics!X:X,Metrics!$C:$C,"="&amp;$C82,Metrics!$AM:$AM,"=No"),AVERAGEIFS(Metrics!X:X,Metrics!$C:$C,"="&amp;$C82))),"-")</f>
        <v>0</v>
      </c>
      <c r="M82" s="110">
        <f>IF($T$6,IF($T$1,SUMIFS(Metrics!AA:AA,Metrics!$C:$C,"="&amp;$C82,Metrics!$AM:$AM,"=No",Metrics!$G:$G,"=Full Reporter"),SUMIFS(Metrics!AA:AA,Metrics!$C:$C,"="&amp;$C82,Metrics!$G:$G,"=Full Reporter")),IF($T$1,SUMIFS(Metrics!AA:AA,Metrics!$C:$C,"="&amp;$C82,Metrics!$AM:$AM,"=No"),SUMIFS(Metrics!AA:AA,Metrics!$C:$C,"="&amp;$C82)))</f>
        <v>0</v>
      </c>
      <c r="N82" s="110">
        <f>IF($T$6,IF($T$1,SUMIFS(Metrics!AC:AC,Metrics!$C:$C,"="&amp;$C82,Metrics!$AM:$AM,"=No",Metrics!$G:$G,"=Full Reporter"),SUMIFS(Metrics!AC:AC,Metrics!$C:$C,"="&amp;$C82,Metrics!$G:$G,"=Full Reporter")),IF($T$1,SUMIFS(Metrics!AC:AC,Metrics!$C:$C,"="&amp;$C82,Metrics!$AM:$AM,"=No"),SUMIFS(Metrics!AC:AC,Metrics!$C:$C,"="&amp;$C82)))</f>
        <v>3746416</v>
      </c>
      <c r="O82" s="111">
        <f>IF($T$6,IF($T$1,SUMIFS(Metrics!AE:AE,Metrics!$C:$C,"="&amp;$C82,Metrics!$AM:$AM,"=No",Metrics!$G:$G,"=Full Reporter"),SUMIFS(Metrics!AE:AE,Metrics!$C:$C,"="&amp;$C82,Metrics!$G:$G,"=Full Reporter")),IF($T$1,SUMIFS(Metrics!AE:AE,Metrics!$C:$C,"="&amp;$C82,Metrics!$AM:$AM,"=No"),SUMIFS(Metrics!AE:AE,Metrics!$C:$C,"="&amp;$C82)))</f>
        <v>162115</v>
      </c>
      <c r="P82" s="111">
        <f>IF($T$6,IF($T$1,SUMIFS(Metrics!AG:AG,Metrics!$C:$C,"="&amp;$C82,Metrics!$AM:$AM,"=No",Metrics!$G:$G,"=Full Reporter"),SUMIFS(Metrics!AG:AG,Metrics!$C:$C,"="&amp;$C82,Metrics!$G:$G,"=Full Reporter")),IF($T$1,SUMIFS(Metrics!AG:AG,Metrics!$C:$C,"="&amp;$C82,Metrics!$AM:$AM,"=No"),SUMIFS(Metrics!AG:AG,Metrics!$C:$C,"="&amp;$C82)))</f>
        <v>48042</v>
      </c>
      <c r="Q82" s="111">
        <f>IF($T$6,IF($T$1,SUMIFS(Metrics!AI:AI,Metrics!$C:$C,"="&amp;$C82,Metrics!$AM:$AM,"=No",Metrics!$G:$G,"=Full Reporter"),SUMIFS(Metrics!AI:AI,Metrics!$C:$C,"="&amp;$C82,Metrics!$G:$G,"=Full Reporter")),IF($T$1,SUMIFS(Metrics!AI:AI,Metrics!$C:$C,"="&amp;$C82,Metrics!$AM:$AM,"=No"),SUMIFS(Metrics!AI:AI,Metrics!$C:$C,"="&amp;$C82)))</f>
        <v>0</v>
      </c>
      <c r="R82" s="112">
        <f>IF($T$6,IF($T$1,SUMIFS(Metrics!AK:AK,Metrics!$C:$C,"="&amp;$C82,Metrics!$AM:$AM,"=No",Metrics!$G:$G,"=Full Reporter"),SUMIFS(Metrics!AK:AK,Metrics!$C:$C,"="&amp;$C82,Metrics!$G:$G,"=Full Reporter")),IF($T$1,SUMIFS(Metrics!AK:AK,Metrics!$C:$C,"="&amp;$C82,Metrics!$AM:$AM,"=No"),SUMIFS(Metrics!AK:AK,Metrics!$C:$C,"="&amp;$C82)))</f>
        <v>406445</v>
      </c>
      <c r="S82" s="50"/>
      <c r="T82" s="50"/>
      <c r="U82" s="50"/>
      <c r="V82" s="50"/>
      <c r="W82" s="50"/>
      <c r="X82" s="50"/>
      <c r="Y82" s="50"/>
    </row>
    <row r="83" spans="1:25">
      <c r="A83" s="90"/>
      <c r="B83" s="90"/>
      <c r="C83" s="144" t="s">
        <v>43</v>
      </c>
      <c r="D83" s="145" t="s">
        <v>5250</v>
      </c>
      <c r="E83" s="146"/>
      <c r="F83" s="111">
        <f>IF($T$6,IF($T$1,SUMIFS(Metrics!L:L,Metrics!$C:$C,"="&amp;$C83,Metrics!$AM:$AM,"=No",Metrics!$G:$G,"=Full Reporter"),SUMIFS(Metrics!L:L,Metrics!$C:$C,"="&amp;$C83,Metrics!$G:$G,"=Full Reporter")),IF($T$1,SUMIFS(Metrics!L:L,Metrics!$C:$C,"="&amp;$C83,Metrics!$AM:$AM,"=No"),SUMIFS(Metrics!L:L,Metrics!$C:$C,"="&amp;$C83)))</f>
        <v>1000</v>
      </c>
      <c r="G83" s="108">
        <f>IFERROR(IF($T$6,IF($T$1,AVERAGEIFS(Metrics!N:N,Metrics!$C:$C,"="&amp;$C83,Metrics!$AM:$AM,"=No",Metrics!$G:$G,"=Full Reporter"),AVERAGEIFS(Metrics!N:N,Metrics!$C:$C,"="&amp;$C83,Metrics!$G:$G,"=Full Reporter")),IF($T$1,AVERAGEIFS(Metrics!N:N,Metrics!$C:$C,"="&amp;$C83,Metrics!$AM:$AM,"=No"),AVERAGEIFS(Metrics!N:N,Metrics!$C:$C,"="&amp;$C83))),"-")</f>
        <v>1.1875416666666665</v>
      </c>
      <c r="H83" s="109">
        <f>IFERROR(IF($T$6,IF($T$1,AVERAGEIFS(Metrics!P:P,Metrics!$C:$C,"="&amp;$C83,Metrics!$AM:$AM,"=No",Metrics!$G:$G,"=Full Reporter"),AVERAGEIFS(Metrics!P:P,Metrics!$C:$C,"="&amp;$C83,Metrics!$G:$G,"=Full Reporter")),IF($T$1,AVERAGEIFS(Metrics!P:P,Metrics!$C:$C,"="&amp;$C83,Metrics!$AM:$AM,"=No"),AVERAGEIFS(Metrics!P:P,Metrics!$C:$C,"="&amp;$C83))),"-")</f>
        <v>0.18277500000000002</v>
      </c>
      <c r="I83" s="108">
        <f>IFERROR(IF($T$6,IF($T$1,AVERAGEIFS(Metrics!R:R,Metrics!$C:$C,"="&amp;$C83,Metrics!$AM:$AM,"=No",Metrics!$G:$G,"=Full Reporter"),AVERAGEIFS(Metrics!R:R,Metrics!$C:$C,"="&amp;$C83,Metrics!$G:$G,"=Full Reporter")),IF($T$1,AVERAGEIFS(Metrics!R:R,Metrics!$C:$C,"="&amp;$C83,Metrics!$AM:$AM,"=No"),AVERAGEIFS(Metrics!R:R,Metrics!$C:$C,"="&amp;$C83))),"-")</f>
        <v>87.284658333333326</v>
      </c>
      <c r="J83" s="109">
        <f>IFERROR(IF($T$6,IF($T$1,AVERAGEIFS(Metrics!T:T,Metrics!$C:$C,"="&amp;$C83,Metrics!$AM:$AM,"=No",Metrics!$G:$G,"=Full Reporter"),AVERAGEIFS(Metrics!T:T,Metrics!$C:$C,"="&amp;$C83,Metrics!$G:$G,"=Full Reporter")),IF($T$1,AVERAGEIFS(Metrics!T:T,Metrics!$C:$C,"="&amp;$C83,Metrics!$AM:$AM,"=No"),AVERAGEIFS(Metrics!T:T,Metrics!$C:$C,"="&amp;$C83))),"-")</f>
        <v>11.121058333333332</v>
      </c>
      <c r="K83" s="108">
        <f>IFERROR(IF($T$6,IF($T$1,AVERAGEIFS(Metrics!V:V,Metrics!$C:$C,"="&amp;$C83,Metrics!$AM:$AM,"=No",Metrics!$G:$G,"=Full Reporter"),AVERAGEIFS(Metrics!V:V,Metrics!$C:$C,"="&amp;$C83,Metrics!$G:$G,"=Full Reporter")),IF($T$1,AVERAGEIFS(Metrics!V:V,Metrics!$C:$C,"="&amp;$C83,Metrics!$AM:$AM,"=No"),AVERAGEIFS(Metrics!V:V,Metrics!$C:$C,"="&amp;$C83))),"-")</f>
        <v>16.11065</v>
      </c>
      <c r="L83" s="108">
        <f>IFERROR(IF($T$6,IF($T$1,AVERAGEIFS(Metrics!X:X,Metrics!$C:$C,"="&amp;$C83,Metrics!$AM:$AM,"=No",Metrics!$G:$G,"=Full Reporter"),AVERAGEIFS(Metrics!X:X,Metrics!$C:$C,"="&amp;$C83,Metrics!$G:$G,"=Full Reporter")),IF($T$1,AVERAGEIFS(Metrics!X:X,Metrics!$C:$C,"="&amp;$C83,Metrics!$AM:$AM,"=No"),AVERAGEIFS(Metrics!X:X,Metrics!$C:$C,"="&amp;$C83))),"-")</f>
        <v>1.1031333333333335</v>
      </c>
      <c r="M83" s="110">
        <f>IF($T$6,IF($T$1,SUMIFS(Metrics!AA:AA,Metrics!$C:$C,"="&amp;$C83,Metrics!$AM:$AM,"=No",Metrics!$G:$G,"=Full Reporter"),SUMIFS(Metrics!AA:AA,Metrics!$C:$C,"="&amp;$C83,Metrics!$G:$G,"=Full Reporter")),IF($T$1,SUMIFS(Metrics!AA:AA,Metrics!$C:$C,"="&amp;$C83,Metrics!$AM:$AM,"=No"),SUMIFS(Metrics!AA:AA,Metrics!$C:$C,"="&amp;$C83)))</f>
        <v>60740889</v>
      </c>
      <c r="N83" s="110">
        <f>IF($T$6,IF($T$1,SUMIFS(Metrics!AC:AC,Metrics!$C:$C,"="&amp;$C83,Metrics!$AM:$AM,"=No",Metrics!$G:$G,"=Full Reporter"),SUMIFS(Metrics!AC:AC,Metrics!$C:$C,"="&amp;$C83,Metrics!$G:$G,"=Full Reporter")),IF($T$1,SUMIFS(Metrics!AC:AC,Metrics!$C:$C,"="&amp;$C83,Metrics!$AM:$AM,"=No"),SUMIFS(Metrics!AC:AC,Metrics!$C:$C,"="&amp;$C83)))</f>
        <v>296510911</v>
      </c>
      <c r="O83" s="111">
        <f>IF($T$6,IF($T$1,SUMIFS(Metrics!AE:AE,Metrics!$C:$C,"="&amp;$C83,Metrics!$AM:$AM,"=No",Metrics!$G:$G,"=Full Reporter"),SUMIFS(Metrics!AE:AE,Metrics!$C:$C,"="&amp;$C83,Metrics!$G:$G,"=Full Reporter")),IF($T$1,SUMIFS(Metrics!AE:AE,Metrics!$C:$C,"="&amp;$C83,Metrics!$AM:$AM,"=No"),SUMIFS(Metrics!AE:AE,Metrics!$C:$C,"="&amp;$C83)))</f>
        <v>69439279</v>
      </c>
      <c r="P83" s="111">
        <f>IF($T$6,IF($T$1,SUMIFS(Metrics!AG:AG,Metrics!$C:$C,"="&amp;$C83,Metrics!$AM:$AM,"=No",Metrics!$G:$G,"=Full Reporter"),SUMIFS(Metrics!AG:AG,Metrics!$C:$C,"="&amp;$C83,Metrics!$G:$G,"=Full Reporter")),IF($T$1,SUMIFS(Metrics!AG:AG,Metrics!$C:$C,"="&amp;$C83,Metrics!$AM:$AM,"=No"),SUMIFS(Metrics!AG:AG,Metrics!$C:$C,"="&amp;$C83)))</f>
        <v>2386122</v>
      </c>
      <c r="Q83" s="111">
        <f>IF($T$6,IF($T$1,SUMIFS(Metrics!AI:AI,Metrics!$C:$C,"="&amp;$C83,Metrics!$AM:$AM,"=No",Metrics!$G:$G,"=Full Reporter"),SUMIFS(Metrics!AI:AI,Metrics!$C:$C,"="&amp;$C83,Metrics!$G:$G,"=Full Reporter")),IF($T$1,SUMIFS(Metrics!AI:AI,Metrics!$C:$C,"="&amp;$C83,Metrics!$AM:$AM,"=No"),SUMIFS(Metrics!AI:AI,Metrics!$C:$C,"="&amp;$C83)))</f>
        <v>347244520</v>
      </c>
      <c r="R83" s="112">
        <f>IF($T$6,IF($T$1,SUMIFS(Metrics!AK:AK,Metrics!$C:$C,"="&amp;$C83,Metrics!$AM:$AM,"=No",Metrics!$G:$G,"=Full Reporter"),SUMIFS(Metrics!AK:AK,Metrics!$C:$C,"="&amp;$C83,Metrics!$G:$G,"=Full Reporter")),IF($T$1,SUMIFS(Metrics!AK:AK,Metrics!$C:$C,"="&amp;$C83,Metrics!$AM:$AM,"=No"),SUMIFS(Metrics!AK:AK,Metrics!$C:$C,"="&amp;$C83)))</f>
        <v>33812718</v>
      </c>
      <c r="S83" s="50"/>
      <c r="T83" s="50"/>
      <c r="U83" s="50"/>
      <c r="V83" s="50"/>
      <c r="W83" s="50"/>
      <c r="X83" s="50"/>
      <c r="Y83" s="50"/>
    </row>
    <row r="84" spans="1:25">
      <c r="A84" s="90"/>
      <c r="B84" s="90"/>
      <c r="C84" s="144" t="s">
        <v>44</v>
      </c>
      <c r="D84" s="145" t="s">
        <v>5251</v>
      </c>
      <c r="E84" s="146"/>
      <c r="F84" s="111">
        <f>IF($T$6,IF($T$1,SUMIFS(Metrics!L:L,Metrics!$C:$C,"="&amp;$C84,Metrics!$AM:$AM,"=No",Metrics!$G:$G,"=Full Reporter"),SUMIFS(Metrics!L:L,Metrics!$C:$C,"="&amp;$C84,Metrics!$G:$G,"=Full Reporter")),IF($T$1,SUMIFS(Metrics!L:L,Metrics!$C:$C,"="&amp;$C84,Metrics!$AM:$AM,"=No"),SUMIFS(Metrics!L:L,Metrics!$C:$C,"="&amp;$C84)))</f>
        <v>1355</v>
      </c>
      <c r="G84" s="108">
        <f>IFERROR(IF($T$6,IF($T$1,AVERAGEIFS(Metrics!N:N,Metrics!$C:$C,"="&amp;$C84,Metrics!$AM:$AM,"=No",Metrics!$G:$G,"=Full Reporter"),AVERAGEIFS(Metrics!N:N,Metrics!$C:$C,"="&amp;$C84,Metrics!$G:$G,"=Full Reporter")),IF($T$1,AVERAGEIFS(Metrics!N:N,Metrics!$C:$C,"="&amp;$C84,Metrics!$AM:$AM,"=No"),AVERAGEIFS(Metrics!N:N,Metrics!$C:$C,"="&amp;$C84))),"-")</f>
        <v>1.430570175438596</v>
      </c>
      <c r="H84" s="109">
        <f>IFERROR(IF($T$6,IF($T$1,AVERAGEIFS(Metrics!P:P,Metrics!$C:$C,"="&amp;$C84,Metrics!$AM:$AM,"=No",Metrics!$G:$G,"=Full Reporter"),AVERAGEIFS(Metrics!P:P,Metrics!$C:$C,"="&amp;$C84,Metrics!$G:$G,"=Full Reporter")),IF($T$1,AVERAGEIFS(Metrics!P:P,Metrics!$C:$C,"="&amp;$C84,Metrics!$AM:$AM,"=No"),AVERAGEIFS(Metrics!P:P,Metrics!$C:$C,"="&amp;$C84))),"-")</f>
        <v>0.11517192982456145</v>
      </c>
      <c r="I84" s="108">
        <f>IFERROR(IF($T$6,IF($T$1,AVERAGEIFS(Metrics!R:R,Metrics!$C:$C,"="&amp;$C84,Metrics!$AM:$AM,"=No",Metrics!$G:$G,"=Full Reporter"),AVERAGEIFS(Metrics!R:R,Metrics!$C:$C,"="&amp;$C84,Metrics!$G:$G,"=Full Reporter")),IF($T$1,AVERAGEIFS(Metrics!R:R,Metrics!$C:$C,"="&amp;$C84,Metrics!$AM:$AM,"=No"),AVERAGEIFS(Metrics!R:R,Metrics!$C:$C,"="&amp;$C84))),"-")</f>
        <v>59.04306491228072</v>
      </c>
      <c r="J84" s="109">
        <f>IFERROR(IF($T$6,IF($T$1,AVERAGEIFS(Metrics!T:T,Metrics!$C:$C,"="&amp;$C84,Metrics!$AM:$AM,"=No",Metrics!$G:$G,"=Full Reporter"),AVERAGEIFS(Metrics!T:T,Metrics!$C:$C,"="&amp;$C84,Metrics!$G:$G,"=Full Reporter")),IF($T$1,AVERAGEIFS(Metrics!T:T,Metrics!$C:$C,"="&amp;$C84,Metrics!$AM:$AM,"=No"),AVERAGEIFS(Metrics!T:T,Metrics!$C:$C,"="&amp;$C84))),"-")</f>
        <v>9.3246859649122822</v>
      </c>
      <c r="K84" s="108">
        <f>IFERROR(IF($T$6,IF($T$1,AVERAGEIFS(Metrics!V:V,Metrics!$C:$C,"="&amp;$C84,Metrics!$AM:$AM,"=No",Metrics!$G:$G,"=Full Reporter"),AVERAGEIFS(Metrics!V:V,Metrics!$C:$C,"="&amp;$C84,Metrics!$G:$G,"=Full Reporter")),IF($T$1,AVERAGEIFS(Metrics!V:V,Metrics!$C:$C,"="&amp;$C84,Metrics!$AM:$AM,"=No"),AVERAGEIFS(Metrics!V:V,Metrics!$C:$C,"="&amp;$C84))),"-")</f>
        <v>15.872268421052627</v>
      </c>
      <c r="L84" s="108">
        <f>IFERROR(IF($T$6,IF($T$1,AVERAGEIFS(Metrics!X:X,Metrics!$C:$C,"="&amp;$C84,Metrics!$AM:$AM,"=No",Metrics!$G:$G,"=Full Reporter"),AVERAGEIFS(Metrics!X:X,Metrics!$C:$C,"="&amp;$C84,Metrics!$G:$G,"=Full Reporter")),IF($T$1,AVERAGEIFS(Metrics!X:X,Metrics!$C:$C,"="&amp;$C84,Metrics!$AM:$AM,"=No"),AVERAGEIFS(Metrics!X:X,Metrics!$C:$C,"="&amp;$C84))),"-")</f>
        <v>1.5758228070175435</v>
      </c>
      <c r="M84" s="110">
        <f>IF($T$6,IF($T$1,SUMIFS(Metrics!AA:AA,Metrics!$C:$C,"="&amp;$C84,Metrics!$AM:$AM,"=No",Metrics!$G:$G,"=Full Reporter"),SUMIFS(Metrics!AA:AA,Metrics!$C:$C,"="&amp;$C84,Metrics!$G:$G,"=Full Reporter")),IF($T$1,SUMIFS(Metrics!AA:AA,Metrics!$C:$C,"="&amp;$C84,Metrics!$AM:$AM,"=No"),SUMIFS(Metrics!AA:AA,Metrics!$C:$C,"="&amp;$C84)))</f>
        <v>21724404</v>
      </c>
      <c r="N84" s="110">
        <f>IF($T$6,IF($T$1,SUMIFS(Metrics!AC:AC,Metrics!$C:$C,"="&amp;$C84,Metrics!$AM:$AM,"=No",Metrics!$G:$G,"=Full Reporter"),SUMIFS(Metrics!AC:AC,Metrics!$C:$C,"="&amp;$C84,Metrics!$G:$G,"=Full Reporter")),IF($T$1,SUMIFS(Metrics!AC:AC,Metrics!$C:$C,"="&amp;$C84,Metrics!$AM:$AM,"=No"),SUMIFS(Metrics!AC:AC,Metrics!$C:$C,"="&amp;$C84)))</f>
        <v>133336934</v>
      </c>
      <c r="O84" s="111">
        <f>IF($T$6,IF($T$1,SUMIFS(Metrics!AE:AE,Metrics!$C:$C,"="&amp;$C84,Metrics!$AM:$AM,"=No",Metrics!$G:$G,"=Full Reporter"),SUMIFS(Metrics!AE:AE,Metrics!$C:$C,"="&amp;$C84,Metrics!$G:$G,"=Full Reporter")),IF($T$1,SUMIFS(Metrics!AE:AE,Metrics!$C:$C,"="&amp;$C84,Metrics!$AM:$AM,"=No"),SUMIFS(Metrics!AE:AE,Metrics!$C:$C,"="&amp;$C84)))</f>
        <v>24919512</v>
      </c>
      <c r="P84" s="111">
        <f>IF($T$6,IF($T$1,SUMIFS(Metrics!AG:AG,Metrics!$C:$C,"="&amp;$C84,Metrics!$AM:$AM,"=No",Metrics!$G:$G,"=Full Reporter"),SUMIFS(Metrics!AG:AG,Metrics!$C:$C,"="&amp;$C84,Metrics!$G:$G,"=Full Reporter")),IF($T$1,SUMIFS(Metrics!AG:AG,Metrics!$C:$C,"="&amp;$C84,Metrics!$AM:$AM,"=No"),SUMIFS(Metrics!AG:AG,Metrics!$C:$C,"="&amp;$C84)))</f>
        <v>2097195</v>
      </c>
      <c r="Q84" s="111">
        <f>IF($T$6,IF($T$1,SUMIFS(Metrics!AI:AI,Metrics!$C:$C,"="&amp;$C84,Metrics!$AM:$AM,"=No",Metrics!$G:$G,"=Full Reporter"),SUMIFS(Metrics!AI:AI,Metrics!$C:$C,"="&amp;$C84,Metrics!$G:$G,"=Full Reporter")),IF($T$1,SUMIFS(Metrics!AI:AI,Metrics!$C:$C,"="&amp;$C84,Metrics!$AM:$AM,"=No"),SUMIFS(Metrics!AI:AI,Metrics!$C:$C,"="&amp;$C84)))</f>
        <v>60407399</v>
      </c>
      <c r="R84" s="112">
        <f>IF($T$6,IF($T$1,SUMIFS(Metrics!AK:AK,Metrics!$C:$C,"="&amp;$C84,Metrics!$AM:$AM,"=No",Metrics!$G:$G,"=Full Reporter"),SUMIFS(Metrics!AK:AK,Metrics!$C:$C,"="&amp;$C84,Metrics!$G:$G,"=Full Reporter")),IF($T$1,SUMIFS(Metrics!AK:AK,Metrics!$C:$C,"="&amp;$C84,Metrics!$AM:$AM,"=No"),SUMIFS(Metrics!AK:AK,Metrics!$C:$C,"="&amp;$C84)))</f>
        <v>29537256</v>
      </c>
      <c r="S84" s="50"/>
      <c r="T84" s="50"/>
      <c r="U84" s="50"/>
      <c r="V84" s="50"/>
      <c r="W84" s="50"/>
      <c r="X84" s="50"/>
      <c r="Y84" s="50"/>
    </row>
    <row r="85" spans="1:25">
      <c r="A85" s="90"/>
      <c r="B85" s="90"/>
      <c r="C85" s="144" t="s">
        <v>1</v>
      </c>
      <c r="D85" s="145" t="s">
        <v>5252</v>
      </c>
      <c r="E85" s="146"/>
      <c r="F85" s="111">
        <f>IF($T$6,IF($T$1,SUMIFS(Metrics!L:L,Metrics!$C:$C,"="&amp;$C85,Metrics!$AM:$AM,"=No",Metrics!$G:$G,"=Full Reporter"),SUMIFS(Metrics!L:L,Metrics!$C:$C,"="&amp;$C85,Metrics!$G:$G,"=Full Reporter")),IF($T$1,SUMIFS(Metrics!L:L,Metrics!$C:$C,"="&amp;$C85,Metrics!$AM:$AM,"=No"),SUMIFS(Metrics!L:L,Metrics!$C:$C,"="&amp;$C85)))</f>
        <v>337</v>
      </c>
      <c r="G85" s="108">
        <f>IFERROR(IF($T$6,IF($T$1,AVERAGEIFS(Metrics!N:N,Metrics!$C:$C,"="&amp;$C85,Metrics!$AM:$AM,"=No",Metrics!$G:$G,"=Full Reporter"),AVERAGEIFS(Metrics!N:N,Metrics!$C:$C,"="&amp;$C85,Metrics!$G:$G,"=Full Reporter")),IF($T$1,AVERAGEIFS(Metrics!N:N,Metrics!$C:$C,"="&amp;$C85,Metrics!$AM:$AM,"=No"),AVERAGEIFS(Metrics!N:N,Metrics!$C:$C,"="&amp;$C85))),"-")</f>
        <v>1.4762454545454546</v>
      </c>
      <c r="H85" s="109">
        <f>IFERROR(IF($T$6,IF($T$1,AVERAGEIFS(Metrics!P:P,Metrics!$C:$C,"="&amp;$C85,Metrics!$AM:$AM,"=No",Metrics!$G:$G,"=Full Reporter"),AVERAGEIFS(Metrics!P:P,Metrics!$C:$C,"="&amp;$C85,Metrics!$G:$G,"=Full Reporter")),IF($T$1,AVERAGEIFS(Metrics!P:P,Metrics!$C:$C,"="&amp;$C85,Metrics!$AM:$AM,"=No"),AVERAGEIFS(Metrics!P:P,Metrics!$C:$C,"="&amp;$C85))),"-")</f>
        <v>0.11617878787878787</v>
      </c>
      <c r="I85" s="108">
        <f>IFERROR(IF($T$6,IF($T$1,AVERAGEIFS(Metrics!R:R,Metrics!$C:$C,"="&amp;$C85,Metrics!$AM:$AM,"=No",Metrics!$G:$G,"=Full Reporter"),AVERAGEIFS(Metrics!R:R,Metrics!$C:$C,"="&amp;$C85,Metrics!$G:$G,"=Full Reporter")),IF($T$1,AVERAGEIFS(Metrics!R:R,Metrics!$C:$C,"="&amp;$C85,Metrics!$AM:$AM,"=No"),AVERAGEIFS(Metrics!R:R,Metrics!$C:$C,"="&amp;$C85))),"-")</f>
        <v>59.903118181818186</v>
      </c>
      <c r="J85" s="109">
        <f>IFERROR(IF($T$6,IF($T$1,AVERAGEIFS(Metrics!T:T,Metrics!$C:$C,"="&amp;$C85,Metrics!$AM:$AM,"=No",Metrics!$G:$G,"=Full Reporter"),AVERAGEIFS(Metrics!T:T,Metrics!$C:$C,"="&amp;$C85,Metrics!$G:$G,"=Full Reporter")),IF($T$1,AVERAGEIFS(Metrics!T:T,Metrics!$C:$C,"="&amp;$C85,Metrics!$AM:$AM,"=No"),AVERAGEIFS(Metrics!T:T,Metrics!$C:$C,"="&amp;$C85))),"-")</f>
        <v>5.9364606060606064</v>
      </c>
      <c r="K85" s="108">
        <f>IFERROR(IF($T$6,IF($T$1,AVERAGEIFS(Metrics!V:V,Metrics!$C:$C,"="&amp;$C85,Metrics!$AM:$AM,"=No",Metrics!$G:$G,"=Full Reporter"),AVERAGEIFS(Metrics!V:V,Metrics!$C:$C,"="&amp;$C85,Metrics!$G:$G,"=Full Reporter")),IF($T$1,AVERAGEIFS(Metrics!V:V,Metrics!$C:$C,"="&amp;$C85,Metrics!$AM:$AM,"=No"),AVERAGEIFS(Metrics!V:V,Metrics!$C:$C,"="&amp;$C85))),"-")</f>
        <v>25.844848484848484</v>
      </c>
      <c r="L85" s="108">
        <f>IFERROR(IF($T$6,IF($T$1,AVERAGEIFS(Metrics!X:X,Metrics!$C:$C,"="&amp;$C85,Metrics!$AM:$AM,"=No",Metrics!$G:$G,"=Full Reporter"),AVERAGEIFS(Metrics!X:X,Metrics!$C:$C,"="&amp;$C85,Metrics!$G:$G,"=Full Reporter")),IF($T$1,AVERAGEIFS(Metrics!X:X,Metrics!$C:$C,"="&amp;$C85,Metrics!$AM:$AM,"=No"),AVERAGEIFS(Metrics!X:X,Metrics!$C:$C,"="&amp;$C85))),"-")</f>
        <v>0.25295151515151515</v>
      </c>
      <c r="M85" s="110">
        <f>IF($T$6,IF($T$1,SUMIFS(Metrics!AA:AA,Metrics!$C:$C,"="&amp;$C85,Metrics!$AM:$AM,"=No",Metrics!$G:$G,"=Full Reporter"),SUMIFS(Metrics!AA:AA,Metrics!$C:$C,"="&amp;$C85,Metrics!$G:$G,"=Full Reporter")),IF($T$1,SUMIFS(Metrics!AA:AA,Metrics!$C:$C,"="&amp;$C85,Metrics!$AM:$AM,"=No"),SUMIFS(Metrics!AA:AA,Metrics!$C:$C,"="&amp;$C85)))</f>
        <v>2868916</v>
      </c>
      <c r="N85" s="110">
        <f>IF($T$6,IF($T$1,SUMIFS(Metrics!AC:AC,Metrics!$C:$C,"="&amp;$C85,Metrics!$AM:$AM,"=No",Metrics!$G:$G,"=Full Reporter"),SUMIFS(Metrics!AC:AC,Metrics!$C:$C,"="&amp;$C85,Metrics!$G:$G,"=Full Reporter")),IF($T$1,SUMIFS(Metrics!AC:AC,Metrics!$C:$C,"="&amp;$C85,Metrics!$AM:$AM,"=No"),SUMIFS(Metrics!AC:AC,Metrics!$C:$C,"="&amp;$C85)))</f>
        <v>32088884</v>
      </c>
      <c r="O85" s="111">
        <f>IF($T$6,IF($T$1,SUMIFS(Metrics!AE:AE,Metrics!$C:$C,"="&amp;$C85,Metrics!$AM:$AM,"=No",Metrics!$G:$G,"=Full Reporter"),SUMIFS(Metrics!AE:AE,Metrics!$C:$C,"="&amp;$C85,Metrics!$G:$G,"=Full Reporter")),IF($T$1,SUMIFS(Metrics!AE:AE,Metrics!$C:$C,"="&amp;$C85,Metrics!$AM:$AM,"=No"),SUMIFS(Metrics!AE:AE,Metrics!$C:$C,"="&amp;$C85)))</f>
        <v>3505934</v>
      </c>
      <c r="P85" s="111">
        <f>IF($T$6,IF($T$1,SUMIFS(Metrics!AG:AG,Metrics!$C:$C,"="&amp;$C85,Metrics!$AM:$AM,"=No",Metrics!$G:$G,"=Full Reporter"),SUMIFS(Metrics!AG:AG,Metrics!$C:$C,"="&amp;$C85,Metrics!$G:$G,"=Full Reporter")),IF($T$1,SUMIFS(Metrics!AG:AG,Metrics!$C:$C,"="&amp;$C85,Metrics!$AM:$AM,"=No"),SUMIFS(Metrics!AG:AG,Metrics!$C:$C,"="&amp;$C85)))</f>
        <v>489323</v>
      </c>
      <c r="Q85" s="111">
        <f>IF($T$6,IF($T$1,SUMIFS(Metrics!AI:AI,Metrics!$C:$C,"="&amp;$C85,Metrics!$AM:$AM,"=No",Metrics!$G:$G,"=Full Reporter"),SUMIFS(Metrics!AI:AI,Metrics!$C:$C,"="&amp;$C85,Metrics!$G:$G,"=Full Reporter")),IF($T$1,SUMIFS(Metrics!AI:AI,Metrics!$C:$C,"="&amp;$C85,Metrics!$AM:$AM,"=No"),SUMIFS(Metrics!AI:AI,Metrics!$C:$C,"="&amp;$C85)))</f>
        <v>18279658</v>
      </c>
      <c r="R85" s="112">
        <f>IF($T$6,IF($T$1,SUMIFS(Metrics!AK:AK,Metrics!$C:$C,"="&amp;$C85,Metrics!$AM:$AM,"=No",Metrics!$G:$G,"=Full Reporter"),SUMIFS(Metrics!AK:AK,Metrics!$C:$C,"="&amp;$C85,Metrics!$G:$G,"=Full Reporter")),IF($T$1,SUMIFS(Metrics!AK:AK,Metrics!$C:$C,"="&amp;$C85,Metrics!$AM:$AM,"=No"),SUMIFS(Metrics!AK:AK,Metrics!$C:$C,"="&amp;$C85)))</f>
        <v>8453096</v>
      </c>
      <c r="S85" s="50"/>
      <c r="T85" s="50"/>
      <c r="U85" s="50"/>
      <c r="V85" s="50"/>
      <c r="W85" s="50"/>
      <c r="X85" s="50"/>
      <c r="Y85" s="50"/>
    </row>
    <row r="86" spans="1:25">
      <c r="A86" s="90"/>
      <c r="B86" s="90"/>
      <c r="C86" s="144" t="s">
        <v>45</v>
      </c>
      <c r="D86" s="145" t="s">
        <v>5253</v>
      </c>
      <c r="E86" s="146"/>
      <c r="F86" s="111">
        <f>IF($T$6,IF($T$1,SUMIFS(Metrics!L:L,Metrics!$C:$C,"="&amp;$C86,Metrics!$AM:$AM,"=No",Metrics!$G:$G,"=Full Reporter"),SUMIFS(Metrics!L:L,Metrics!$C:$C,"="&amp;$C86,Metrics!$G:$G,"=Full Reporter")),IF($T$1,SUMIFS(Metrics!L:L,Metrics!$C:$C,"="&amp;$C86,Metrics!$AM:$AM,"=No"),SUMIFS(Metrics!L:L,Metrics!$C:$C,"="&amp;$C86)))</f>
        <v>7812</v>
      </c>
      <c r="G86" s="108">
        <f>IFERROR(IF($T$6,IF($T$1,AVERAGEIFS(Metrics!N:N,Metrics!$C:$C,"="&amp;$C86,Metrics!$AM:$AM,"=No",Metrics!$G:$G,"=Full Reporter"),AVERAGEIFS(Metrics!N:N,Metrics!$C:$C,"="&amp;$C86,Metrics!$G:$G,"=Full Reporter")),IF($T$1,AVERAGEIFS(Metrics!N:N,Metrics!$C:$C,"="&amp;$C86,Metrics!$AM:$AM,"=No"),AVERAGEIFS(Metrics!N:N,Metrics!$C:$C,"="&amp;$C86))),"-")</f>
        <v>1.453892391304348</v>
      </c>
      <c r="H86" s="109">
        <f>IFERROR(IF($T$6,IF($T$1,AVERAGEIFS(Metrics!P:P,Metrics!$C:$C,"="&amp;$C86,Metrics!$AM:$AM,"=No",Metrics!$G:$G,"=Full Reporter"),AVERAGEIFS(Metrics!P:P,Metrics!$C:$C,"="&amp;$C86,Metrics!$G:$G,"=Full Reporter")),IF($T$1,AVERAGEIFS(Metrics!P:P,Metrics!$C:$C,"="&amp;$C86,Metrics!$AM:$AM,"=No"),AVERAGEIFS(Metrics!P:P,Metrics!$C:$C,"="&amp;$C86))),"-")</f>
        <v>0.10160108695652174</v>
      </c>
      <c r="I86" s="108">
        <f>IFERROR(IF($T$6,IF($T$1,AVERAGEIFS(Metrics!R:R,Metrics!$C:$C,"="&amp;$C86,Metrics!$AM:$AM,"=No",Metrics!$G:$G,"=Full Reporter"),AVERAGEIFS(Metrics!R:R,Metrics!$C:$C,"="&amp;$C86,Metrics!$G:$G,"=Full Reporter")),IF($T$1,AVERAGEIFS(Metrics!R:R,Metrics!$C:$C,"="&amp;$C86,Metrics!$AM:$AM,"=No"),AVERAGEIFS(Metrics!R:R,Metrics!$C:$C,"="&amp;$C86))),"-")</f>
        <v>78.119358695652167</v>
      </c>
      <c r="J86" s="109">
        <f>IFERROR(IF($T$6,IF($T$1,AVERAGEIFS(Metrics!T:T,Metrics!$C:$C,"="&amp;$C86,Metrics!$AM:$AM,"=No",Metrics!$G:$G,"=Full Reporter"),AVERAGEIFS(Metrics!T:T,Metrics!$C:$C,"="&amp;$C86,Metrics!$G:$G,"=Full Reporter")),IF($T$1,AVERAGEIFS(Metrics!T:T,Metrics!$C:$C,"="&amp;$C86,Metrics!$AM:$AM,"=No"),AVERAGEIFS(Metrics!T:T,Metrics!$C:$C,"="&amp;$C86))),"-")</f>
        <v>7.5268793478260934</v>
      </c>
      <c r="K86" s="108">
        <f>IFERROR(IF($T$6,IF($T$1,AVERAGEIFS(Metrics!V:V,Metrics!$C:$C,"="&amp;$C86,Metrics!$AM:$AM,"=No",Metrics!$G:$G,"=Full Reporter"),AVERAGEIFS(Metrics!V:V,Metrics!$C:$C,"="&amp;$C86,Metrics!$G:$G,"=Full Reporter")),IF($T$1,AVERAGEIFS(Metrics!V:V,Metrics!$C:$C,"="&amp;$C86,Metrics!$AM:$AM,"=No"),AVERAGEIFS(Metrics!V:V,Metrics!$C:$C,"="&amp;$C86))),"-")</f>
        <v>22.004299999999997</v>
      </c>
      <c r="L86" s="108">
        <f>IFERROR(IF($T$6,IF($T$1,AVERAGEIFS(Metrics!X:X,Metrics!$C:$C,"="&amp;$C86,Metrics!$AM:$AM,"=No",Metrics!$G:$G,"=Full Reporter"),AVERAGEIFS(Metrics!X:X,Metrics!$C:$C,"="&amp;$C86,Metrics!$G:$G,"=Full Reporter")),IF($T$1,AVERAGEIFS(Metrics!X:X,Metrics!$C:$C,"="&amp;$C86,Metrics!$AM:$AM,"=No"),AVERAGEIFS(Metrics!X:X,Metrics!$C:$C,"="&amp;$C86))),"-")</f>
        <v>1.1857380434782607</v>
      </c>
      <c r="M86" s="110">
        <f>IF($T$6,IF($T$1,SUMIFS(Metrics!AA:AA,Metrics!$C:$C,"="&amp;$C86,Metrics!$AM:$AM,"=No",Metrics!$G:$G,"=Full Reporter"),SUMIFS(Metrics!AA:AA,Metrics!$C:$C,"="&amp;$C86,Metrics!$G:$G,"=Full Reporter")),IF($T$1,SUMIFS(Metrics!AA:AA,Metrics!$C:$C,"="&amp;$C86,Metrics!$AM:$AM,"=No"),SUMIFS(Metrics!AA:AA,Metrics!$C:$C,"="&amp;$C86)))</f>
        <v>1035567146</v>
      </c>
      <c r="N86" s="110">
        <f>IF($T$6,IF($T$1,SUMIFS(Metrics!AC:AC,Metrics!$C:$C,"="&amp;$C86,Metrics!$AM:$AM,"=No",Metrics!$G:$G,"=Full Reporter"),SUMIFS(Metrics!AC:AC,Metrics!$C:$C,"="&amp;$C86,Metrics!$G:$G,"=Full Reporter")),IF($T$1,SUMIFS(Metrics!AC:AC,Metrics!$C:$C,"="&amp;$C86,Metrics!$AM:$AM,"=No"),SUMIFS(Metrics!AC:AC,Metrics!$C:$C,"="&amp;$C86)))</f>
        <v>2814149888</v>
      </c>
      <c r="O86" s="111">
        <f>IF($T$6,IF($T$1,SUMIFS(Metrics!AE:AE,Metrics!$C:$C,"="&amp;$C86,Metrics!$AM:$AM,"=No",Metrics!$G:$G,"=Full Reporter"),SUMIFS(Metrics!AE:AE,Metrics!$C:$C,"="&amp;$C86,Metrics!$G:$G,"=Full Reporter")),IF($T$1,SUMIFS(Metrics!AE:AE,Metrics!$C:$C,"="&amp;$C86,Metrics!$AM:$AM,"=No"),SUMIFS(Metrics!AE:AE,Metrics!$C:$C,"="&amp;$C86)))</f>
        <v>603890436</v>
      </c>
      <c r="P86" s="111">
        <f>IF($T$6,IF($T$1,SUMIFS(Metrics!AG:AG,Metrics!$C:$C,"="&amp;$C86,Metrics!$AM:$AM,"=No",Metrics!$G:$G,"=Full Reporter"),SUMIFS(Metrics!AG:AG,Metrics!$C:$C,"="&amp;$C86,Metrics!$G:$G,"=Full Reporter")),IF($T$1,SUMIFS(Metrics!AG:AG,Metrics!$C:$C,"="&amp;$C86,Metrics!$AM:$AM,"=No"),SUMIFS(Metrics!AG:AG,Metrics!$C:$C,"="&amp;$C86)))</f>
        <v>18781810</v>
      </c>
      <c r="Q86" s="111">
        <f>IF($T$6,IF($T$1,SUMIFS(Metrics!AI:AI,Metrics!$C:$C,"="&amp;$C86,Metrics!$AM:$AM,"=No",Metrics!$G:$G,"=Full Reporter"),SUMIFS(Metrics!AI:AI,Metrics!$C:$C,"="&amp;$C86,Metrics!$G:$G,"=Full Reporter")),IF($T$1,SUMIFS(Metrics!AI:AI,Metrics!$C:$C,"="&amp;$C86,Metrics!$AM:$AM,"=No"),SUMIFS(Metrics!AI:AI,Metrics!$C:$C,"="&amp;$C86)))</f>
        <v>3873668274</v>
      </c>
      <c r="R86" s="112">
        <f>IF($T$6,IF($T$1,SUMIFS(Metrics!AK:AK,Metrics!$C:$C,"="&amp;$C86,Metrics!$AM:$AM,"=No",Metrics!$G:$G,"=Full Reporter"),SUMIFS(Metrics!AK:AK,Metrics!$C:$C,"="&amp;$C86,Metrics!$G:$G,"=Full Reporter")),IF($T$1,SUMIFS(Metrics!AK:AK,Metrics!$C:$C,"="&amp;$C86,Metrics!$AM:$AM,"=No"),SUMIFS(Metrics!AK:AK,Metrics!$C:$C,"="&amp;$C86)))</f>
        <v>283782349</v>
      </c>
      <c r="S86" s="50"/>
      <c r="T86" s="50"/>
      <c r="U86" s="50"/>
      <c r="V86" s="50"/>
      <c r="W86" s="50"/>
      <c r="X86" s="50"/>
      <c r="Y86" s="50"/>
    </row>
    <row r="87" spans="1:25">
      <c r="A87" s="90"/>
      <c r="B87" s="90"/>
      <c r="C87" s="144" t="s">
        <v>46</v>
      </c>
      <c r="D87" s="145" t="s">
        <v>1166</v>
      </c>
      <c r="E87" s="146"/>
      <c r="F87" s="111">
        <f>IF($T$6,IF($T$1,SUMIFS(Metrics!L:L,Metrics!$C:$C,"="&amp;$C87,Metrics!$AM:$AM,"=No",Metrics!$G:$G,"=Full Reporter"),SUMIFS(Metrics!L:L,Metrics!$C:$C,"="&amp;$C87,Metrics!$G:$G,"=Full Reporter")),IF($T$1,SUMIFS(Metrics!L:L,Metrics!$C:$C,"="&amp;$C87,Metrics!$AM:$AM,"=No"),SUMIFS(Metrics!L:L,Metrics!$C:$C,"="&amp;$C87)))</f>
        <v>1315</v>
      </c>
      <c r="G87" s="108">
        <f>IFERROR(IF($T$6,IF($T$1,AVERAGEIFS(Metrics!N:N,Metrics!$C:$C,"="&amp;$C87,Metrics!$AM:$AM,"=No",Metrics!$G:$G,"=Full Reporter"),AVERAGEIFS(Metrics!N:N,Metrics!$C:$C,"="&amp;$C87,Metrics!$G:$G,"=Full Reporter")),IF($T$1,AVERAGEIFS(Metrics!N:N,Metrics!$C:$C,"="&amp;$C87,Metrics!$AM:$AM,"=No"),AVERAGEIFS(Metrics!N:N,Metrics!$C:$C,"="&amp;$C87))),"-")</f>
        <v>1.3760670329670326</v>
      </c>
      <c r="H87" s="109">
        <f>IFERROR(IF($T$6,IF($T$1,AVERAGEIFS(Metrics!P:P,Metrics!$C:$C,"="&amp;$C87,Metrics!$AM:$AM,"=No",Metrics!$G:$G,"=Full Reporter"),AVERAGEIFS(Metrics!P:P,Metrics!$C:$C,"="&amp;$C87,Metrics!$G:$G,"=Full Reporter")),IF($T$1,AVERAGEIFS(Metrics!P:P,Metrics!$C:$C,"="&amp;$C87,Metrics!$AM:$AM,"=No"),AVERAGEIFS(Metrics!P:P,Metrics!$C:$C,"="&amp;$C87))),"-")</f>
        <v>9.5903296703296725E-2</v>
      </c>
      <c r="I87" s="108">
        <f>IFERROR(IF($T$6,IF($T$1,AVERAGEIFS(Metrics!R:R,Metrics!$C:$C,"="&amp;$C87,Metrics!$AM:$AM,"=No",Metrics!$G:$G,"=Full Reporter"),AVERAGEIFS(Metrics!R:R,Metrics!$C:$C,"="&amp;$C87,Metrics!$G:$G,"=Full Reporter")),IF($T$1,AVERAGEIFS(Metrics!R:R,Metrics!$C:$C,"="&amp;$C87,Metrics!$AM:$AM,"=No"),AVERAGEIFS(Metrics!R:R,Metrics!$C:$C,"="&amp;$C87))),"-")</f>
        <v>60.840059340659337</v>
      </c>
      <c r="J87" s="109">
        <f>IFERROR(IF($T$6,IF($T$1,AVERAGEIFS(Metrics!T:T,Metrics!$C:$C,"="&amp;$C87,Metrics!$AM:$AM,"=No",Metrics!$G:$G,"=Full Reporter"),AVERAGEIFS(Metrics!T:T,Metrics!$C:$C,"="&amp;$C87,Metrics!$G:$G,"=Full Reporter")),IF($T$1,AVERAGEIFS(Metrics!T:T,Metrics!$C:$C,"="&amp;$C87,Metrics!$AM:$AM,"=No"),AVERAGEIFS(Metrics!T:T,Metrics!$C:$C,"="&amp;$C87))),"-")</f>
        <v>5.8499428571428567</v>
      </c>
      <c r="K87" s="108">
        <f>IFERROR(IF($T$6,IF($T$1,AVERAGEIFS(Metrics!V:V,Metrics!$C:$C,"="&amp;$C87,Metrics!$AM:$AM,"=No",Metrics!$G:$G,"=Full Reporter"),AVERAGEIFS(Metrics!V:V,Metrics!$C:$C,"="&amp;$C87,Metrics!$G:$G,"=Full Reporter")),IF($T$1,AVERAGEIFS(Metrics!V:V,Metrics!$C:$C,"="&amp;$C87,Metrics!$AM:$AM,"=No"),AVERAGEIFS(Metrics!V:V,Metrics!$C:$C,"="&amp;$C87))),"-")</f>
        <v>17.562582417582416</v>
      </c>
      <c r="L87" s="108">
        <f>IFERROR(IF($T$6,IF($T$1,AVERAGEIFS(Metrics!X:X,Metrics!$C:$C,"="&amp;$C87,Metrics!$AM:$AM,"=No",Metrics!$G:$G,"=Full Reporter"),AVERAGEIFS(Metrics!X:X,Metrics!$C:$C,"="&amp;$C87,Metrics!$G:$G,"=Full Reporter")),IF($T$1,AVERAGEIFS(Metrics!X:X,Metrics!$C:$C,"="&amp;$C87,Metrics!$AM:$AM,"=No"),AVERAGEIFS(Metrics!X:X,Metrics!$C:$C,"="&amp;$C87))),"-")</f>
        <v>0.91089670329670314</v>
      </c>
      <c r="M87" s="110">
        <f>IF($T$6,IF($T$1,SUMIFS(Metrics!AA:AA,Metrics!$C:$C,"="&amp;$C87,Metrics!$AM:$AM,"=No",Metrics!$G:$G,"=Full Reporter"),SUMIFS(Metrics!AA:AA,Metrics!$C:$C,"="&amp;$C87,Metrics!$G:$G,"=Full Reporter")),IF($T$1,SUMIFS(Metrics!AA:AA,Metrics!$C:$C,"="&amp;$C87,Metrics!$AM:$AM,"=No"),SUMIFS(Metrics!AA:AA,Metrics!$C:$C,"="&amp;$C87)))</f>
        <v>48339533</v>
      </c>
      <c r="N87" s="110">
        <f>IF($T$6,IF($T$1,SUMIFS(Metrics!AC:AC,Metrics!$C:$C,"="&amp;$C87,Metrics!$AM:$AM,"=No",Metrics!$G:$G,"=Full Reporter"),SUMIFS(Metrics!AC:AC,Metrics!$C:$C,"="&amp;$C87,Metrics!$G:$G,"=Full Reporter")),IF($T$1,SUMIFS(Metrics!AC:AC,Metrics!$C:$C,"="&amp;$C87,Metrics!$AM:$AM,"=No"),SUMIFS(Metrics!AC:AC,Metrics!$C:$C,"="&amp;$C87)))</f>
        <v>254742684</v>
      </c>
      <c r="O87" s="111">
        <f>IF($T$6,IF($T$1,SUMIFS(Metrics!AE:AE,Metrics!$C:$C,"="&amp;$C87,Metrics!$AM:$AM,"=No",Metrics!$G:$G,"=Full Reporter"),SUMIFS(Metrics!AE:AE,Metrics!$C:$C,"="&amp;$C87,Metrics!$G:$G,"=Full Reporter")),IF($T$1,SUMIFS(Metrics!AE:AE,Metrics!$C:$C,"="&amp;$C87,Metrics!$AM:$AM,"=No"),SUMIFS(Metrics!AE:AE,Metrics!$C:$C,"="&amp;$C87)))</f>
        <v>32182945</v>
      </c>
      <c r="P87" s="111">
        <f>IF($T$6,IF($T$1,SUMIFS(Metrics!AG:AG,Metrics!$C:$C,"="&amp;$C87,Metrics!$AM:$AM,"=No",Metrics!$G:$G,"=Full Reporter"),SUMIFS(Metrics!AG:AG,Metrics!$C:$C,"="&amp;$C87,Metrics!$G:$G,"=Full Reporter")),IF($T$1,SUMIFS(Metrics!AG:AG,Metrics!$C:$C,"="&amp;$C87,Metrics!$AM:$AM,"=No"),SUMIFS(Metrics!AG:AG,Metrics!$C:$C,"="&amp;$C87)))</f>
        <v>2914129</v>
      </c>
      <c r="Q87" s="111">
        <f>IF($T$6,IF($T$1,SUMIFS(Metrics!AI:AI,Metrics!$C:$C,"="&amp;$C87,Metrics!$AM:$AM,"=No",Metrics!$G:$G,"=Full Reporter"),SUMIFS(Metrics!AI:AI,Metrics!$C:$C,"="&amp;$C87,Metrics!$G:$G,"=Full Reporter")),IF($T$1,SUMIFS(Metrics!AI:AI,Metrics!$C:$C,"="&amp;$C87,Metrics!$AM:$AM,"=No"),SUMIFS(Metrics!AI:AI,Metrics!$C:$C,"="&amp;$C87)))</f>
        <v>205478681</v>
      </c>
      <c r="R87" s="112">
        <f>IF($T$6,IF($T$1,SUMIFS(Metrics!AK:AK,Metrics!$C:$C,"="&amp;$C87,Metrics!$AM:$AM,"=No",Metrics!$G:$G,"=Full Reporter"),SUMIFS(Metrics!AK:AK,Metrics!$C:$C,"="&amp;$C87,Metrics!$G:$G,"=Full Reporter")),IF($T$1,SUMIFS(Metrics!AK:AK,Metrics!$C:$C,"="&amp;$C87,Metrics!$AM:$AM,"=No"),SUMIFS(Metrics!AK:AK,Metrics!$C:$C,"="&amp;$C87)))</f>
        <v>43293252</v>
      </c>
      <c r="S87" s="50"/>
      <c r="T87" s="50"/>
      <c r="U87" s="50"/>
      <c r="V87" s="50"/>
      <c r="W87" s="50"/>
      <c r="X87" s="50"/>
      <c r="Y87" s="50"/>
    </row>
    <row r="88" spans="1:25">
      <c r="A88" s="90"/>
      <c r="B88" s="90"/>
      <c r="C88" s="144" t="s">
        <v>48</v>
      </c>
      <c r="D88" s="145" t="s">
        <v>5254</v>
      </c>
      <c r="E88" s="146"/>
      <c r="F88" s="111">
        <f>IF($T$6,IF($T$1,SUMIFS(Metrics!L:L,Metrics!$C:$C,"="&amp;$C88,Metrics!$AM:$AM,"=No",Metrics!$G:$G,"=Full Reporter"),SUMIFS(Metrics!L:L,Metrics!$C:$C,"="&amp;$C88,Metrics!$G:$G,"=Full Reporter")),IF($T$1,SUMIFS(Metrics!L:L,Metrics!$C:$C,"="&amp;$C88,Metrics!$AM:$AM,"=No"),SUMIFS(Metrics!L:L,Metrics!$C:$C,"="&amp;$C88)))</f>
        <v>686</v>
      </c>
      <c r="G88" s="108">
        <f>IFERROR(IF($T$6,IF($T$1,AVERAGEIFS(Metrics!N:N,Metrics!$C:$C,"="&amp;$C88,Metrics!$AM:$AM,"=No",Metrics!$G:$G,"=Full Reporter"),AVERAGEIFS(Metrics!N:N,Metrics!$C:$C,"="&amp;$C88,Metrics!$G:$G,"=Full Reporter")),IF($T$1,AVERAGEIFS(Metrics!N:N,Metrics!$C:$C,"="&amp;$C88,Metrics!$AM:$AM,"=No"),AVERAGEIFS(Metrics!N:N,Metrics!$C:$C,"="&amp;$C88))),"-")</f>
        <v>1.5293254901960787</v>
      </c>
      <c r="H88" s="109">
        <f>IFERROR(IF($T$6,IF($T$1,AVERAGEIFS(Metrics!P:P,Metrics!$C:$C,"="&amp;$C88,Metrics!$AM:$AM,"=No",Metrics!$G:$G,"=Full Reporter"),AVERAGEIFS(Metrics!P:P,Metrics!$C:$C,"="&amp;$C88,Metrics!$G:$G,"=Full Reporter")),IF($T$1,AVERAGEIFS(Metrics!P:P,Metrics!$C:$C,"="&amp;$C88,Metrics!$AM:$AM,"=No"),AVERAGEIFS(Metrics!P:P,Metrics!$C:$C,"="&amp;$C88))),"-")</f>
        <v>0.11403823529411763</v>
      </c>
      <c r="I88" s="108">
        <f>IFERROR(IF($T$6,IF($T$1,AVERAGEIFS(Metrics!R:R,Metrics!$C:$C,"="&amp;$C88,Metrics!$AM:$AM,"=No",Metrics!$G:$G,"=Full Reporter"),AVERAGEIFS(Metrics!R:R,Metrics!$C:$C,"="&amp;$C88,Metrics!$G:$G,"=Full Reporter")),IF($T$1,AVERAGEIFS(Metrics!R:R,Metrics!$C:$C,"="&amp;$C88,Metrics!$AM:$AM,"=No"),AVERAGEIFS(Metrics!R:R,Metrics!$C:$C,"="&amp;$C88))),"-")</f>
        <v>55.18008627450979</v>
      </c>
      <c r="J88" s="109">
        <f>IFERROR(IF($T$6,IF($T$1,AVERAGEIFS(Metrics!T:T,Metrics!$C:$C,"="&amp;$C88,Metrics!$AM:$AM,"=No",Metrics!$G:$G,"=Full Reporter"),AVERAGEIFS(Metrics!T:T,Metrics!$C:$C,"="&amp;$C88,Metrics!$G:$G,"=Full Reporter")),IF($T$1,AVERAGEIFS(Metrics!T:T,Metrics!$C:$C,"="&amp;$C88,Metrics!$AM:$AM,"=No"),AVERAGEIFS(Metrics!T:T,Metrics!$C:$C,"="&amp;$C88))),"-")</f>
        <v>4.7716607843137266</v>
      </c>
      <c r="K88" s="108">
        <f>IFERROR(IF($T$6,IF($T$1,AVERAGEIFS(Metrics!V:V,Metrics!$C:$C,"="&amp;$C88,Metrics!$AM:$AM,"=No",Metrics!$G:$G,"=Full Reporter"),AVERAGEIFS(Metrics!V:V,Metrics!$C:$C,"="&amp;$C88,Metrics!$G:$G,"=Full Reporter")),IF($T$1,AVERAGEIFS(Metrics!V:V,Metrics!$C:$C,"="&amp;$C88,Metrics!$AM:$AM,"=No"),AVERAGEIFS(Metrics!V:V,Metrics!$C:$C,"="&amp;$C88))),"-")</f>
        <v>18.738236274509806</v>
      </c>
      <c r="L88" s="108">
        <f>IFERROR(IF($T$6,IF($T$1,AVERAGEIFS(Metrics!X:X,Metrics!$C:$C,"="&amp;$C88,Metrics!$AM:$AM,"=No",Metrics!$G:$G,"=Full Reporter"),AVERAGEIFS(Metrics!X:X,Metrics!$C:$C,"="&amp;$C88,Metrics!$G:$G,"=Full Reporter")),IF($T$1,AVERAGEIFS(Metrics!X:X,Metrics!$C:$C,"="&amp;$C88,Metrics!$AM:$AM,"=No"),AVERAGEIFS(Metrics!X:X,Metrics!$C:$C,"="&amp;$C88))),"-")</f>
        <v>0.40893529411764701</v>
      </c>
      <c r="M88" s="110">
        <f>IF($T$6,IF($T$1,SUMIFS(Metrics!AA:AA,Metrics!$C:$C,"="&amp;$C88,Metrics!$AM:$AM,"=No",Metrics!$G:$G,"=Full Reporter"),SUMIFS(Metrics!AA:AA,Metrics!$C:$C,"="&amp;$C88,Metrics!$G:$G,"=Full Reporter")),IF($T$1,SUMIFS(Metrics!AA:AA,Metrics!$C:$C,"="&amp;$C88,Metrics!$AM:$AM,"=No"),SUMIFS(Metrics!AA:AA,Metrics!$C:$C,"="&amp;$C88)))</f>
        <v>9291496</v>
      </c>
      <c r="N88" s="110">
        <f>IF($T$6,IF($T$1,SUMIFS(Metrics!AC:AC,Metrics!$C:$C,"="&amp;$C88,Metrics!$AM:$AM,"=No",Metrics!$G:$G,"=Full Reporter"),SUMIFS(Metrics!AC:AC,Metrics!$C:$C,"="&amp;$C88,Metrics!$G:$G,"=Full Reporter")),IF($T$1,SUMIFS(Metrics!AC:AC,Metrics!$C:$C,"="&amp;$C88,Metrics!$AM:$AM,"=No"),SUMIFS(Metrics!AC:AC,Metrics!$C:$C,"="&amp;$C88)))</f>
        <v>64459731</v>
      </c>
      <c r="O88" s="111">
        <f>IF($T$6,IF($T$1,SUMIFS(Metrics!AE:AE,Metrics!$C:$C,"="&amp;$C88,Metrics!$AM:$AM,"=No",Metrics!$G:$G,"=Full Reporter"),SUMIFS(Metrics!AE:AE,Metrics!$C:$C,"="&amp;$C88,Metrics!$G:$G,"=Full Reporter")),IF($T$1,SUMIFS(Metrics!AE:AE,Metrics!$C:$C,"="&amp;$C88,Metrics!$AM:$AM,"=No"),SUMIFS(Metrics!AE:AE,Metrics!$C:$C,"="&amp;$C88)))</f>
        <v>8063311</v>
      </c>
      <c r="P88" s="111">
        <f>IF($T$6,IF($T$1,SUMIFS(Metrics!AG:AG,Metrics!$C:$C,"="&amp;$C88,Metrics!$AM:$AM,"=No",Metrics!$G:$G,"=Full Reporter"),SUMIFS(Metrics!AG:AG,Metrics!$C:$C,"="&amp;$C88,Metrics!$G:$G,"=Full Reporter")),IF($T$1,SUMIFS(Metrics!AG:AG,Metrics!$C:$C,"="&amp;$C88,Metrics!$AM:$AM,"=No"),SUMIFS(Metrics!AG:AG,Metrics!$C:$C,"="&amp;$C88)))</f>
        <v>984443</v>
      </c>
      <c r="Q88" s="111">
        <f>IF($T$6,IF($T$1,SUMIFS(Metrics!AI:AI,Metrics!$C:$C,"="&amp;$C88,Metrics!$AM:$AM,"=No",Metrics!$G:$G,"=Full Reporter"),SUMIFS(Metrics!AI:AI,Metrics!$C:$C,"="&amp;$C88,Metrics!$G:$G,"=Full Reporter")),IF($T$1,SUMIFS(Metrics!AI:AI,Metrics!$C:$C,"="&amp;$C88,Metrics!$AM:$AM,"=No"),SUMIFS(Metrics!AI:AI,Metrics!$C:$C,"="&amp;$C88)))</f>
        <v>27200153</v>
      </c>
      <c r="R88" s="112">
        <f>IF($T$6,IF($T$1,SUMIFS(Metrics!AK:AK,Metrics!$C:$C,"="&amp;$C88,Metrics!$AM:$AM,"=No",Metrics!$G:$G,"=Full Reporter"),SUMIFS(Metrics!AK:AK,Metrics!$C:$C,"="&amp;$C88,Metrics!$G:$G,"=Full Reporter")),IF($T$1,SUMIFS(Metrics!AK:AK,Metrics!$C:$C,"="&amp;$C88,Metrics!$AM:$AM,"=No"),SUMIFS(Metrics!AK:AK,Metrics!$C:$C,"="&amp;$C88)))</f>
        <v>16170349</v>
      </c>
      <c r="S88" s="50"/>
      <c r="T88" s="50"/>
      <c r="U88" s="50"/>
      <c r="V88" s="50"/>
      <c r="W88" s="50"/>
      <c r="X88" s="50"/>
      <c r="Y88" s="50"/>
    </row>
    <row r="89" spans="1:25">
      <c r="A89" s="90"/>
      <c r="B89" s="90"/>
      <c r="C89" s="144" t="s">
        <v>51</v>
      </c>
      <c r="D89" s="145" t="s">
        <v>5255</v>
      </c>
      <c r="E89" s="146"/>
      <c r="F89" s="111">
        <f>IF($T$6,IF($T$1,SUMIFS(Metrics!L:L,Metrics!$C:$C,"="&amp;$C89,Metrics!$AM:$AM,"=No",Metrics!$G:$G,"=Full Reporter"),SUMIFS(Metrics!L:L,Metrics!$C:$C,"="&amp;$C89,Metrics!$G:$G,"=Full Reporter")),IF($T$1,SUMIFS(Metrics!L:L,Metrics!$C:$C,"="&amp;$C89,Metrics!$AM:$AM,"=No"),SUMIFS(Metrics!L:L,Metrics!$C:$C,"="&amp;$C89)))</f>
        <v>1818</v>
      </c>
      <c r="G89" s="108">
        <f>IFERROR(IF($T$6,IF($T$1,AVERAGEIFS(Metrics!N:N,Metrics!$C:$C,"="&amp;$C89,Metrics!$AM:$AM,"=No",Metrics!$G:$G,"=Full Reporter"),AVERAGEIFS(Metrics!N:N,Metrics!$C:$C,"="&amp;$C89,Metrics!$G:$G,"=Full Reporter")),IF($T$1,AVERAGEIFS(Metrics!N:N,Metrics!$C:$C,"="&amp;$C89,Metrics!$AM:$AM,"=No"),AVERAGEIFS(Metrics!N:N,Metrics!$C:$C,"="&amp;$C89))),"-")</f>
        <v>1.7321899999999999</v>
      </c>
      <c r="H89" s="109">
        <f>IFERROR(IF($T$6,IF($T$1,AVERAGEIFS(Metrics!P:P,Metrics!$C:$C,"="&amp;$C89,Metrics!$AM:$AM,"=No",Metrics!$G:$G,"=Full Reporter"),AVERAGEIFS(Metrics!P:P,Metrics!$C:$C,"="&amp;$C89,Metrics!$G:$G,"=Full Reporter")),IF($T$1,AVERAGEIFS(Metrics!P:P,Metrics!$C:$C,"="&amp;$C89,Metrics!$AM:$AM,"=No"),AVERAGEIFS(Metrics!P:P,Metrics!$C:$C,"="&amp;$C89))),"-")</f>
        <v>0.15449799999999997</v>
      </c>
      <c r="I89" s="108">
        <f>IFERROR(IF($T$6,IF($T$1,AVERAGEIFS(Metrics!R:R,Metrics!$C:$C,"="&amp;$C89,Metrics!$AM:$AM,"=No",Metrics!$G:$G,"=Full Reporter"),AVERAGEIFS(Metrics!R:R,Metrics!$C:$C,"="&amp;$C89,Metrics!$G:$G,"=Full Reporter")),IF($T$1,AVERAGEIFS(Metrics!R:R,Metrics!$C:$C,"="&amp;$C89,Metrics!$AM:$AM,"=No"),AVERAGEIFS(Metrics!R:R,Metrics!$C:$C,"="&amp;$C89))),"-")</f>
        <v>51.579250000000002</v>
      </c>
      <c r="J89" s="109">
        <f>IFERROR(IF($T$6,IF($T$1,AVERAGEIFS(Metrics!T:T,Metrics!$C:$C,"="&amp;$C89,Metrics!$AM:$AM,"=No",Metrics!$G:$G,"=Full Reporter"),AVERAGEIFS(Metrics!T:T,Metrics!$C:$C,"="&amp;$C89,Metrics!$G:$G,"=Full Reporter")),IF($T$1,AVERAGEIFS(Metrics!T:T,Metrics!$C:$C,"="&amp;$C89,Metrics!$AM:$AM,"=No"),AVERAGEIFS(Metrics!T:T,Metrics!$C:$C,"="&amp;$C89))),"-")</f>
        <v>4.4511639999999986</v>
      </c>
      <c r="K89" s="108">
        <f>IFERROR(IF($T$6,IF($T$1,AVERAGEIFS(Metrics!V:V,Metrics!$C:$C,"="&amp;$C89,Metrics!$AM:$AM,"=No",Metrics!$G:$G,"=Full Reporter"),AVERAGEIFS(Metrics!V:V,Metrics!$C:$C,"="&amp;$C89,Metrics!$G:$G,"=Full Reporter")),IF($T$1,AVERAGEIFS(Metrics!V:V,Metrics!$C:$C,"="&amp;$C89,Metrics!$AM:$AM,"=No"),AVERAGEIFS(Metrics!V:V,Metrics!$C:$C,"="&amp;$C89))),"-")</f>
        <v>21.709865999999991</v>
      </c>
      <c r="L89" s="108">
        <f>IFERROR(IF($T$6,IF($T$1,AVERAGEIFS(Metrics!X:X,Metrics!$C:$C,"="&amp;$C89,Metrics!$AM:$AM,"=No",Metrics!$G:$G,"=Full Reporter"),AVERAGEIFS(Metrics!X:X,Metrics!$C:$C,"="&amp;$C89,Metrics!$G:$G,"=Full Reporter")),IF($T$1,AVERAGEIFS(Metrics!X:X,Metrics!$C:$C,"="&amp;$C89,Metrics!$AM:$AM,"=No"),AVERAGEIFS(Metrics!X:X,Metrics!$C:$C,"="&amp;$C89))),"-")</f>
        <v>0.68742999999999999</v>
      </c>
      <c r="M89" s="110">
        <f>IF($T$6,IF($T$1,SUMIFS(Metrics!AA:AA,Metrics!$C:$C,"="&amp;$C89,Metrics!$AM:$AM,"=No",Metrics!$G:$G,"=Full Reporter"),SUMIFS(Metrics!AA:AA,Metrics!$C:$C,"="&amp;$C89,Metrics!$G:$G,"=Full Reporter")),IF($T$1,SUMIFS(Metrics!AA:AA,Metrics!$C:$C,"="&amp;$C89,Metrics!$AM:$AM,"=No"),SUMIFS(Metrics!AA:AA,Metrics!$C:$C,"="&amp;$C89)))</f>
        <v>24036435</v>
      </c>
      <c r="N89" s="110">
        <f>IF($T$6,IF($T$1,SUMIFS(Metrics!AC:AC,Metrics!$C:$C,"="&amp;$C89,Metrics!$AM:$AM,"=No",Metrics!$G:$G,"=Full Reporter"),SUMIFS(Metrics!AC:AC,Metrics!$C:$C,"="&amp;$C89,Metrics!$G:$G,"=Full Reporter")),IF($T$1,SUMIFS(Metrics!AC:AC,Metrics!$C:$C,"="&amp;$C89,Metrics!$AM:$AM,"=No"),SUMIFS(Metrics!AC:AC,Metrics!$C:$C,"="&amp;$C89)))</f>
        <v>202524733</v>
      </c>
      <c r="O89" s="111">
        <f>IF($T$6,IF($T$1,SUMIFS(Metrics!AE:AE,Metrics!$C:$C,"="&amp;$C89,Metrics!$AM:$AM,"=No",Metrics!$G:$G,"=Full Reporter"),SUMIFS(Metrics!AE:AE,Metrics!$C:$C,"="&amp;$C89,Metrics!$G:$G,"=Full Reporter")),IF($T$1,SUMIFS(Metrics!AE:AE,Metrics!$C:$C,"="&amp;$C89,Metrics!$AM:$AM,"=No"),SUMIFS(Metrics!AE:AE,Metrics!$C:$C,"="&amp;$C89)))</f>
        <v>23570982</v>
      </c>
      <c r="P89" s="111">
        <f>IF($T$6,IF($T$1,SUMIFS(Metrics!AG:AG,Metrics!$C:$C,"="&amp;$C89,Metrics!$AM:$AM,"=No",Metrics!$G:$G,"=Full Reporter"),SUMIFS(Metrics!AG:AG,Metrics!$C:$C,"="&amp;$C89,Metrics!$G:$G,"=Full Reporter")),IF($T$1,SUMIFS(Metrics!AG:AG,Metrics!$C:$C,"="&amp;$C89,Metrics!$AM:$AM,"=No"),SUMIFS(Metrics!AG:AG,Metrics!$C:$C,"="&amp;$C89)))</f>
        <v>3560223</v>
      </c>
      <c r="Q89" s="111">
        <f>IF($T$6,IF($T$1,SUMIFS(Metrics!AI:AI,Metrics!$C:$C,"="&amp;$C89,Metrics!$AM:$AM,"=No",Metrics!$G:$G,"=Full Reporter"),SUMIFS(Metrics!AI:AI,Metrics!$C:$C,"="&amp;$C89,Metrics!$G:$G,"=Full Reporter")),IF($T$1,SUMIFS(Metrics!AI:AI,Metrics!$C:$C,"="&amp;$C89,Metrics!$AM:$AM,"=No"),SUMIFS(Metrics!AI:AI,Metrics!$C:$C,"="&amp;$C89)))</f>
        <v>105734449</v>
      </c>
      <c r="R89" s="112">
        <f>IF($T$6,IF($T$1,SUMIFS(Metrics!AK:AK,Metrics!$C:$C,"="&amp;$C89,Metrics!$AM:$AM,"=No",Metrics!$G:$G,"=Full Reporter"),SUMIFS(Metrics!AK:AK,Metrics!$C:$C,"="&amp;$C89,Metrics!$G:$G,"=Full Reporter")),IF($T$1,SUMIFS(Metrics!AK:AK,Metrics!$C:$C,"="&amp;$C89,Metrics!$AM:$AM,"=No"),SUMIFS(Metrics!AK:AK,Metrics!$C:$C,"="&amp;$C89)))</f>
        <v>54681220</v>
      </c>
      <c r="S89" s="50"/>
      <c r="T89" s="50"/>
      <c r="U89" s="50"/>
      <c r="V89" s="50"/>
      <c r="W89" s="50"/>
      <c r="X89" s="50"/>
      <c r="Y89" s="50"/>
    </row>
    <row r="90" spans="1:25">
      <c r="A90" s="90"/>
      <c r="B90" s="90"/>
      <c r="C90" s="144" t="s">
        <v>52</v>
      </c>
      <c r="D90" s="145" t="s">
        <v>5256</v>
      </c>
      <c r="E90" s="146"/>
      <c r="F90" s="111">
        <f>IF($T$6,IF($T$1,SUMIFS(Metrics!L:L,Metrics!$C:$C,"="&amp;$C90,Metrics!$AM:$AM,"=No",Metrics!$G:$G,"=Full Reporter"),SUMIFS(Metrics!L:L,Metrics!$C:$C,"="&amp;$C90,Metrics!$G:$G,"=Full Reporter")),IF($T$1,SUMIFS(Metrics!L:L,Metrics!$C:$C,"="&amp;$C90,Metrics!$AM:$AM,"=No"),SUMIFS(Metrics!L:L,Metrics!$C:$C,"="&amp;$C90)))</f>
        <v>763</v>
      </c>
      <c r="G90" s="108">
        <f>IFERROR(IF($T$6,IF($T$1,AVERAGEIFS(Metrics!N:N,Metrics!$C:$C,"="&amp;$C90,Metrics!$AM:$AM,"=No",Metrics!$G:$G,"=Full Reporter"),AVERAGEIFS(Metrics!N:N,Metrics!$C:$C,"="&amp;$C90,Metrics!$G:$G,"=Full Reporter")),IF($T$1,AVERAGEIFS(Metrics!N:N,Metrics!$C:$C,"="&amp;$C90,Metrics!$AM:$AM,"=No"),AVERAGEIFS(Metrics!N:N,Metrics!$C:$C,"="&amp;$C90))),"-")</f>
        <v>0.98023793103448276</v>
      </c>
      <c r="H90" s="109">
        <f>IFERROR(IF($T$6,IF($T$1,AVERAGEIFS(Metrics!P:P,Metrics!$C:$C,"="&amp;$C90,Metrics!$AM:$AM,"=No",Metrics!$G:$G,"=Full Reporter"),AVERAGEIFS(Metrics!P:P,Metrics!$C:$C,"="&amp;$C90,Metrics!$G:$G,"=Full Reporter")),IF($T$1,AVERAGEIFS(Metrics!P:P,Metrics!$C:$C,"="&amp;$C90,Metrics!$AM:$AM,"=No"),AVERAGEIFS(Metrics!P:P,Metrics!$C:$C,"="&amp;$C90))),"-")</f>
        <v>6.1931034482758635E-2</v>
      </c>
      <c r="I90" s="108">
        <f>IFERROR(IF($T$6,IF($T$1,AVERAGEIFS(Metrics!R:R,Metrics!$C:$C,"="&amp;$C90,Metrics!$AM:$AM,"=No",Metrics!$G:$G,"=Full Reporter"),AVERAGEIFS(Metrics!R:R,Metrics!$C:$C,"="&amp;$C90,Metrics!$G:$G,"=Full Reporter")),IF($T$1,AVERAGEIFS(Metrics!R:R,Metrics!$C:$C,"="&amp;$C90,Metrics!$AM:$AM,"=No"),AVERAGEIFS(Metrics!R:R,Metrics!$C:$C,"="&amp;$C90))),"-")</f>
        <v>80.249901724137899</v>
      </c>
      <c r="J90" s="109">
        <f>IFERROR(IF($T$6,IF($T$1,AVERAGEIFS(Metrics!T:T,Metrics!$C:$C,"="&amp;$C90,Metrics!$AM:$AM,"=No",Metrics!$G:$G,"=Full Reporter"),AVERAGEIFS(Metrics!T:T,Metrics!$C:$C,"="&amp;$C90,Metrics!$G:$G,"=Full Reporter")),IF($T$1,AVERAGEIFS(Metrics!T:T,Metrics!$C:$C,"="&amp;$C90,Metrics!$AM:$AM,"=No"),AVERAGEIFS(Metrics!T:T,Metrics!$C:$C,"="&amp;$C90))),"-")</f>
        <v>8.0915448275862101</v>
      </c>
      <c r="K90" s="108">
        <f>IFERROR(IF($T$6,IF($T$1,AVERAGEIFS(Metrics!V:V,Metrics!$C:$C,"="&amp;$C90,Metrics!$AM:$AM,"=No",Metrics!$G:$G,"=Full Reporter"),AVERAGEIFS(Metrics!V:V,Metrics!$C:$C,"="&amp;$C90,Metrics!$G:$G,"=Full Reporter")),IF($T$1,AVERAGEIFS(Metrics!V:V,Metrics!$C:$C,"="&amp;$C90,Metrics!$AM:$AM,"=No"),AVERAGEIFS(Metrics!V:V,Metrics!$C:$C,"="&amp;$C90))),"-")</f>
        <v>26.459691379310353</v>
      </c>
      <c r="L90" s="108">
        <f>IFERROR(IF($T$6,IF($T$1,AVERAGEIFS(Metrics!X:X,Metrics!$C:$C,"="&amp;$C90,Metrics!$AM:$AM,"=No",Metrics!$G:$G,"=Full Reporter"),AVERAGEIFS(Metrics!X:X,Metrics!$C:$C,"="&amp;$C90,Metrics!$G:$G,"=Full Reporter")),IF($T$1,AVERAGEIFS(Metrics!X:X,Metrics!$C:$C,"="&amp;$C90,Metrics!$AM:$AM,"=No"),AVERAGEIFS(Metrics!X:X,Metrics!$C:$C,"="&amp;$C90))),"-")</f>
        <v>0.93454310344827585</v>
      </c>
      <c r="M90" s="110">
        <f>IF($T$6,IF($T$1,SUMIFS(Metrics!AA:AA,Metrics!$C:$C,"="&amp;$C90,Metrics!$AM:$AM,"=No",Metrics!$G:$G,"=Full Reporter"),SUMIFS(Metrics!AA:AA,Metrics!$C:$C,"="&amp;$C90,Metrics!$G:$G,"=Full Reporter")),IF($T$1,SUMIFS(Metrics!AA:AA,Metrics!$C:$C,"="&amp;$C90,Metrics!$AM:$AM,"=No"),SUMIFS(Metrics!AA:AA,Metrics!$C:$C,"="&amp;$C90)))</f>
        <v>29716255</v>
      </c>
      <c r="N90" s="110">
        <f>IF($T$6,IF($T$1,SUMIFS(Metrics!AC:AC,Metrics!$C:$C,"="&amp;$C90,Metrics!$AM:$AM,"=No",Metrics!$G:$G,"=Full Reporter"),SUMIFS(Metrics!AC:AC,Metrics!$C:$C,"="&amp;$C90,Metrics!$G:$G,"=Full Reporter")),IF($T$1,SUMIFS(Metrics!AC:AC,Metrics!$C:$C,"="&amp;$C90,Metrics!$AM:$AM,"=No"),SUMIFS(Metrics!AC:AC,Metrics!$C:$C,"="&amp;$C90)))</f>
        <v>201315472</v>
      </c>
      <c r="O90" s="111">
        <f>IF($T$6,IF($T$1,SUMIFS(Metrics!AE:AE,Metrics!$C:$C,"="&amp;$C90,Metrics!$AM:$AM,"=No",Metrics!$G:$G,"=Full Reporter"),SUMIFS(Metrics!AE:AE,Metrics!$C:$C,"="&amp;$C90,Metrics!$G:$G,"=Full Reporter")),IF($T$1,SUMIFS(Metrics!AE:AE,Metrics!$C:$C,"="&amp;$C90,Metrics!$AM:$AM,"=No"),SUMIFS(Metrics!AE:AE,Metrics!$C:$C,"="&amp;$C90)))</f>
        <v>32443133</v>
      </c>
      <c r="P90" s="111">
        <f>IF($T$6,IF($T$1,SUMIFS(Metrics!AG:AG,Metrics!$C:$C,"="&amp;$C90,Metrics!$AM:$AM,"=No",Metrics!$G:$G,"=Full Reporter"),SUMIFS(Metrics!AG:AG,Metrics!$C:$C,"="&amp;$C90,Metrics!$G:$G,"=Full Reporter")),IF($T$1,SUMIFS(Metrics!AG:AG,Metrics!$C:$C,"="&amp;$C90,Metrics!$AM:$AM,"=No"),SUMIFS(Metrics!AG:AG,Metrics!$C:$C,"="&amp;$C90)))</f>
        <v>1989697</v>
      </c>
      <c r="Q90" s="111">
        <f>IF($T$6,IF($T$1,SUMIFS(Metrics!AI:AI,Metrics!$C:$C,"="&amp;$C90,Metrics!$AM:$AM,"=No",Metrics!$G:$G,"=Full Reporter"),SUMIFS(Metrics!AI:AI,Metrics!$C:$C,"="&amp;$C90,Metrics!$G:$G,"=Full Reporter")),IF($T$1,SUMIFS(Metrics!AI:AI,Metrics!$C:$C,"="&amp;$C90,Metrics!$AM:$AM,"=No"),SUMIFS(Metrics!AI:AI,Metrics!$C:$C,"="&amp;$C90)))</f>
        <v>107088405</v>
      </c>
      <c r="R90" s="112">
        <f>IF($T$6,IF($T$1,SUMIFS(Metrics!AK:AK,Metrics!$C:$C,"="&amp;$C90,Metrics!$AM:$AM,"=No",Metrics!$G:$G,"=Full Reporter"),SUMIFS(Metrics!AK:AK,Metrics!$C:$C,"="&amp;$C90,Metrics!$G:$G,"=Full Reporter")),IF($T$1,SUMIFS(Metrics!AK:AK,Metrics!$C:$C,"="&amp;$C90,Metrics!$AM:$AM,"=No"),SUMIFS(Metrics!AK:AK,Metrics!$C:$C,"="&amp;$C90)))</f>
        <v>26133501</v>
      </c>
      <c r="S90" s="50"/>
      <c r="T90" s="50"/>
      <c r="U90" s="50"/>
      <c r="V90" s="50"/>
      <c r="W90" s="50"/>
      <c r="X90" s="50"/>
      <c r="Y90" s="50"/>
    </row>
    <row r="91" spans="1:25">
      <c r="A91" s="90"/>
      <c r="B91" s="90"/>
      <c r="C91" s="144" t="s">
        <v>53</v>
      </c>
      <c r="D91" s="145" t="s">
        <v>5257</v>
      </c>
      <c r="E91" s="146"/>
      <c r="F91" s="111">
        <f>IF($T$6,IF($T$1,SUMIFS(Metrics!L:L,Metrics!$C:$C,"="&amp;$C91,Metrics!$AM:$AM,"=No",Metrics!$G:$G,"=Full Reporter"),SUMIFS(Metrics!L:L,Metrics!$C:$C,"="&amp;$C91,Metrics!$G:$G,"=Full Reporter")),IF($T$1,SUMIFS(Metrics!L:L,Metrics!$C:$C,"="&amp;$C91,Metrics!$AM:$AM,"=No"),SUMIFS(Metrics!L:L,Metrics!$C:$C,"="&amp;$C91)))</f>
        <v>3977</v>
      </c>
      <c r="G91" s="108">
        <f>IFERROR(IF($T$6,IF($T$1,AVERAGEIFS(Metrics!N:N,Metrics!$C:$C,"="&amp;$C91,Metrics!$AM:$AM,"=No",Metrics!$G:$G,"=Full Reporter"),AVERAGEIFS(Metrics!N:N,Metrics!$C:$C,"="&amp;$C91,Metrics!$G:$G,"=Full Reporter")),IF($T$1,AVERAGEIFS(Metrics!N:N,Metrics!$C:$C,"="&amp;$C91,Metrics!$AM:$AM,"=No"),AVERAGEIFS(Metrics!N:N,Metrics!$C:$C,"="&amp;$C91))),"-")</f>
        <v>3.9058267857142863</v>
      </c>
      <c r="H91" s="109">
        <f>IFERROR(IF($T$6,IF($T$1,AVERAGEIFS(Metrics!P:P,Metrics!$C:$C,"="&amp;$C91,Metrics!$AM:$AM,"=No",Metrics!$G:$G,"=Full Reporter"),AVERAGEIFS(Metrics!P:P,Metrics!$C:$C,"="&amp;$C91,Metrics!$G:$G,"=Full Reporter")),IF($T$1,AVERAGEIFS(Metrics!P:P,Metrics!$C:$C,"="&amp;$C91,Metrics!$AM:$AM,"=No"),AVERAGEIFS(Metrics!P:P,Metrics!$C:$C,"="&amp;$C91))),"-")</f>
        <v>0.22580535714285718</v>
      </c>
      <c r="I91" s="108">
        <f>IFERROR(IF($T$6,IF($T$1,AVERAGEIFS(Metrics!R:R,Metrics!$C:$C,"="&amp;$C91,Metrics!$AM:$AM,"=No",Metrics!$G:$G,"=Full Reporter"),AVERAGEIFS(Metrics!R:R,Metrics!$C:$C,"="&amp;$C91,Metrics!$G:$G,"=Full Reporter")),IF($T$1,AVERAGEIFS(Metrics!R:R,Metrics!$C:$C,"="&amp;$C91,Metrics!$AM:$AM,"=No"),AVERAGEIFS(Metrics!R:R,Metrics!$C:$C,"="&amp;$C91))),"-")</f>
        <v>136.39972499999999</v>
      </c>
      <c r="J91" s="109">
        <f>IFERROR(IF($T$6,IF($T$1,AVERAGEIFS(Metrics!T:T,Metrics!$C:$C,"="&amp;$C91,Metrics!$AM:$AM,"=No",Metrics!$G:$G,"=Full Reporter"),AVERAGEIFS(Metrics!T:T,Metrics!$C:$C,"="&amp;$C91,Metrics!$G:$G,"=Full Reporter")),IF($T$1,AVERAGEIFS(Metrics!T:T,Metrics!$C:$C,"="&amp;$C91,Metrics!$AM:$AM,"=No"),AVERAGEIFS(Metrics!T:T,Metrics!$C:$C,"="&amp;$C91))),"-")</f>
        <v>15.70154285714286</v>
      </c>
      <c r="K91" s="108">
        <f>IFERROR(IF($T$6,IF($T$1,AVERAGEIFS(Metrics!V:V,Metrics!$C:$C,"="&amp;$C91,Metrics!$AM:$AM,"=No",Metrics!$G:$G,"=Full Reporter"),AVERAGEIFS(Metrics!V:V,Metrics!$C:$C,"="&amp;$C91,Metrics!$G:$G,"=Full Reporter")),IF($T$1,AVERAGEIFS(Metrics!V:V,Metrics!$C:$C,"="&amp;$C91,Metrics!$AM:$AM,"=No"),AVERAGEIFS(Metrics!V:V,Metrics!$C:$C,"="&amp;$C91))),"-")</f>
        <v>19.103273214285714</v>
      </c>
      <c r="L91" s="108">
        <f>IFERROR(IF($T$6,IF($T$1,AVERAGEIFS(Metrics!X:X,Metrics!$C:$C,"="&amp;$C91,Metrics!$AM:$AM,"=No",Metrics!$G:$G,"=Full Reporter"),AVERAGEIFS(Metrics!X:X,Metrics!$C:$C,"="&amp;$C91,Metrics!$G:$G,"=Full Reporter")),IF($T$1,AVERAGEIFS(Metrics!X:X,Metrics!$C:$C,"="&amp;$C91,Metrics!$AM:$AM,"=No"),AVERAGEIFS(Metrics!X:X,Metrics!$C:$C,"="&amp;$C91))),"-")</f>
        <v>2.13395</v>
      </c>
      <c r="M91" s="110">
        <f>IF($T$6,IF($T$1,SUMIFS(Metrics!AA:AA,Metrics!$C:$C,"="&amp;$C91,Metrics!$AM:$AM,"=No",Metrics!$G:$G,"=Full Reporter"),SUMIFS(Metrics!AA:AA,Metrics!$C:$C,"="&amp;$C91,Metrics!$G:$G,"=Full Reporter")),IF($T$1,SUMIFS(Metrics!AA:AA,Metrics!$C:$C,"="&amp;$C91,Metrics!$AM:$AM,"=No"),SUMIFS(Metrics!AA:AA,Metrics!$C:$C,"="&amp;$C91)))</f>
        <v>738191805</v>
      </c>
      <c r="N91" s="110">
        <f>IF($T$6,IF($T$1,SUMIFS(Metrics!AC:AC,Metrics!$C:$C,"="&amp;$C91,Metrics!$AM:$AM,"=No",Metrics!$G:$G,"=Full Reporter"),SUMIFS(Metrics!AC:AC,Metrics!$C:$C,"="&amp;$C91,Metrics!$G:$G,"=Full Reporter")),IF($T$1,SUMIFS(Metrics!AC:AC,Metrics!$C:$C,"="&amp;$C91,Metrics!$AM:$AM,"=No"),SUMIFS(Metrics!AC:AC,Metrics!$C:$C,"="&amp;$C91)))</f>
        <v>1808302467</v>
      </c>
      <c r="O91" s="111">
        <f>IF($T$6,IF($T$1,SUMIFS(Metrics!AE:AE,Metrics!$C:$C,"="&amp;$C91,Metrics!$AM:$AM,"=No",Metrics!$G:$G,"=Full Reporter"),SUMIFS(Metrics!AE:AE,Metrics!$C:$C,"="&amp;$C91,Metrics!$G:$G,"=Full Reporter")),IF($T$1,SUMIFS(Metrics!AE:AE,Metrics!$C:$C,"="&amp;$C91,Metrics!$AM:$AM,"=No"),SUMIFS(Metrics!AE:AE,Metrics!$C:$C,"="&amp;$C91)))</f>
        <v>407072512</v>
      </c>
      <c r="P91" s="111">
        <f>IF($T$6,IF($T$1,SUMIFS(Metrics!AG:AG,Metrics!$C:$C,"="&amp;$C91,Metrics!$AM:$AM,"=No",Metrics!$G:$G,"=Full Reporter"),SUMIFS(Metrics!AG:AG,Metrics!$C:$C,"="&amp;$C91,Metrics!$G:$G,"=Full Reporter")),IF($T$1,SUMIFS(Metrics!AG:AG,Metrics!$C:$C,"="&amp;$C91,Metrics!$AM:$AM,"=No"),SUMIFS(Metrics!AG:AG,Metrics!$C:$C,"="&amp;$C91)))</f>
        <v>10022953</v>
      </c>
      <c r="Q91" s="111">
        <f>IF($T$6,IF($T$1,SUMIFS(Metrics!AI:AI,Metrics!$C:$C,"="&amp;$C91,Metrics!$AM:$AM,"=No",Metrics!$G:$G,"=Full Reporter"),SUMIFS(Metrics!AI:AI,Metrics!$C:$C,"="&amp;$C91,Metrics!$G:$G,"=Full Reporter")),IF($T$1,SUMIFS(Metrics!AI:AI,Metrics!$C:$C,"="&amp;$C91,Metrics!$AM:$AM,"=No"),SUMIFS(Metrics!AI:AI,Metrics!$C:$C,"="&amp;$C91)))</f>
        <v>1897687165</v>
      </c>
      <c r="R91" s="112">
        <f>IF($T$6,IF($T$1,SUMIFS(Metrics!AK:AK,Metrics!$C:$C,"="&amp;$C91,Metrics!$AM:$AM,"=No",Metrics!$G:$G,"=Full Reporter"),SUMIFS(Metrics!AK:AK,Metrics!$C:$C,"="&amp;$C91,Metrics!$G:$G,"=Full Reporter")),IF($T$1,SUMIFS(Metrics!AK:AK,Metrics!$C:$C,"="&amp;$C91,Metrics!$AM:$AM,"=No"),SUMIFS(Metrics!AK:AK,Metrics!$C:$C,"="&amp;$C91)))</f>
        <v>133238213</v>
      </c>
      <c r="S91" s="50"/>
      <c r="T91" s="50"/>
      <c r="U91" s="50"/>
      <c r="V91" s="50"/>
      <c r="W91" s="50"/>
      <c r="X91" s="50"/>
      <c r="Y91" s="50"/>
    </row>
    <row r="92" spans="1:25">
      <c r="A92" s="90"/>
      <c r="B92" s="90"/>
      <c r="C92" s="144" t="s">
        <v>54</v>
      </c>
      <c r="D92" s="145" t="s">
        <v>5258</v>
      </c>
      <c r="E92" s="146"/>
      <c r="F92" s="111">
        <f>IF($T$6,IF($T$1,SUMIFS(Metrics!L:L,Metrics!$C:$C,"="&amp;$C92,Metrics!$AM:$AM,"=No",Metrics!$G:$G,"=Full Reporter"),SUMIFS(Metrics!L:L,Metrics!$C:$C,"="&amp;$C92,Metrics!$G:$G,"=Full Reporter")),IF($T$1,SUMIFS(Metrics!L:L,Metrics!$C:$C,"="&amp;$C92,Metrics!$AM:$AM,"=No"),SUMIFS(Metrics!L:L,Metrics!$C:$C,"="&amp;$C92)))</f>
        <v>2618</v>
      </c>
      <c r="G92" s="108">
        <f>IFERROR(IF($T$6,IF($T$1,AVERAGEIFS(Metrics!N:N,Metrics!$C:$C,"="&amp;$C92,Metrics!$AM:$AM,"=No",Metrics!$G:$G,"=Full Reporter"),AVERAGEIFS(Metrics!N:N,Metrics!$C:$C,"="&amp;$C92,Metrics!$G:$G,"=Full Reporter")),IF($T$1,AVERAGEIFS(Metrics!N:N,Metrics!$C:$C,"="&amp;$C92,Metrics!$AM:$AM,"=No"),AVERAGEIFS(Metrics!N:N,Metrics!$C:$C,"="&amp;$C92))),"-")</f>
        <v>1.7161780000000002</v>
      </c>
      <c r="H92" s="109">
        <f>IFERROR(IF($T$6,IF($T$1,AVERAGEIFS(Metrics!P:P,Metrics!$C:$C,"="&amp;$C92,Metrics!$AM:$AM,"=No",Metrics!$G:$G,"=Full Reporter"),AVERAGEIFS(Metrics!P:P,Metrics!$C:$C,"="&amp;$C92,Metrics!$G:$G,"=Full Reporter")),IF($T$1,AVERAGEIFS(Metrics!P:P,Metrics!$C:$C,"="&amp;$C92,Metrics!$AM:$AM,"=No"),AVERAGEIFS(Metrics!P:P,Metrics!$C:$C,"="&amp;$C92))),"-")</f>
        <v>0.10782600000000001</v>
      </c>
      <c r="I92" s="108">
        <f>IFERROR(IF($T$6,IF($T$1,AVERAGEIFS(Metrics!R:R,Metrics!$C:$C,"="&amp;$C92,Metrics!$AM:$AM,"=No",Metrics!$G:$G,"=Full Reporter"),AVERAGEIFS(Metrics!R:R,Metrics!$C:$C,"="&amp;$C92,Metrics!$G:$G,"=Full Reporter")),IF($T$1,AVERAGEIFS(Metrics!R:R,Metrics!$C:$C,"="&amp;$C92,Metrics!$AM:$AM,"=No"),AVERAGEIFS(Metrics!R:R,Metrics!$C:$C,"="&amp;$C92))),"-")</f>
        <v>102.83310000000002</v>
      </c>
      <c r="J92" s="109">
        <f>IFERROR(IF($T$6,IF($T$1,AVERAGEIFS(Metrics!T:T,Metrics!$C:$C,"="&amp;$C92,Metrics!$AM:$AM,"=No",Metrics!$G:$G,"=Full Reporter"),AVERAGEIFS(Metrics!T:T,Metrics!$C:$C,"="&amp;$C92,Metrics!$G:$G,"=Full Reporter")),IF($T$1,AVERAGEIFS(Metrics!T:T,Metrics!$C:$C,"="&amp;$C92,Metrics!$AM:$AM,"=No"),AVERAGEIFS(Metrics!T:T,Metrics!$C:$C,"="&amp;$C92))),"-")</f>
        <v>10.369786</v>
      </c>
      <c r="K92" s="108">
        <f>IFERROR(IF($T$6,IF($T$1,AVERAGEIFS(Metrics!V:V,Metrics!$C:$C,"="&amp;$C92,Metrics!$AM:$AM,"=No",Metrics!$G:$G,"=Full Reporter"),AVERAGEIFS(Metrics!V:V,Metrics!$C:$C,"="&amp;$C92,Metrics!$G:$G,"=Full Reporter")),IF($T$1,AVERAGEIFS(Metrics!V:V,Metrics!$C:$C,"="&amp;$C92,Metrics!$AM:$AM,"=No"),AVERAGEIFS(Metrics!V:V,Metrics!$C:$C,"="&amp;$C92))),"-")</f>
        <v>21.380110000000009</v>
      </c>
      <c r="L92" s="108">
        <f>IFERROR(IF($T$6,IF($T$1,AVERAGEIFS(Metrics!X:X,Metrics!$C:$C,"="&amp;$C92,Metrics!$AM:$AM,"=No",Metrics!$G:$G,"=Full Reporter"),AVERAGEIFS(Metrics!X:X,Metrics!$C:$C,"="&amp;$C92,Metrics!$G:$G,"=Full Reporter")),IF($T$1,AVERAGEIFS(Metrics!X:X,Metrics!$C:$C,"="&amp;$C92,Metrics!$AM:$AM,"=No"),AVERAGEIFS(Metrics!X:X,Metrics!$C:$C,"="&amp;$C92))),"-")</f>
        <v>1.4684200000000001</v>
      </c>
      <c r="M92" s="110">
        <f>IF($T$6,IF($T$1,SUMIFS(Metrics!AA:AA,Metrics!$C:$C,"="&amp;$C92,Metrics!$AM:$AM,"=No",Metrics!$G:$G,"=Full Reporter"),SUMIFS(Metrics!AA:AA,Metrics!$C:$C,"="&amp;$C92,Metrics!$G:$G,"=Full Reporter")),IF($T$1,SUMIFS(Metrics!AA:AA,Metrics!$C:$C,"="&amp;$C92,Metrics!$AM:$AM,"=No"),SUMIFS(Metrics!AA:AA,Metrics!$C:$C,"="&amp;$C92)))</f>
        <v>178263946</v>
      </c>
      <c r="N92" s="110">
        <f>IF($T$6,IF($T$1,SUMIFS(Metrics!AC:AC,Metrics!$C:$C,"="&amp;$C92,Metrics!$AM:$AM,"=No",Metrics!$G:$G,"=Full Reporter"),SUMIFS(Metrics!AC:AC,Metrics!$C:$C,"="&amp;$C92,Metrics!$G:$G,"=Full Reporter")),IF($T$1,SUMIFS(Metrics!AC:AC,Metrics!$C:$C,"="&amp;$C92,Metrics!$AM:$AM,"=No"),SUMIFS(Metrics!AC:AC,Metrics!$C:$C,"="&amp;$C92)))</f>
        <v>981643670</v>
      </c>
      <c r="O92" s="111">
        <f>IF($T$6,IF($T$1,SUMIFS(Metrics!AE:AE,Metrics!$C:$C,"="&amp;$C92,Metrics!$AM:$AM,"=No",Metrics!$G:$G,"=Full Reporter"),SUMIFS(Metrics!AE:AE,Metrics!$C:$C,"="&amp;$C92,Metrics!$G:$G,"=Full Reporter")),IF($T$1,SUMIFS(Metrics!AE:AE,Metrics!$C:$C,"="&amp;$C92,Metrics!$AM:$AM,"=No"),SUMIFS(Metrics!AE:AE,Metrics!$C:$C,"="&amp;$C92)))</f>
        <v>131368005</v>
      </c>
      <c r="P92" s="111">
        <f>IF($T$6,IF($T$1,SUMIFS(Metrics!AG:AG,Metrics!$C:$C,"="&amp;$C92,Metrics!$AM:$AM,"=No",Metrics!$G:$G,"=Full Reporter"),SUMIFS(Metrics!AG:AG,Metrics!$C:$C,"="&amp;$C92,Metrics!$G:$G,"=Full Reporter")),IF($T$1,SUMIFS(Metrics!AG:AG,Metrics!$C:$C,"="&amp;$C92,Metrics!$AM:$AM,"=No"),SUMIFS(Metrics!AG:AG,Metrics!$C:$C,"="&amp;$C92)))</f>
        <v>6665079</v>
      </c>
      <c r="Q92" s="111">
        <f>IF($T$6,IF($T$1,SUMIFS(Metrics!AI:AI,Metrics!$C:$C,"="&amp;$C92,Metrics!$AM:$AM,"=No",Metrics!$G:$G,"=Full Reporter"),SUMIFS(Metrics!AI:AI,Metrics!$C:$C,"="&amp;$C92,Metrics!$G:$G,"=Full Reporter")),IF($T$1,SUMIFS(Metrics!AI:AI,Metrics!$C:$C,"="&amp;$C92,Metrics!$AM:$AM,"=No"),SUMIFS(Metrics!AI:AI,Metrics!$C:$C,"="&amp;$C92)))</f>
        <v>864781072</v>
      </c>
      <c r="R92" s="112">
        <f>IF($T$6,IF($T$1,SUMIFS(Metrics!AK:AK,Metrics!$C:$C,"="&amp;$C92,Metrics!$AM:$AM,"=No",Metrics!$G:$G,"=Full Reporter"),SUMIFS(Metrics!AK:AK,Metrics!$C:$C,"="&amp;$C92,Metrics!$G:$G,"=Full Reporter")),IF($T$1,SUMIFS(Metrics!AK:AK,Metrics!$C:$C,"="&amp;$C92,Metrics!$AM:$AM,"=No"),SUMIFS(Metrics!AK:AK,Metrics!$C:$C,"="&amp;$C92)))</f>
        <v>95821243</v>
      </c>
      <c r="S92" s="50"/>
      <c r="T92" s="50"/>
      <c r="U92" s="50"/>
      <c r="V92" s="50"/>
      <c r="W92" s="50"/>
      <c r="X92" s="50"/>
      <c r="Y92" s="50"/>
    </row>
    <row r="93" spans="1:25">
      <c r="A93" s="90"/>
      <c r="B93" s="90"/>
      <c r="C93" s="144" t="s">
        <v>56</v>
      </c>
      <c r="D93" s="145" t="s">
        <v>5259</v>
      </c>
      <c r="E93" s="146"/>
      <c r="F93" s="111">
        <f>IF($T$6,IF($T$1,SUMIFS(Metrics!L:L,Metrics!$C:$C,"="&amp;$C93,Metrics!$AM:$AM,"=No",Metrics!$G:$G,"=Full Reporter"),SUMIFS(Metrics!L:L,Metrics!$C:$C,"="&amp;$C93,Metrics!$G:$G,"=Full Reporter")),IF($T$1,SUMIFS(Metrics!L:L,Metrics!$C:$C,"="&amp;$C93,Metrics!$AM:$AM,"=No"),SUMIFS(Metrics!L:L,Metrics!$C:$C,"="&amp;$C93)))</f>
        <v>599</v>
      </c>
      <c r="G93" s="108">
        <f>IFERROR(IF($T$6,IF($T$1,AVERAGEIFS(Metrics!N:N,Metrics!$C:$C,"="&amp;$C93,Metrics!$AM:$AM,"=No",Metrics!$G:$G,"=Full Reporter"),AVERAGEIFS(Metrics!N:N,Metrics!$C:$C,"="&amp;$C93,Metrics!$G:$G,"=Full Reporter")),IF($T$1,AVERAGEIFS(Metrics!N:N,Metrics!$C:$C,"="&amp;$C93,Metrics!$AM:$AM,"=No"),AVERAGEIFS(Metrics!N:N,Metrics!$C:$C,"="&amp;$C93))),"-")</f>
        <v>2.6751433333333337</v>
      </c>
      <c r="H93" s="109">
        <f>IFERROR(IF($T$6,IF($T$1,AVERAGEIFS(Metrics!P:P,Metrics!$C:$C,"="&amp;$C93,Metrics!$AM:$AM,"=No",Metrics!$G:$G,"=Full Reporter"),AVERAGEIFS(Metrics!P:P,Metrics!$C:$C,"="&amp;$C93,Metrics!$G:$G,"=Full Reporter")),IF($T$1,AVERAGEIFS(Metrics!P:P,Metrics!$C:$C,"="&amp;$C93,Metrics!$AM:$AM,"=No"),AVERAGEIFS(Metrics!P:P,Metrics!$C:$C,"="&amp;$C93))),"-")</f>
        <v>0.15719666666666665</v>
      </c>
      <c r="I93" s="108">
        <f>IFERROR(IF($T$6,IF($T$1,AVERAGEIFS(Metrics!R:R,Metrics!$C:$C,"="&amp;$C93,Metrics!$AM:$AM,"=No",Metrics!$G:$G,"=Full Reporter"),AVERAGEIFS(Metrics!R:R,Metrics!$C:$C,"="&amp;$C93,Metrics!$G:$G,"=Full Reporter")),IF($T$1,AVERAGEIFS(Metrics!R:R,Metrics!$C:$C,"="&amp;$C93,Metrics!$AM:$AM,"=No"),AVERAGEIFS(Metrics!R:R,Metrics!$C:$C,"="&amp;$C93))),"-")</f>
        <v>96.926783333333347</v>
      </c>
      <c r="J93" s="109">
        <f>IFERROR(IF($T$6,IF($T$1,AVERAGEIFS(Metrics!T:T,Metrics!$C:$C,"="&amp;$C93,Metrics!$AM:$AM,"=No",Metrics!$G:$G,"=Full Reporter"),AVERAGEIFS(Metrics!T:T,Metrics!$C:$C,"="&amp;$C93,Metrics!$G:$G,"=Full Reporter")),IF($T$1,AVERAGEIFS(Metrics!T:T,Metrics!$C:$C,"="&amp;$C93,Metrics!$AM:$AM,"=No"),AVERAGEIFS(Metrics!T:T,Metrics!$C:$C,"="&amp;$C93))),"-")</f>
        <v>8.8429500000000001</v>
      </c>
      <c r="K93" s="108">
        <f>IFERROR(IF($T$6,IF($T$1,AVERAGEIFS(Metrics!V:V,Metrics!$C:$C,"="&amp;$C93,Metrics!$AM:$AM,"=No",Metrics!$G:$G,"=Full Reporter"),AVERAGEIFS(Metrics!V:V,Metrics!$C:$C,"="&amp;$C93,Metrics!$G:$G,"=Full Reporter")),IF($T$1,AVERAGEIFS(Metrics!V:V,Metrics!$C:$C,"="&amp;$C93,Metrics!$AM:$AM,"=No"),AVERAGEIFS(Metrics!V:V,Metrics!$C:$C,"="&amp;$C93))),"-")</f>
        <v>25.002559999999999</v>
      </c>
      <c r="L93" s="108">
        <f>IFERROR(IF($T$6,IF($T$1,AVERAGEIFS(Metrics!X:X,Metrics!$C:$C,"="&amp;$C93,Metrics!$AM:$AM,"=No",Metrics!$G:$G,"=Full Reporter"),AVERAGEIFS(Metrics!X:X,Metrics!$C:$C,"="&amp;$C93,Metrics!$G:$G,"=Full Reporter")),IF($T$1,AVERAGEIFS(Metrics!X:X,Metrics!$C:$C,"="&amp;$C93,Metrics!$AM:$AM,"=No"),AVERAGEIFS(Metrics!X:X,Metrics!$C:$C,"="&amp;$C93))),"-")</f>
        <v>0.42617999999999995</v>
      </c>
      <c r="M93" s="110">
        <f>IF($T$6,IF($T$1,SUMIFS(Metrics!AA:AA,Metrics!$C:$C,"="&amp;$C93,Metrics!$AM:$AM,"=No",Metrics!$G:$G,"=Full Reporter"),SUMIFS(Metrics!AA:AA,Metrics!$C:$C,"="&amp;$C93,Metrics!$G:$G,"=Full Reporter")),IF($T$1,SUMIFS(Metrics!AA:AA,Metrics!$C:$C,"="&amp;$C93,Metrics!$AM:$AM,"=No"),SUMIFS(Metrics!AA:AA,Metrics!$C:$C,"="&amp;$C93)))</f>
        <v>19943357</v>
      </c>
      <c r="N93" s="110">
        <f>IF($T$6,IF($T$1,SUMIFS(Metrics!AC:AC,Metrics!$C:$C,"="&amp;$C93,Metrics!$AM:$AM,"=No",Metrics!$G:$G,"=Full Reporter"),SUMIFS(Metrics!AC:AC,Metrics!$C:$C,"="&amp;$C93,Metrics!$G:$G,"=Full Reporter")),IF($T$1,SUMIFS(Metrics!AC:AC,Metrics!$C:$C,"="&amp;$C93,Metrics!$AM:$AM,"=No"),SUMIFS(Metrics!AC:AC,Metrics!$C:$C,"="&amp;$C93)))</f>
        <v>83933562</v>
      </c>
      <c r="O93" s="111">
        <f>IF($T$6,IF($T$1,SUMIFS(Metrics!AE:AE,Metrics!$C:$C,"="&amp;$C93,Metrics!$AM:$AM,"=No",Metrics!$G:$G,"=Full Reporter"),SUMIFS(Metrics!AE:AE,Metrics!$C:$C,"="&amp;$C93,Metrics!$G:$G,"=Full Reporter")),IF($T$1,SUMIFS(Metrics!AE:AE,Metrics!$C:$C,"="&amp;$C93,Metrics!$AM:$AM,"=No"),SUMIFS(Metrics!AE:AE,Metrics!$C:$C,"="&amp;$C93)))</f>
        <v>7236427</v>
      </c>
      <c r="P93" s="111">
        <f>IF($T$6,IF($T$1,SUMIFS(Metrics!AG:AG,Metrics!$C:$C,"="&amp;$C93,Metrics!$AM:$AM,"=No",Metrics!$G:$G,"=Full Reporter"),SUMIFS(Metrics!AG:AG,Metrics!$C:$C,"="&amp;$C93,Metrics!$G:$G,"=Full Reporter")),IF($T$1,SUMIFS(Metrics!AG:AG,Metrics!$C:$C,"="&amp;$C93,Metrics!$AM:$AM,"=No"),SUMIFS(Metrics!AG:AG,Metrics!$C:$C,"="&amp;$C93)))</f>
        <v>952641</v>
      </c>
      <c r="Q93" s="111">
        <f>IF($T$6,IF($T$1,SUMIFS(Metrics!AI:AI,Metrics!$C:$C,"="&amp;$C93,Metrics!$AM:$AM,"=No",Metrics!$G:$G,"=Full Reporter"),SUMIFS(Metrics!AI:AI,Metrics!$C:$C,"="&amp;$C93,Metrics!$G:$G,"=Full Reporter")),IF($T$1,SUMIFS(Metrics!AI:AI,Metrics!$C:$C,"="&amp;$C93,Metrics!$AM:$AM,"=No"),SUMIFS(Metrics!AI:AI,Metrics!$C:$C,"="&amp;$C93)))</f>
        <v>56351512</v>
      </c>
      <c r="R93" s="112">
        <f>IF($T$6,IF($T$1,SUMIFS(Metrics!AK:AK,Metrics!$C:$C,"="&amp;$C93,Metrics!$AM:$AM,"=No",Metrics!$G:$G,"=Full Reporter"),SUMIFS(Metrics!AK:AK,Metrics!$C:$C,"="&amp;$C93,Metrics!$G:$G,"=Full Reporter")),IF($T$1,SUMIFS(Metrics!AK:AK,Metrics!$C:$C,"="&amp;$C93,Metrics!$AM:$AM,"=No"),SUMIFS(Metrics!AK:AK,Metrics!$C:$C,"="&amp;$C93)))</f>
        <v>18743171</v>
      </c>
      <c r="S93" s="50"/>
      <c r="T93" s="50"/>
      <c r="U93" s="50"/>
      <c r="V93" s="50"/>
      <c r="W93" s="50"/>
      <c r="X93" s="50"/>
      <c r="Y93" s="50"/>
    </row>
    <row r="94" spans="1:25">
      <c r="A94" s="90"/>
      <c r="B94" s="90"/>
      <c r="C94" s="144" t="s">
        <v>57</v>
      </c>
      <c r="D94" s="145" t="s">
        <v>5260</v>
      </c>
      <c r="E94" s="146"/>
      <c r="F94" s="111">
        <f>IF($T$6,IF($T$1,SUMIFS(Metrics!L:L,Metrics!$C:$C,"="&amp;$C94,Metrics!$AM:$AM,"=No",Metrics!$G:$G,"=Full Reporter"),SUMIFS(Metrics!L:L,Metrics!$C:$C,"="&amp;$C94,Metrics!$G:$G,"=Full Reporter")),IF($T$1,SUMIFS(Metrics!L:L,Metrics!$C:$C,"="&amp;$C94,Metrics!$AM:$AM,"=No"),SUMIFS(Metrics!L:L,Metrics!$C:$C,"="&amp;$C94)))</f>
        <v>3537</v>
      </c>
      <c r="G94" s="108">
        <f>IFERROR(IF($T$6,IF($T$1,AVERAGEIFS(Metrics!N:N,Metrics!$C:$C,"="&amp;$C94,Metrics!$AM:$AM,"=No",Metrics!$G:$G,"=Full Reporter"),AVERAGEIFS(Metrics!N:N,Metrics!$C:$C,"="&amp;$C94,Metrics!$G:$G,"=Full Reporter")),IF($T$1,AVERAGEIFS(Metrics!N:N,Metrics!$C:$C,"="&amp;$C94,Metrics!$AM:$AM,"=No"),AVERAGEIFS(Metrics!N:N,Metrics!$C:$C,"="&amp;$C94))),"-")</f>
        <v>1.8067834586466165</v>
      </c>
      <c r="H94" s="109">
        <f>IFERROR(IF($T$6,IF($T$1,AVERAGEIFS(Metrics!P:P,Metrics!$C:$C,"="&amp;$C94,Metrics!$AM:$AM,"=No",Metrics!$G:$G,"=Full Reporter"),AVERAGEIFS(Metrics!P:P,Metrics!$C:$C,"="&amp;$C94,Metrics!$G:$G,"=Full Reporter")),IF($T$1,AVERAGEIFS(Metrics!P:P,Metrics!$C:$C,"="&amp;$C94,Metrics!$AM:$AM,"=No"),AVERAGEIFS(Metrics!P:P,Metrics!$C:$C,"="&amp;$C94))),"-")</f>
        <v>0.14668571428571425</v>
      </c>
      <c r="I94" s="108">
        <f>IFERROR(IF($T$6,IF($T$1,AVERAGEIFS(Metrics!R:R,Metrics!$C:$C,"="&amp;$C94,Metrics!$AM:$AM,"=No",Metrics!$G:$G,"=Full Reporter"),AVERAGEIFS(Metrics!R:R,Metrics!$C:$C,"="&amp;$C94,Metrics!$G:$G,"=Full Reporter")),IF($T$1,AVERAGEIFS(Metrics!R:R,Metrics!$C:$C,"="&amp;$C94,Metrics!$AM:$AM,"=No"),AVERAGEIFS(Metrics!R:R,Metrics!$C:$C,"="&amp;$C94))),"-")</f>
        <v>67.586277443609006</v>
      </c>
      <c r="J94" s="109">
        <f>IFERROR(IF($T$6,IF($T$1,AVERAGEIFS(Metrics!T:T,Metrics!$C:$C,"="&amp;$C94,Metrics!$AM:$AM,"=No",Metrics!$G:$G,"=Full Reporter"),AVERAGEIFS(Metrics!T:T,Metrics!$C:$C,"="&amp;$C94,Metrics!$G:$G,"=Full Reporter")),IF($T$1,AVERAGEIFS(Metrics!T:T,Metrics!$C:$C,"="&amp;$C94,Metrics!$AM:$AM,"=No"),AVERAGEIFS(Metrics!T:T,Metrics!$C:$C,"="&amp;$C94))),"-")</f>
        <v>7.4549308270676677</v>
      </c>
      <c r="K94" s="108">
        <f>IFERROR(IF($T$6,IF($T$1,AVERAGEIFS(Metrics!V:V,Metrics!$C:$C,"="&amp;$C94,Metrics!$AM:$AM,"=No",Metrics!$G:$G,"=Full Reporter"),AVERAGEIFS(Metrics!V:V,Metrics!$C:$C,"="&amp;$C94,Metrics!$G:$G,"=Full Reporter")),IF($T$1,AVERAGEIFS(Metrics!V:V,Metrics!$C:$C,"="&amp;$C94,Metrics!$AM:$AM,"=No"),AVERAGEIFS(Metrics!V:V,Metrics!$C:$C,"="&amp;$C94))),"-")</f>
        <v>17.206395488721807</v>
      </c>
      <c r="L94" s="108">
        <f>IFERROR(IF($T$6,IF($T$1,AVERAGEIFS(Metrics!X:X,Metrics!$C:$C,"="&amp;$C94,Metrics!$AM:$AM,"=No",Metrics!$G:$G,"=Full Reporter"),AVERAGEIFS(Metrics!X:X,Metrics!$C:$C,"="&amp;$C94,Metrics!$G:$G,"=Full Reporter")),IF($T$1,AVERAGEIFS(Metrics!X:X,Metrics!$C:$C,"="&amp;$C94,Metrics!$AM:$AM,"=No"),AVERAGEIFS(Metrics!X:X,Metrics!$C:$C,"="&amp;$C94))),"-")</f>
        <v>0.83639924812030064</v>
      </c>
      <c r="M94" s="110">
        <f>IF($T$6,IF($T$1,SUMIFS(Metrics!AA:AA,Metrics!$C:$C,"="&amp;$C94,Metrics!$AM:$AM,"=No",Metrics!$G:$G,"=Full Reporter"),SUMIFS(Metrics!AA:AA,Metrics!$C:$C,"="&amp;$C94,Metrics!$G:$G,"=Full Reporter")),IF($T$1,SUMIFS(Metrics!AA:AA,Metrics!$C:$C,"="&amp;$C94,Metrics!$AM:$AM,"=No"),SUMIFS(Metrics!AA:AA,Metrics!$C:$C,"="&amp;$C94)))</f>
        <v>90735878</v>
      </c>
      <c r="N94" s="110">
        <f>IF($T$6,IF($T$1,SUMIFS(Metrics!AC:AC,Metrics!$C:$C,"="&amp;$C94,Metrics!$AM:$AM,"=No",Metrics!$G:$G,"=Full Reporter"),SUMIFS(Metrics!AC:AC,Metrics!$C:$C,"="&amp;$C94,Metrics!$G:$G,"=Full Reporter")),IF($T$1,SUMIFS(Metrics!AC:AC,Metrics!$C:$C,"="&amp;$C94,Metrics!$AM:$AM,"=No"),SUMIFS(Metrics!AC:AC,Metrics!$C:$C,"="&amp;$C94)))</f>
        <v>577339194</v>
      </c>
      <c r="O94" s="111">
        <f>IF($T$6,IF($T$1,SUMIFS(Metrics!AE:AE,Metrics!$C:$C,"="&amp;$C94,Metrics!$AM:$AM,"=No",Metrics!$G:$G,"=Full Reporter"),SUMIFS(Metrics!AE:AE,Metrics!$C:$C,"="&amp;$C94,Metrics!$G:$G,"=Full Reporter")),IF($T$1,SUMIFS(Metrics!AE:AE,Metrics!$C:$C,"="&amp;$C94,Metrics!$AM:$AM,"=No"),SUMIFS(Metrics!AE:AE,Metrics!$C:$C,"="&amp;$C94)))</f>
        <v>92282709</v>
      </c>
      <c r="P94" s="111">
        <f>IF($T$6,IF($T$1,SUMIFS(Metrics!AG:AG,Metrics!$C:$C,"="&amp;$C94,Metrics!$AM:$AM,"=No",Metrics!$G:$G,"=Full Reporter"),SUMIFS(Metrics!AG:AG,Metrics!$C:$C,"="&amp;$C94,Metrics!$G:$G,"=Full Reporter")),IF($T$1,SUMIFS(Metrics!AG:AG,Metrics!$C:$C,"="&amp;$C94,Metrics!$AM:$AM,"=No"),SUMIFS(Metrics!AG:AG,Metrics!$C:$C,"="&amp;$C94)))</f>
        <v>6765456</v>
      </c>
      <c r="Q94" s="111">
        <f>IF($T$6,IF($T$1,SUMIFS(Metrics!AI:AI,Metrics!$C:$C,"="&amp;$C94,Metrics!$AM:$AM,"=No",Metrics!$G:$G,"=Full Reporter"),SUMIFS(Metrics!AI:AI,Metrics!$C:$C,"="&amp;$C94,Metrics!$G:$G,"=Full Reporter")),IF($T$1,SUMIFS(Metrics!AI:AI,Metrics!$C:$C,"="&amp;$C94,Metrics!$AM:$AM,"=No"),SUMIFS(Metrics!AI:AI,Metrics!$C:$C,"="&amp;$C94)))</f>
        <v>408828001</v>
      </c>
      <c r="R94" s="112">
        <f>IF($T$6,IF($T$1,SUMIFS(Metrics!AK:AK,Metrics!$C:$C,"="&amp;$C94,Metrics!$AM:$AM,"=No",Metrics!$G:$G,"=Full Reporter"),SUMIFS(Metrics!AK:AK,Metrics!$C:$C,"="&amp;$C94,Metrics!$G:$G,"=Full Reporter")),IF($T$1,SUMIFS(Metrics!AK:AK,Metrics!$C:$C,"="&amp;$C94,Metrics!$AM:$AM,"=No"),SUMIFS(Metrics!AK:AK,Metrics!$C:$C,"="&amp;$C94)))</f>
        <v>108122144</v>
      </c>
      <c r="S94" s="50"/>
      <c r="T94" s="50"/>
      <c r="U94" s="50"/>
      <c r="V94" s="50"/>
      <c r="W94" s="50"/>
      <c r="X94" s="50"/>
      <c r="Y94" s="50"/>
    </row>
    <row r="95" spans="1:25">
      <c r="A95" s="90"/>
      <c r="B95" s="90"/>
      <c r="C95" s="144" t="s">
        <v>58</v>
      </c>
      <c r="D95" s="145" t="s">
        <v>5261</v>
      </c>
      <c r="E95" s="146"/>
      <c r="F95" s="111">
        <f>IF($T$6,IF($T$1,SUMIFS(Metrics!L:L,Metrics!$C:$C,"="&amp;$C95,Metrics!$AM:$AM,"=No",Metrics!$G:$G,"=Full Reporter"),SUMIFS(Metrics!L:L,Metrics!$C:$C,"="&amp;$C95,Metrics!$G:$G,"=Full Reporter")),IF($T$1,SUMIFS(Metrics!L:L,Metrics!$C:$C,"="&amp;$C95,Metrics!$AM:$AM,"=No"),SUMIFS(Metrics!L:L,Metrics!$C:$C,"="&amp;$C95)))</f>
        <v>2681</v>
      </c>
      <c r="G95" s="108">
        <f>IFERROR(IF($T$6,IF($T$1,AVERAGEIFS(Metrics!N:N,Metrics!$C:$C,"="&amp;$C95,Metrics!$AM:$AM,"=No",Metrics!$G:$G,"=Full Reporter"),AVERAGEIFS(Metrics!N:N,Metrics!$C:$C,"="&amp;$C95,Metrics!$G:$G,"=Full Reporter")),IF($T$1,AVERAGEIFS(Metrics!N:N,Metrics!$C:$C,"="&amp;$C95,Metrics!$AM:$AM,"=No"),AVERAGEIFS(Metrics!N:N,Metrics!$C:$C,"="&amp;$C95))),"-")</f>
        <v>1.5366370786516856</v>
      </c>
      <c r="H95" s="109">
        <f>IFERROR(IF($T$6,IF($T$1,AVERAGEIFS(Metrics!P:P,Metrics!$C:$C,"="&amp;$C95,Metrics!$AM:$AM,"=No",Metrics!$G:$G,"=Full Reporter"),AVERAGEIFS(Metrics!P:P,Metrics!$C:$C,"="&amp;$C95,Metrics!$G:$G,"=Full Reporter")),IF($T$1,AVERAGEIFS(Metrics!P:P,Metrics!$C:$C,"="&amp;$C95,Metrics!$AM:$AM,"=No"),AVERAGEIFS(Metrics!P:P,Metrics!$C:$C,"="&amp;$C95))),"-")</f>
        <v>0.11291910112359552</v>
      </c>
      <c r="I95" s="108">
        <f>IFERROR(IF($T$6,IF($T$1,AVERAGEIFS(Metrics!R:R,Metrics!$C:$C,"="&amp;$C95,Metrics!$AM:$AM,"=No",Metrics!$G:$G,"=Full Reporter"),AVERAGEIFS(Metrics!R:R,Metrics!$C:$C,"="&amp;$C95,Metrics!$G:$G,"=Full Reporter")),IF($T$1,AVERAGEIFS(Metrics!R:R,Metrics!$C:$C,"="&amp;$C95,Metrics!$AM:$AM,"=No"),AVERAGEIFS(Metrics!R:R,Metrics!$C:$C,"="&amp;$C95))),"-")</f>
        <v>91.629023595505615</v>
      </c>
      <c r="J95" s="109">
        <f>IFERROR(IF($T$6,IF($T$1,AVERAGEIFS(Metrics!T:T,Metrics!$C:$C,"="&amp;$C95,Metrics!$AM:$AM,"=No",Metrics!$G:$G,"=Full Reporter"),AVERAGEIFS(Metrics!T:T,Metrics!$C:$C,"="&amp;$C95,Metrics!$G:$G,"=Full Reporter")),IF($T$1,AVERAGEIFS(Metrics!T:T,Metrics!$C:$C,"="&amp;$C95,Metrics!$AM:$AM,"=No"),AVERAGEIFS(Metrics!T:T,Metrics!$C:$C,"="&amp;$C95))),"-")</f>
        <v>7.6860269662921326</v>
      </c>
      <c r="K95" s="108">
        <f>IFERROR(IF($T$6,IF($T$1,AVERAGEIFS(Metrics!V:V,Metrics!$C:$C,"="&amp;$C95,Metrics!$AM:$AM,"=No",Metrics!$G:$G,"=Full Reporter"),AVERAGEIFS(Metrics!V:V,Metrics!$C:$C,"="&amp;$C95,Metrics!$G:$G,"=Full Reporter")),IF($T$1,AVERAGEIFS(Metrics!V:V,Metrics!$C:$C,"="&amp;$C95,Metrics!$AM:$AM,"=No"),AVERAGEIFS(Metrics!V:V,Metrics!$C:$C,"="&amp;$C95))),"-")</f>
        <v>21.36107415730336</v>
      </c>
      <c r="L95" s="108">
        <f>IFERROR(IF($T$6,IF($T$1,AVERAGEIFS(Metrics!X:X,Metrics!$C:$C,"="&amp;$C95,Metrics!$AM:$AM,"=No",Metrics!$G:$G,"=Full Reporter"),AVERAGEIFS(Metrics!X:X,Metrics!$C:$C,"="&amp;$C95,Metrics!$G:$G,"=Full Reporter")),IF($T$1,AVERAGEIFS(Metrics!X:X,Metrics!$C:$C,"="&amp;$C95,Metrics!$AM:$AM,"=No"),AVERAGEIFS(Metrics!X:X,Metrics!$C:$C,"="&amp;$C95))),"-")</f>
        <v>1.0242157303370787</v>
      </c>
      <c r="M95" s="110">
        <f>IF($T$6,IF($T$1,SUMIFS(Metrics!AA:AA,Metrics!$C:$C,"="&amp;$C95,Metrics!$AM:$AM,"=No",Metrics!$G:$G,"=Full Reporter"),SUMIFS(Metrics!AA:AA,Metrics!$C:$C,"="&amp;$C95,Metrics!$G:$G,"=Full Reporter")),IF($T$1,SUMIFS(Metrics!AA:AA,Metrics!$C:$C,"="&amp;$C95,Metrics!$AM:$AM,"=No"),SUMIFS(Metrics!AA:AA,Metrics!$C:$C,"="&amp;$C95)))</f>
        <v>133061335</v>
      </c>
      <c r="N95" s="110">
        <f>IF($T$6,IF($T$1,SUMIFS(Metrics!AC:AC,Metrics!$C:$C,"="&amp;$C95,Metrics!$AM:$AM,"=No",Metrics!$G:$G,"=Full Reporter"),SUMIFS(Metrics!AC:AC,Metrics!$C:$C,"="&amp;$C95,Metrics!$G:$G,"=Full Reporter")),IF($T$1,SUMIFS(Metrics!AC:AC,Metrics!$C:$C,"="&amp;$C95,Metrics!$AM:$AM,"=No"),SUMIFS(Metrics!AC:AC,Metrics!$C:$C,"="&amp;$C95)))</f>
        <v>650953381</v>
      </c>
      <c r="O95" s="111">
        <f>IF($T$6,IF($T$1,SUMIFS(Metrics!AE:AE,Metrics!$C:$C,"="&amp;$C95,Metrics!$AM:$AM,"=No",Metrics!$G:$G,"=Full Reporter"),SUMIFS(Metrics!AE:AE,Metrics!$C:$C,"="&amp;$C95,Metrics!$G:$G,"=Full Reporter")),IF($T$1,SUMIFS(Metrics!AE:AE,Metrics!$C:$C,"="&amp;$C95,Metrics!$AM:$AM,"=No"),SUMIFS(Metrics!AE:AE,Metrics!$C:$C,"="&amp;$C95)))</f>
        <v>106002938</v>
      </c>
      <c r="P95" s="111">
        <f>IF($T$6,IF($T$1,SUMIFS(Metrics!AG:AG,Metrics!$C:$C,"="&amp;$C95,Metrics!$AM:$AM,"=No",Metrics!$G:$G,"=Full Reporter"),SUMIFS(Metrics!AG:AG,Metrics!$C:$C,"="&amp;$C95,Metrics!$G:$G,"=Full Reporter")),IF($T$1,SUMIFS(Metrics!AG:AG,Metrics!$C:$C,"="&amp;$C95,Metrics!$AM:$AM,"=No"),SUMIFS(Metrics!AG:AG,Metrics!$C:$C,"="&amp;$C95)))</f>
        <v>5974139</v>
      </c>
      <c r="Q95" s="111">
        <f>IF($T$6,IF($T$1,SUMIFS(Metrics!AI:AI,Metrics!$C:$C,"="&amp;$C95,Metrics!$AM:$AM,"=No",Metrics!$G:$G,"=Full Reporter"),SUMIFS(Metrics!AI:AI,Metrics!$C:$C,"="&amp;$C95,Metrics!$G:$G,"=Full Reporter")),IF($T$1,SUMIFS(Metrics!AI:AI,Metrics!$C:$C,"="&amp;$C95,Metrics!$AM:$AM,"=No"),SUMIFS(Metrics!AI:AI,Metrics!$C:$C,"="&amp;$C95)))</f>
        <v>508060874</v>
      </c>
      <c r="R95" s="112">
        <f>IF($T$6,IF($T$1,SUMIFS(Metrics!AK:AK,Metrics!$C:$C,"="&amp;$C95,Metrics!$AM:$AM,"=No",Metrics!$G:$G,"=Full Reporter"),SUMIFS(Metrics!AK:AK,Metrics!$C:$C,"="&amp;$C95,Metrics!$G:$G,"=Full Reporter")),IF($T$1,SUMIFS(Metrics!AK:AK,Metrics!$C:$C,"="&amp;$C95,Metrics!$AM:$AM,"=No"),SUMIFS(Metrics!AK:AK,Metrics!$C:$C,"="&amp;$C95)))</f>
        <v>88585995</v>
      </c>
      <c r="S95" s="50"/>
      <c r="T95" s="50"/>
      <c r="U95" s="50"/>
      <c r="V95" s="50"/>
      <c r="W95" s="50"/>
      <c r="X95" s="50"/>
      <c r="Y95" s="50"/>
    </row>
    <row r="96" spans="1:25">
      <c r="A96" s="90"/>
      <c r="B96" s="90"/>
      <c r="C96" s="144" t="s">
        <v>61</v>
      </c>
      <c r="D96" s="145" t="s">
        <v>5262</v>
      </c>
      <c r="E96" s="146"/>
      <c r="F96" s="111">
        <f>IF($T$6,IF($T$1,SUMIFS(Metrics!L:L,Metrics!$C:$C,"="&amp;$C96,Metrics!$AM:$AM,"=No",Metrics!$G:$G,"=Full Reporter"),SUMIFS(Metrics!L:L,Metrics!$C:$C,"="&amp;$C96,Metrics!$G:$G,"=Full Reporter")),IF($T$1,SUMIFS(Metrics!L:L,Metrics!$C:$C,"="&amp;$C96,Metrics!$AM:$AM,"=No"),SUMIFS(Metrics!L:L,Metrics!$C:$C,"="&amp;$C96)))</f>
        <v>1791</v>
      </c>
      <c r="G96" s="108">
        <f>IFERROR(IF($T$6,IF($T$1,AVERAGEIFS(Metrics!N:N,Metrics!$C:$C,"="&amp;$C96,Metrics!$AM:$AM,"=No",Metrics!$G:$G,"=Full Reporter"),AVERAGEIFS(Metrics!N:N,Metrics!$C:$C,"="&amp;$C96,Metrics!$G:$G,"=Full Reporter")),IF($T$1,AVERAGEIFS(Metrics!N:N,Metrics!$C:$C,"="&amp;$C96,Metrics!$AM:$AM,"=No"),AVERAGEIFS(Metrics!N:N,Metrics!$C:$C,"="&amp;$C96))),"-")</f>
        <v>1.6468695652173906</v>
      </c>
      <c r="H96" s="109">
        <f>IFERROR(IF($T$6,IF($T$1,AVERAGEIFS(Metrics!P:P,Metrics!$C:$C,"="&amp;$C96,Metrics!$AM:$AM,"=No",Metrics!$G:$G,"=Full Reporter"),AVERAGEIFS(Metrics!P:P,Metrics!$C:$C,"="&amp;$C96,Metrics!$G:$G,"=Full Reporter")),IF($T$1,AVERAGEIFS(Metrics!P:P,Metrics!$C:$C,"="&amp;$C96,Metrics!$AM:$AM,"=No"),AVERAGEIFS(Metrics!P:P,Metrics!$C:$C,"="&amp;$C96))),"-")</f>
        <v>0.1368326086956522</v>
      </c>
      <c r="I96" s="108">
        <f>IFERROR(IF($T$6,IF($T$1,AVERAGEIFS(Metrics!R:R,Metrics!$C:$C,"="&amp;$C96,Metrics!$AM:$AM,"=No",Metrics!$G:$G,"=Full Reporter"),AVERAGEIFS(Metrics!R:R,Metrics!$C:$C,"="&amp;$C96,Metrics!$G:$G,"=Full Reporter")),IF($T$1,AVERAGEIFS(Metrics!R:R,Metrics!$C:$C,"="&amp;$C96,Metrics!$AM:$AM,"=No"),AVERAGEIFS(Metrics!R:R,Metrics!$C:$C,"="&amp;$C96))),"-")</f>
        <v>67.323986956521736</v>
      </c>
      <c r="J96" s="109">
        <f>IFERROR(IF($T$6,IF($T$1,AVERAGEIFS(Metrics!T:T,Metrics!$C:$C,"="&amp;$C96,Metrics!$AM:$AM,"=No",Metrics!$G:$G,"=Full Reporter"),AVERAGEIFS(Metrics!T:T,Metrics!$C:$C,"="&amp;$C96,Metrics!$G:$G,"=Full Reporter")),IF($T$1,AVERAGEIFS(Metrics!T:T,Metrics!$C:$C,"="&amp;$C96,Metrics!$AM:$AM,"=No"),AVERAGEIFS(Metrics!T:T,Metrics!$C:$C,"="&amp;$C96))),"-")</f>
        <v>9.6492391304347791</v>
      </c>
      <c r="K96" s="108">
        <f>IFERROR(IF($T$6,IF($T$1,AVERAGEIFS(Metrics!V:V,Metrics!$C:$C,"="&amp;$C96,Metrics!$AM:$AM,"=No",Metrics!$G:$G,"=Full Reporter"),AVERAGEIFS(Metrics!V:V,Metrics!$C:$C,"="&amp;$C96,Metrics!$G:$G,"=Full Reporter")),IF($T$1,AVERAGEIFS(Metrics!V:V,Metrics!$C:$C,"="&amp;$C96,Metrics!$AM:$AM,"=No"),AVERAGEIFS(Metrics!V:V,Metrics!$C:$C,"="&amp;$C96))),"-")</f>
        <v>16.460278260869565</v>
      </c>
      <c r="L96" s="108">
        <f>IFERROR(IF($T$6,IF($T$1,AVERAGEIFS(Metrics!X:X,Metrics!$C:$C,"="&amp;$C96,Metrics!$AM:$AM,"=No",Metrics!$G:$G,"=Full Reporter"),AVERAGEIFS(Metrics!X:X,Metrics!$C:$C,"="&amp;$C96,Metrics!$G:$G,"=Full Reporter")),IF($T$1,AVERAGEIFS(Metrics!X:X,Metrics!$C:$C,"="&amp;$C96,Metrics!$AM:$AM,"=No"),AVERAGEIFS(Metrics!X:X,Metrics!$C:$C,"="&amp;$C96))),"-")</f>
        <v>1.0009565217391305</v>
      </c>
      <c r="M96" s="110">
        <f>IF($T$6,IF($T$1,SUMIFS(Metrics!AA:AA,Metrics!$C:$C,"="&amp;$C96,Metrics!$AM:$AM,"=No",Metrics!$G:$G,"=Full Reporter"),SUMIFS(Metrics!AA:AA,Metrics!$C:$C,"="&amp;$C96,Metrics!$G:$G,"=Full Reporter")),IF($T$1,SUMIFS(Metrics!AA:AA,Metrics!$C:$C,"="&amp;$C96,Metrics!$AM:$AM,"=No"),SUMIFS(Metrics!AA:AA,Metrics!$C:$C,"="&amp;$C96)))</f>
        <v>68263725</v>
      </c>
      <c r="N96" s="110">
        <f>IF($T$6,IF($T$1,SUMIFS(Metrics!AC:AC,Metrics!$C:$C,"="&amp;$C96,Metrics!$AM:$AM,"=No",Metrics!$G:$G,"=Full Reporter"),SUMIFS(Metrics!AC:AC,Metrics!$C:$C,"="&amp;$C96,Metrics!$G:$G,"=Full Reporter")),IF($T$1,SUMIFS(Metrics!AC:AC,Metrics!$C:$C,"="&amp;$C96,Metrics!$AM:$AM,"=No"),SUMIFS(Metrics!AC:AC,Metrics!$C:$C,"="&amp;$C96)))</f>
        <v>434896554</v>
      </c>
      <c r="O96" s="111">
        <f>IF($T$6,IF($T$1,SUMIFS(Metrics!AE:AE,Metrics!$C:$C,"="&amp;$C96,Metrics!$AM:$AM,"=No",Metrics!$G:$G,"=Full Reporter"),SUMIFS(Metrics!AE:AE,Metrics!$C:$C,"="&amp;$C96,Metrics!$G:$G,"=Full Reporter")),IF($T$1,SUMIFS(Metrics!AE:AE,Metrics!$C:$C,"="&amp;$C96,Metrics!$AM:$AM,"=No"),SUMIFS(Metrics!AE:AE,Metrics!$C:$C,"="&amp;$C96)))</f>
        <v>58885914</v>
      </c>
      <c r="P96" s="111">
        <f>IF($T$6,IF($T$1,SUMIFS(Metrics!AG:AG,Metrics!$C:$C,"="&amp;$C96,Metrics!$AM:$AM,"=No",Metrics!$G:$G,"=Full Reporter"),SUMIFS(Metrics!AG:AG,Metrics!$C:$C,"="&amp;$C96,Metrics!$G:$G,"=Full Reporter")),IF($T$1,SUMIFS(Metrics!AG:AG,Metrics!$C:$C,"="&amp;$C96,Metrics!$AM:$AM,"=No"),SUMIFS(Metrics!AG:AG,Metrics!$C:$C,"="&amp;$C96)))</f>
        <v>4129883</v>
      </c>
      <c r="Q96" s="111">
        <f>IF($T$6,IF($T$1,SUMIFS(Metrics!AI:AI,Metrics!$C:$C,"="&amp;$C96,Metrics!$AM:$AM,"=No",Metrics!$G:$G,"=Full Reporter"),SUMIFS(Metrics!AI:AI,Metrics!$C:$C,"="&amp;$C96,Metrics!$G:$G,"=Full Reporter")),IF($T$1,SUMIFS(Metrics!AI:AI,Metrics!$C:$C,"="&amp;$C96,Metrics!$AM:$AM,"=No"),SUMIFS(Metrics!AI:AI,Metrics!$C:$C,"="&amp;$C96)))</f>
        <v>286233709</v>
      </c>
      <c r="R96" s="112">
        <f>IF($T$6,IF($T$1,SUMIFS(Metrics!AK:AK,Metrics!$C:$C,"="&amp;$C96,Metrics!$AM:$AM,"=No",Metrics!$G:$G,"=Full Reporter"),SUMIFS(Metrics!AK:AK,Metrics!$C:$C,"="&amp;$C96,Metrics!$G:$G,"=Full Reporter")),IF($T$1,SUMIFS(Metrics!AK:AK,Metrics!$C:$C,"="&amp;$C96,Metrics!$AM:$AM,"=No"),SUMIFS(Metrics!AK:AK,Metrics!$C:$C,"="&amp;$C96)))</f>
        <v>64936433</v>
      </c>
      <c r="S96" s="50"/>
      <c r="T96" s="50"/>
      <c r="U96" s="50"/>
      <c r="V96" s="50"/>
      <c r="W96" s="50"/>
      <c r="X96" s="50"/>
      <c r="Y96" s="50"/>
    </row>
    <row r="97" spans="1:25">
      <c r="A97" s="90"/>
      <c r="B97" s="90"/>
      <c r="C97" s="144" t="s">
        <v>5202</v>
      </c>
      <c r="D97" s="145" t="s">
        <v>5263</v>
      </c>
      <c r="E97" s="146"/>
      <c r="F97" s="111">
        <f>IF($T$6,IF($T$1,SUMIFS(Metrics!L:L,Metrics!$C:$C,"="&amp;$C97,Metrics!$AM:$AM,"=No",Metrics!$G:$G,"=Full Reporter"),SUMIFS(Metrics!L:L,Metrics!$C:$C,"="&amp;$C97,Metrics!$G:$G,"=Full Reporter")),IF($T$1,SUMIFS(Metrics!L:L,Metrics!$C:$C,"="&amp;$C97,Metrics!$AM:$AM,"=No"),SUMIFS(Metrics!L:L,Metrics!$C:$C,"="&amp;$C97)))</f>
        <v>0</v>
      </c>
      <c r="G97" s="108" t="str">
        <f>IFERROR(IF($T$6,IF($T$1,AVERAGEIFS(Metrics!N:N,Metrics!$C:$C,"="&amp;$C97,Metrics!$AM:$AM,"=No",Metrics!$G:$G,"=Full Reporter"),AVERAGEIFS(Metrics!N:N,Metrics!$C:$C,"="&amp;$C97,Metrics!$G:$G,"=Full Reporter")),IF($T$1,AVERAGEIFS(Metrics!N:N,Metrics!$C:$C,"="&amp;$C97,Metrics!$AM:$AM,"=No"),AVERAGEIFS(Metrics!N:N,Metrics!$C:$C,"="&amp;$C97))),"-")</f>
        <v>-</v>
      </c>
      <c r="H97" s="109" t="str">
        <f>IFERROR(IF($T$6,IF($T$1,AVERAGEIFS(Metrics!P:P,Metrics!$C:$C,"="&amp;$C97,Metrics!$AM:$AM,"=No",Metrics!$G:$G,"=Full Reporter"),AVERAGEIFS(Metrics!P:P,Metrics!$C:$C,"="&amp;$C97,Metrics!$G:$G,"=Full Reporter")),IF($T$1,AVERAGEIFS(Metrics!P:P,Metrics!$C:$C,"="&amp;$C97,Metrics!$AM:$AM,"=No"),AVERAGEIFS(Metrics!P:P,Metrics!$C:$C,"="&amp;$C97))),"-")</f>
        <v>-</v>
      </c>
      <c r="I97" s="108" t="str">
        <f>IFERROR(IF($T$6,IF($T$1,AVERAGEIFS(Metrics!R:R,Metrics!$C:$C,"="&amp;$C97,Metrics!$AM:$AM,"=No",Metrics!$G:$G,"=Full Reporter"),AVERAGEIFS(Metrics!R:R,Metrics!$C:$C,"="&amp;$C97,Metrics!$G:$G,"=Full Reporter")),IF($T$1,AVERAGEIFS(Metrics!R:R,Metrics!$C:$C,"="&amp;$C97,Metrics!$AM:$AM,"=No"),AVERAGEIFS(Metrics!R:R,Metrics!$C:$C,"="&amp;$C97))),"-")</f>
        <v>-</v>
      </c>
      <c r="J97" s="109" t="str">
        <f>IFERROR(IF($T$6,IF($T$1,AVERAGEIFS(Metrics!T:T,Metrics!$C:$C,"="&amp;$C97,Metrics!$AM:$AM,"=No",Metrics!$G:$G,"=Full Reporter"),AVERAGEIFS(Metrics!T:T,Metrics!$C:$C,"="&amp;$C97,Metrics!$G:$G,"=Full Reporter")),IF($T$1,AVERAGEIFS(Metrics!T:T,Metrics!$C:$C,"="&amp;$C97,Metrics!$AM:$AM,"=No"),AVERAGEIFS(Metrics!T:T,Metrics!$C:$C,"="&amp;$C97))),"-")</f>
        <v>-</v>
      </c>
      <c r="K97" s="108" t="str">
        <f>IFERROR(IF($T$6,IF($T$1,AVERAGEIFS(Metrics!V:V,Metrics!$C:$C,"="&amp;$C97,Metrics!$AM:$AM,"=No",Metrics!$G:$G,"=Full Reporter"),AVERAGEIFS(Metrics!V:V,Metrics!$C:$C,"="&amp;$C97,Metrics!$G:$G,"=Full Reporter")),IF($T$1,AVERAGEIFS(Metrics!V:V,Metrics!$C:$C,"="&amp;$C97,Metrics!$AM:$AM,"=No"),AVERAGEIFS(Metrics!V:V,Metrics!$C:$C,"="&amp;$C97))),"-")</f>
        <v>-</v>
      </c>
      <c r="L97" s="108" t="str">
        <f>IFERROR(IF($T$6,IF($T$1,AVERAGEIFS(Metrics!X:X,Metrics!$C:$C,"="&amp;$C97,Metrics!$AM:$AM,"=No",Metrics!$G:$G,"=Full Reporter"),AVERAGEIFS(Metrics!X:X,Metrics!$C:$C,"="&amp;$C97,Metrics!$G:$G,"=Full Reporter")),IF($T$1,AVERAGEIFS(Metrics!X:X,Metrics!$C:$C,"="&amp;$C97,Metrics!$AM:$AM,"=No"),AVERAGEIFS(Metrics!X:X,Metrics!$C:$C,"="&amp;$C97))),"-")</f>
        <v>-</v>
      </c>
      <c r="M97" s="110">
        <f>IF($T$6,IF($T$1,SUMIFS(Metrics!AA:AA,Metrics!$C:$C,"="&amp;$C97,Metrics!$AM:$AM,"=No",Metrics!$G:$G,"=Full Reporter"),SUMIFS(Metrics!AA:AA,Metrics!$C:$C,"="&amp;$C97,Metrics!$G:$G,"=Full Reporter")),IF($T$1,SUMIFS(Metrics!AA:AA,Metrics!$C:$C,"="&amp;$C97,Metrics!$AM:$AM,"=No"),SUMIFS(Metrics!AA:AA,Metrics!$C:$C,"="&amp;$C97)))</f>
        <v>0</v>
      </c>
      <c r="N97" s="110">
        <f>IF($T$6,IF($T$1,SUMIFS(Metrics!AC:AC,Metrics!$C:$C,"="&amp;$C97,Metrics!$AM:$AM,"=No",Metrics!$G:$G,"=Full Reporter"),SUMIFS(Metrics!AC:AC,Metrics!$C:$C,"="&amp;$C97,Metrics!$G:$G,"=Full Reporter")),IF($T$1,SUMIFS(Metrics!AC:AC,Metrics!$C:$C,"="&amp;$C97,Metrics!$AM:$AM,"=No"),SUMIFS(Metrics!AC:AC,Metrics!$C:$C,"="&amp;$C97)))</f>
        <v>0</v>
      </c>
      <c r="O97" s="111">
        <f>IF($T$6,IF($T$1,SUMIFS(Metrics!AE:AE,Metrics!$C:$C,"="&amp;$C97,Metrics!$AM:$AM,"=No",Metrics!$G:$G,"=Full Reporter"),SUMIFS(Metrics!AE:AE,Metrics!$C:$C,"="&amp;$C97,Metrics!$G:$G,"=Full Reporter")),IF($T$1,SUMIFS(Metrics!AE:AE,Metrics!$C:$C,"="&amp;$C97,Metrics!$AM:$AM,"=No"),SUMIFS(Metrics!AE:AE,Metrics!$C:$C,"="&amp;$C97)))</f>
        <v>0</v>
      </c>
      <c r="P97" s="111">
        <f>IF($T$6,IF($T$1,SUMIFS(Metrics!AG:AG,Metrics!$C:$C,"="&amp;$C97,Metrics!$AM:$AM,"=No",Metrics!$G:$G,"=Full Reporter"),SUMIFS(Metrics!AG:AG,Metrics!$C:$C,"="&amp;$C97,Metrics!$G:$G,"=Full Reporter")),IF($T$1,SUMIFS(Metrics!AG:AG,Metrics!$C:$C,"="&amp;$C97,Metrics!$AM:$AM,"=No"),SUMIFS(Metrics!AG:AG,Metrics!$C:$C,"="&amp;$C97)))</f>
        <v>0</v>
      </c>
      <c r="Q97" s="111">
        <f>IF($T$6,IF($T$1,SUMIFS(Metrics!AI:AI,Metrics!$C:$C,"="&amp;$C97,Metrics!$AM:$AM,"=No",Metrics!$G:$G,"=Full Reporter"),SUMIFS(Metrics!AI:AI,Metrics!$C:$C,"="&amp;$C97,Metrics!$G:$G,"=Full Reporter")),IF($T$1,SUMIFS(Metrics!AI:AI,Metrics!$C:$C,"="&amp;$C97,Metrics!$AM:$AM,"=No"),SUMIFS(Metrics!AI:AI,Metrics!$C:$C,"="&amp;$C97)))</f>
        <v>0</v>
      </c>
      <c r="R97" s="112">
        <f>IF($T$6,IF($T$1,SUMIFS(Metrics!AK:AK,Metrics!$C:$C,"="&amp;$C97,Metrics!$AM:$AM,"=No",Metrics!$G:$G,"=Full Reporter"),SUMIFS(Metrics!AK:AK,Metrics!$C:$C,"="&amp;$C97,Metrics!$G:$G,"=Full Reporter")),IF($T$1,SUMIFS(Metrics!AK:AK,Metrics!$C:$C,"="&amp;$C97,Metrics!$AM:$AM,"=No"),SUMIFS(Metrics!AK:AK,Metrics!$C:$C,"="&amp;$C97)))</f>
        <v>0</v>
      </c>
      <c r="S97" s="50"/>
      <c r="T97" s="50"/>
      <c r="U97" s="50"/>
      <c r="V97" s="50"/>
      <c r="W97" s="50"/>
      <c r="X97" s="50"/>
      <c r="Y97" s="50"/>
    </row>
    <row r="98" spans="1:25">
      <c r="A98" s="90"/>
      <c r="B98" s="90"/>
      <c r="C98" s="144" t="s">
        <v>62</v>
      </c>
      <c r="D98" s="145" t="s">
        <v>5264</v>
      </c>
      <c r="E98" s="146"/>
      <c r="F98" s="111">
        <f>IF($T$6,IF($T$1,SUMIFS(Metrics!L:L,Metrics!$C:$C,"="&amp;$C98,Metrics!$AM:$AM,"=No",Metrics!$G:$G,"=Full Reporter"),SUMIFS(Metrics!L:L,Metrics!$C:$C,"="&amp;$C98,Metrics!$G:$G,"=Full Reporter")),IF($T$1,SUMIFS(Metrics!L:L,Metrics!$C:$C,"="&amp;$C98,Metrics!$AM:$AM,"=No"),SUMIFS(Metrics!L:L,Metrics!$C:$C,"="&amp;$C98)))</f>
        <v>509</v>
      </c>
      <c r="G98" s="108">
        <f>IFERROR(IF($T$6,IF($T$1,AVERAGEIFS(Metrics!N:N,Metrics!$C:$C,"="&amp;$C98,Metrics!$AM:$AM,"=No",Metrics!$G:$G,"=Full Reporter"),AVERAGEIFS(Metrics!N:N,Metrics!$C:$C,"="&amp;$C98,Metrics!$G:$G,"=Full Reporter")),IF($T$1,AVERAGEIFS(Metrics!N:N,Metrics!$C:$C,"="&amp;$C98,Metrics!$AM:$AM,"=No"),AVERAGEIFS(Metrics!N:N,Metrics!$C:$C,"="&amp;$C98))),"-")</f>
        <v>0.72037142857142844</v>
      </c>
      <c r="H98" s="109">
        <f>IFERROR(IF($T$6,IF($T$1,AVERAGEIFS(Metrics!P:P,Metrics!$C:$C,"="&amp;$C98,Metrics!$AM:$AM,"=No",Metrics!$G:$G,"=Full Reporter"),AVERAGEIFS(Metrics!P:P,Metrics!$C:$C,"="&amp;$C98,Metrics!$G:$G,"=Full Reporter")),IF($T$1,AVERAGEIFS(Metrics!P:P,Metrics!$C:$C,"="&amp;$C98,Metrics!$AM:$AM,"=No"),AVERAGEIFS(Metrics!P:P,Metrics!$C:$C,"="&amp;$C98))),"-")</f>
        <v>7.5192857142857158E-2</v>
      </c>
      <c r="I98" s="108">
        <f>IFERROR(IF($T$6,IF($T$1,AVERAGEIFS(Metrics!R:R,Metrics!$C:$C,"="&amp;$C98,Metrics!$AM:$AM,"=No",Metrics!$G:$G,"=Full Reporter"),AVERAGEIFS(Metrics!R:R,Metrics!$C:$C,"="&amp;$C98,Metrics!$G:$G,"=Full Reporter")),IF($T$1,AVERAGEIFS(Metrics!R:R,Metrics!$C:$C,"="&amp;$C98,Metrics!$AM:$AM,"=No"),AVERAGEIFS(Metrics!R:R,Metrics!$C:$C,"="&amp;$C98))),"-")</f>
        <v>54.125471428571423</v>
      </c>
      <c r="J98" s="109">
        <f>IFERROR(IF($T$6,IF($T$1,AVERAGEIFS(Metrics!T:T,Metrics!$C:$C,"="&amp;$C98,Metrics!$AM:$AM,"=No",Metrics!$G:$G,"=Full Reporter"),AVERAGEIFS(Metrics!T:T,Metrics!$C:$C,"="&amp;$C98,Metrics!$G:$G,"=Full Reporter")),IF($T$1,AVERAGEIFS(Metrics!T:T,Metrics!$C:$C,"="&amp;$C98,Metrics!$AM:$AM,"=No"),AVERAGEIFS(Metrics!T:T,Metrics!$C:$C,"="&amp;$C98))),"-")</f>
        <v>5.6779071428571433</v>
      </c>
      <c r="K98" s="108">
        <f>IFERROR(IF($T$6,IF($T$1,AVERAGEIFS(Metrics!V:V,Metrics!$C:$C,"="&amp;$C98,Metrics!$AM:$AM,"=No",Metrics!$G:$G,"=Full Reporter"),AVERAGEIFS(Metrics!V:V,Metrics!$C:$C,"="&amp;$C98,Metrics!$G:$G,"=Full Reporter")),IF($T$1,AVERAGEIFS(Metrics!V:V,Metrics!$C:$C,"="&amp;$C98,Metrics!$AM:$AM,"=No"),AVERAGEIFS(Metrics!V:V,Metrics!$C:$C,"="&amp;$C98))),"-")</f>
        <v>17.346871428571426</v>
      </c>
      <c r="L98" s="108">
        <f>IFERROR(IF($T$6,IF($T$1,AVERAGEIFS(Metrics!X:X,Metrics!$C:$C,"="&amp;$C98,Metrics!$AM:$AM,"=No",Metrics!$G:$G,"=Full Reporter"),AVERAGEIFS(Metrics!X:X,Metrics!$C:$C,"="&amp;$C98,Metrics!$G:$G,"=Full Reporter")),IF($T$1,AVERAGEIFS(Metrics!X:X,Metrics!$C:$C,"="&amp;$C98,Metrics!$AM:$AM,"=No"),AVERAGEIFS(Metrics!X:X,Metrics!$C:$C,"="&amp;$C98))),"-")</f>
        <v>0.50031785714285715</v>
      </c>
      <c r="M98" s="110">
        <f>IF($T$6,IF($T$1,SUMIFS(Metrics!AA:AA,Metrics!$C:$C,"="&amp;$C98,Metrics!$AM:$AM,"=No",Metrics!$G:$G,"=Full Reporter"),SUMIFS(Metrics!AA:AA,Metrics!$C:$C,"="&amp;$C98,Metrics!$G:$G,"=Full Reporter")),IF($T$1,SUMIFS(Metrics!AA:AA,Metrics!$C:$C,"="&amp;$C98,Metrics!$AM:$AM,"=No"),SUMIFS(Metrics!AA:AA,Metrics!$C:$C,"="&amp;$C98)))</f>
        <v>2369234</v>
      </c>
      <c r="N98" s="110">
        <f>IF($T$6,IF($T$1,SUMIFS(Metrics!AC:AC,Metrics!$C:$C,"="&amp;$C98,Metrics!$AM:$AM,"=No",Metrics!$G:$G,"=Full Reporter"),SUMIFS(Metrics!AC:AC,Metrics!$C:$C,"="&amp;$C98,Metrics!$G:$G,"=Full Reporter")),IF($T$1,SUMIFS(Metrics!AC:AC,Metrics!$C:$C,"="&amp;$C98,Metrics!$AM:$AM,"=No"),SUMIFS(Metrics!AC:AC,Metrics!$C:$C,"="&amp;$C98)))</f>
        <v>38106427</v>
      </c>
      <c r="O98" s="111">
        <f>IF($T$6,IF($T$1,SUMIFS(Metrics!AE:AE,Metrics!$C:$C,"="&amp;$C98,Metrics!$AM:$AM,"=No",Metrics!$G:$G,"=Full Reporter"),SUMIFS(Metrics!AE:AE,Metrics!$C:$C,"="&amp;$C98,Metrics!$G:$G,"=Full Reporter")),IF($T$1,SUMIFS(Metrics!AE:AE,Metrics!$C:$C,"="&amp;$C98,Metrics!$AM:$AM,"=No"),SUMIFS(Metrics!AE:AE,Metrics!$C:$C,"="&amp;$C98)))</f>
        <v>4592579</v>
      </c>
      <c r="P98" s="111">
        <f>IF($T$6,IF($T$1,SUMIFS(Metrics!AG:AG,Metrics!$C:$C,"="&amp;$C98,Metrics!$AM:$AM,"=No",Metrics!$G:$G,"=Full Reporter"),SUMIFS(Metrics!AG:AG,Metrics!$C:$C,"="&amp;$C98,Metrics!$G:$G,"=Full Reporter")),IF($T$1,SUMIFS(Metrics!AG:AG,Metrics!$C:$C,"="&amp;$C98,Metrics!$AM:$AM,"=No"),SUMIFS(Metrics!AG:AG,Metrics!$C:$C,"="&amp;$C98)))</f>
        <v>721509</v>
      </c>
      <c r="Q98" s="111">
        <f>IF($T$6,IF($T$1,SUMIFS(Metrics!AI:AI,Metrics!$C:$C,"="&amp;$C98,Metrics!$AM:$AM,"=No",Metrics!$G:$G,"=Full Reporter"),SUMIFS(Metrics!AI:AI,Metrics!$C:$C,"="&amp;$C98,Metrics!$G:$G,"=Full Reporter")),IF($T$1,SUMIFS(Metrics!AI:AI,Metrics!$C:$C,"="&amp;$C98,Metrics!$AM:$AM,"=No"),SUMIFS(Metrics!AI:AI,Metrics!$C:$C,"="&amp;$C98)))</f>
        <v>8827734</v>
      </c>
      <c r="R98" s="112">
        <f>IF($T$6,IF($T$1,SUMIFS(Metrics!AK:AK,Metrics!$C:$C,"="&amp;$C98,Metrics!$AM:$AM,"=No",Metrics!$G:$G,"=Full Reporter"),SUMIFS(Metrics!AK:AK,Metrics!$C:$C,"="&amp;$C98,Metrics!$G:$G,"=Full Reporter")),IF($T$1,SUMIFS(Metrics!AK:AK,Metrics!$C:$C,"="&amp;$C98,Metrics!$AM:$AM,"=No"),SUMIFS(Metrics!AK:AK,Metrics!$C:$C,"="&amp;$C98)))</f>
        <v>15409229</v>
      </c>
      <c r="S98" s="50"/>
      <c r="T98" s="50"/>
      <c r="U98" s="50"/>
      <c r="V98" s="50"/>
      <c r="W98" s="50"/>
      <c r="X98" s="50"/>
      <c r="Y98" s="50"/>
    </row>
    <row r="99" spans="1:25">
      <c r="A99" s="90"/>
      <c r="B99" s="90"/>
      <c r="C99" s="144" t="s">
        <v>63</v>
      </c>
      <c r="D99" s="145" t="s">
        <v>5265</v>
      </c>
      <c r="E99" s="146"/>
      <c r="F99" s="111">
        <f>IF($T$6,IF($T$1,SUMIFS(Metrics!L:L,Metrics!$C:$C,"="&amp;$C99,Metrics!$AM:$AM,"=No",Metrics!$G:$G,"=Full Reporter"),SUMIFS(Metrics!L:L,Metrics!$C:$C,"="&amp;$C99,Metrics!$G:$G,"=Full Reporter")),IF($T$1,SUMIFS(Metrics!L:L,Metrics!$C:$C,"="&amp;$C99,Metrics!$AM:$AM,"=No"),SUMIFS(Metrics!L:L,Metrics!$C:$C,"="&amp;$C99)))</f>
        <v>365</v>
      </c>
      <c r="G99" s="108">
        <f>IFERROR(IF($T$6,IF($T$1,AVERAGEIFS(Metrics!N:N,Metrics!$C:$C,"="&amp;$C99,Metrics!$AM:$AM,"=No",Metrics!$G:$G,"=Full Reporter"),AVERAGEIFS(Metrics!N:N,Metrics!$C:$C,"="&amp;$C99,Metrics!$G:$G,"=Full Reporter")),IF($T$1,AVERAGEIFS(Metrics!N:N,Metrics!$C:$C,"="&amp;$C99,Metrics!$AM:$AM,"=No"),AVERAGEIFS(Metrics!N:N,Metrics!$C:$C,"="&amp;$C99))),"-")</f>
        <v>1.2709722222222217</v>
      </c>
      <c r="H99" s="109">
        <f>IFERROR(IF($T$6,IF($T$1,AVERAGEIFS(Metrics!P:P,Metrics!$C:$C,"="&amp;$C99,Metrics!$AM:$AM,"=No",Metrics!$G:$G,"=Full Reporter"),AVERAGEIFS(Metrics!P:P,Metrics!$C:$C,"="&amp;$C99,Metrics!$G:$G,"=Full Reporter")),IF($T$1,AVERAGEIFS(Metrics!P:P,Metrics!$C:$C,"="&amp;$C99,Metrics!$AM:$AM,"=No"),AVERAGEIFS(Metrics!P:P,Metrics!$C:$C,"="&amp;$C99))),"-")</f>
        <v>7.6061111111111121E-2</v>
      </c>
      <c r="I99" s="108">
        <f>IFERROR(IF($T$6,IF($T$1,AVERAGEIFS(Metrics!R:R,Metrics!$C:$C,"="&amp;$C99,Metrics!$AM:$AM,"=No",Metrics!$G:$G,"=Full Reporter"),AVERAGEIFS(Metrics!R:R,Metrics!$C:$C,"="&amp;$C99,Metrics!$G:$G,"=Full Reporter")),IF($T$1,AVERAGEIFS(Metrics!R:R,Metrics!$C:$C,"="&amp;$C99,Metrics!$AM:$AM,"=No"),AVERAGEIFS(Metrics!R:R,Metrics!$C:$C,"="&amp;$C99))),"-")</f>
        <v>55.412405555555544</v>
      </c>
      <c r="J99" s="109">
        <f>IFERROR(IF($T$6,IF($T$1,AVERAGEIFS(Metrics!T:T,Metrics!$C:$C,"="&amp;$C99,Metrics!$AM:$AM,"=No",Metrics!$G:$G,"=Full Reporter"),AVERAGEIFS(Metrics!T:T,Metrics!$C:$C,"="&amp;$C99,Metrics!$G:$G,"=Full Reporter")),IF($T$1,AVERAGEIFS(Metrics!T:T,Metrics!$C:$C,"="&amp;$C99,Metrics!$AM:$AM,"=No"),AVERAGEIFS(Metrics!T:T,Metrics!$C:$C,"="&amp;$C99))),"-")</f>
        <v>4.9661333333333344</v>
      </c>
      <c r="K99" s="108">
        <f>IFERROR(IF($T$6,IF($T$1,AVERAGEIFS(Metrics!V:V,Metrics!$C:$C,"="&amp;$C99,Metrics!$AM:$AM,"=No",Metrics!$G:$G,"=Full Reporter"),AVERAGEIFS(Metrics!V:V,Metrics!$C:$C,"="&amp;$C99,Metrics!$G:$G,"=Full Reporter")),IF($T$1,AVERAGEIFS(Metrics!V:V,Metrics!$C:$C,"="&amp;$C99,Metrics!$AM:$AM,"=No"),AVERAGEIFS(Metrics!V:V,Metrics!$C:$C,"="&amp;$C99))),"-")</f>
        <v>20.586951851851854</v>
      </c>
      <c r="L99" s="108">
        <f>IFERROR(IF($T$6,IF($T$1,AVERAGEIFS(Metrics!X:X,Metrics!$C:$C,"="&amp;$C99,Metrics!$AM:$AM,"=No",Metrics!$G:$G,"=Full Reporter"),AVERAGEIFS(Metrics!X:X,Metrics!$C:$C,"="&amp;$C99,Metrics!$G:$G,"=Full Reporter")),IF($T$1,AVERAGEIFS(Metrics!X:X,Metrics!$C:$C,"="&amp;$C99,Metrics!$AM:$AM,"=No"),AVERAGEIFS(Metrics!X:X,Metrics!$C:$C,"="&amp;$C99))),"-")</f>
        <v>0.47925555555555555</v>
      </c>
      <c r="M99" s="110">
        <f>IF($T$6,IF($T$1,SUMIFS(Metrics!AA:AA,Metrics!$C:$C,"="&amp;$C99,Metrics!$AM:$AM,"=No",Metrics!$G:$G,"=Full Reporter"),SUMIFS(Metrics!AA:AA,Metrics!$C:$C,"="&amp;$C99,Metrics!$G:$G,"=Full Reporter")),IF($T$1,SUMIFS(Metrics!AA:AA,Metrics!$C:$C,"="&amp;$C99,Metrics!$AM:$AM,"=No"),SUMIFS(Metrics!AA:AA,Metrics!$C:$C,"="&amp;$C99)))</f>
        <v>2360113</v>
      </c>
      <c r="N99" s="110">
        <f>IF($T$6,IF($T$1,SUMIFS(Metrics!AC:AC,Metrics!$C:$C,"="&amp;$C99,Metrics!$AM:$AM,"=No",Metrics!$G:$G,"=Full Reporter"),SUMIFS(Metrics!AC:AC,Metrics!$C:$C,"="&amp;$C99,Metrics!$G:$G,"=Full Reporter")),IF($T$1,SUMIFS(Metrics!AC:AC,Metrics!$C:$C,"="&amp;$C99,Metrics!$AM:$AM,"=No"),SUMIFS(Metrics!AC:AC,Metrics!$C:$C,"="&amp;$C99)))</f>
        <v>31246035</v>
      </c>
      <c r="O99" s="111">
        <f>IF($T$6,IF($T$1,SUMIFS(Metrics!AE:AE,Metrics!$C:$C,"="&amp;$C99,Metrics!$AM:$AM,"=No",Metrics!$G:$G,"=Full Reporter"),SUMIFS(Metrics!AE:AE,Metrics!$C:$C,"="&amp;$C99,Metrics!$G:$G,"=Full Reporter")),IF($T$1,SUMIFS(Metrics!AE:AE,Metrics!$C:$C,"="&amp;$C99,Metrics!$AM:$AM,"=No"),SUMIFS(Metrics!AE:AE,Metrics!$C:$C,"="&amp;$C99)))</f>
        <v>4255648</v>
      </c>
      <c r="P99" s="111">
        <f>IF($T$6,IF($T$1,SUMIFS(Metrics!AG:AG,Metrics!$C:$C,"="&amp;$C99,Metrics!$AM:$AM,"=No",Metrics!$G:$G,"=Full Reporter"),SUMIFS(Metrics!AG:AG,Metrics!$C:$C,"="&amp;$C99,Metrics!$G:$G,"=Full Reporter")),IF($T$1,SUMIFS(Metrics!AG:AG,Metrics!$C:$C,"="&amp;$C99,Metrics!$AM:$AM,"=No"),SUMIFS(Metrics!AG:AG,Metrics!$C:$C,"="&amp;$C99)))</f>
        <v>528052</v>
      </c>
      <c r="Q99" s="111">
        <f>IF($T$6,IF($T$1,SUMIFS(Metrics!AI:AI,Metrics!$C:$C,"="&amp;$C99,Metrics!$AM:$AM,"=No",Metrics!$G:$G,"=Full Reporter"),SUMIFS(Metrics!AI:AI,Metrics!$C:$C,"="&amp;$C99,Metrics!$G:$G,"=Full Reporter")),IF($T$1,SUMIFS(Metrics!AI:AI,Metrics!$C:$C,"="&amp;$C99,Metrics!$AM:$AM,"=No"),SUMIFS(Metrics!AI:AI,Metrics!$C:$C,"="&amp;$C99)))</f>
        <v>7356041</v>
      </c>
      <c r="R99" s="112">
        <f>IF($T$6,IF($T$1,SUMIFS(Metrics!AK:AK,Metrics!$C:$C,"="&amp;$C99,Metrics!$AM:$AM,"=No",Metrics!$G:$G,"=Full Reporter"),SUMIFS(Metrics!AK:AK,Metrics!$C:$C,"="&amp;$C99,Metrics!$G:$G,"=Full Reporter")),IF($T$1,SUMIFS(Metrics!AK:AK,Metrics!$C:$C,"="&amp;$C99,Metrics!$AM:$AM,"=No"),SUMIFS(Metrics!AK:AK,Metrics!$C:$C,"="&amp;$C99)))</f>
        <v>7599065</v>
      </c>
      <c r="S99" s="50"/>
      <c r="T99" s="50"/>
      <c r="U99" s="50"/>
      <c r="V99" s="50"/>
      <c r="W99" s="50"/>
      <c r="X99" s="50"/>
      <c r="Y99" s="50"/>
    </row>
    <row r="100" spans="1:25">
      <c r="A100" s="90"/>
      <c r="B100" s="90"/>
      <c r="C100" s="144" t="s">
        <v>64</v>
      </c>
      <c r="D100" s="145" t="s">
        <v>5266</v>
      </c>
      <c r="E100" s="146"/>
      <c r="F100" s="111">
        <f>IF($T$6,IF($T$1,SUMIFS(Metrics!L:L,Metrics!$C:$C,"="&amp;$C100,Metrics!$AM:$AM,"=No",Metrics!$G:$G,"=Full Reporter"),SUMIFS(Metrics!L:L,Metrics!$C:$C,"="&amp;$C100,Metrics!$G:$G,"=Full Reporter")),IF($T$1,SUMIFS(Metrics!L:L,Metrics!$C:$C,"="&amp;$C100,Metrics!$AM:$AM,"=No"),SUMIFS(Metrics!L:L,Metrics!$C:$C,"="&amp;$C100)))</f>
        <v>2838</v>
      </c>
      <c r="G100" s="108">
        <f>IFERROR(IF($T$6,IF($T$1,AVERAGEIFS(Metrics!N:N,Metrics!$C:$C,"="&amp;$C100,Metrics!$AM:$AM,"=No",Metrics!$G:$G,"=Full Reporter"),AVERAGEIFS(Metrics!N:N,Metrics!$C:$C,"="&amp;$C100,Metrics!$G:$G,"=Full Reporter")),IF($T$1,AVERAGEIFS(Metrics!N:N,Metrics!$C:$C,"="&amp;$C100,Metrics!$AM:$AM,"=No"),AVERAGEIFS(Metrics!N:N,Metrics!$C:$C,"="&amp;$C100))),"-")</f>
        <v>1.3451534591194974</v>
      </c>
      <c r="H100" s="109">
        <f>IFERROR(IF($T$6,IF($T$1,AVERAGEIFS(Metrics!P:P,Metrics!$C:$C,"="&amp;$C100,Metrics!$AM:$AM,"=No",Metrics!$G:$G,"=Full Reporter"),AVERAGEIFS(Metrics!P:P,Metrics!$C:$C,"="&amp;$C100,Metrics!$G:$G,"=Full Reporter")),IF($T$1,AVERAGEIFS(Metrics!P:P,Metrics!$C:$C,"="&amp;$C100,Metrics!$AM:$AM,"=No"),AVERAGEIFS(Metrics!P:P,Metrics!$C:$C,"="&amp;$C100))),"-")</f>
        <v>9.8471698113207565E-2</v>
      </c>
      <c r="I100" s="108">
        <f>IFERROR(IF($T$6,IF($T$1,AVERAGEIFS(Metrics!R:R,Metrics!$C:$C,"="&amp;$C100,Metrics!$AM:$AM,"=No",Metrics!$G:$G,"=Full Reporter"),AVERAGEIFS(Metrics!R:R,Metrics!$C:$C,"="&amp;$C100,Metrics!$G:$G,"=Full Reporter")),IF($T$1,AVERAGEIFS(Metrics!R:R,Metrics!$C:$C,"="&amp;$C100,Metrics!$AM:$AM,"=No"),AVERAGEIFS(Metrics!R:R,Metrics!$C:$C,"="&amp;$C100))),"-")</f>
        <v>56.992403144654084</v>
      </c>
      <c r="J100" s="109">
        <f>IFERROR(IF($T$6,IF($T$1,AVERAGEIFS(Metrics!T:T,Metrics!$C:$C,"="&amp;$C100,Metrics!$AM:$AM,"=No",Metrics!$G:$G,"=Full Reporter"),AVERAGEIFS(Metrics!T:T,Metrics!$C:$C,"="&amp;$C100,Metrics!$G:$G,"=Full Reporter")),IF($T$1,AVERAGEIFS(Metrics!T:T,Metrics!$C:$C,"="&amp;$C100,Metrics!$AM:$AM,"=No"),AVERAGEIFS(Metrics!T:T,Metrics!$C:$C,"="&amp;$C100))),"-")</f>
        <v>5.7711207547169767</v>
      </c>
      <c r="K100" s="108">
        <f>IFERROR(IF($T$6,IF($T$1,AVERAGEIFS(Metrics!V:V,Metrics!$C:$C,"="&amp;$C100,Metrics!$AM:$AM,"=No",Metrics!$G:$G,"=Full Reporter"),AVERAGEIFS(Metrics!V:V,Metrics!$C:$C,"="&amp;$C100,Metrics!$G:$G,"=Full Reporter")),IF($T$1,AVERAGEIFS(Metrics!V:V,Metrics!$C:$C,"="&amp;$C100,Metrics!$AM:$AM,"=No"),AVERAGEIFS(Metrics!V:V,Metrics!$C:$C,"="&amp;$C100))),"-")</f>
        <v>18.8780389937107</v>
      </c>
      <c r="L100" s="108">
        <f>IFERROR(IF($T$6,IF($T$1,AVERAGEIFS(Metrics!X:X,Metrics!$C:$C,"="&amp;$C100,Metrics!$AM:$AM,"=No",Metrics!$G:$G,"=Full Reporter"),AVERAGEIFS(Metrics!X:X,Metrics!$C:$C,"="&amp;$C100,Metrics!$G:$G,"=Full Reporter")),IF($T$1,AVERAGEIFS(Metrics!X:X,Metrics!$C:$C,"="&amp;$C100,Metrics!$AM:$AM,"=No"),AVERAGEIFS(Metrics!X:X,Metrics!$C:$C,"="&amp;$C100))),"-")</f>
        <v>0.5075522012578616</v>
      </c>
      <c r="M100" s="110">
        <f>IF($T$6,IF($T$1,SUMIFS(Metrics!AA:AA,Metrics!$C:$C,"="&amp;$C100,Metrics!$AM:$AM,"=No",Metrics!$G:$G,"=Full Reporter"),SUMIFS(Metrics!AA:AA,Metrics!$C:$C,"="&amp;$C100,Metrics!$G:$G,"=Full Reporter")),IF($T$1,SUMIFS(Metrics!AA:AA,Metrics!$C:$C,"="&amp;$C100,Metrics!$AM:$AM,"=No"),SUMIFS(Metrics!AA:AA,Metrics!$C:$C,"="&amp;$C100)))</f>
        <v>67828714</v>
      </c>
      <c r="N100" s="110">
        <f>IF($T$6,IF($T$1,SUMIFS(Metrics!AC:AC,Metrics!$C:$C,"="&amp;$C100,Metrics!$AM:$AM,"=No",Metrics!$G:$G,"=Full Reporter"),SUMIFS(Metrics!AC:AC,Metrics!$C:$C,"="&amp;$C100,Metrics!$G:$G,"=Full Reporter")),IF($T$1,SUMIFS(Metrics!AC:AC,Metrics!$C:$C,"="&amp;$C100,Metrics!$AM:$AM,"=No"),SUMIFS(Metrics!AC:AC,Metrics!$C:$C,"="&amp;$C100)))</f>
        <v>446243353</v>
      </c>
      <c r="O100" s="111">
        <f>IF($T$6,IF($T$1,SUMIFS(Metrics!AE:AE,Metrics!$C:$C,"="&amp;$C100,Metrics!$AM:$AM,"=No",Metrics!$G:$G,"=Full Reporter"),SUMIFS(Metrics!AE:AE,Metrics!$C:$C,"="&amp;$C100,Metrics!$G:$G,"=Full Reporter")),IF($T$1,SUMIFS(Metrics!AE:AE,Metrics!$C:$C,"="&amp;$C100,Metrics!$AM:$AM,"=No"),SUMIFS(Metrics!AE:AE,Metrics!$C:$C,"="&amp;$C100)))</f>
        <v>68765597</v>
      </c>
      <c r="P100" s="111">
        <f>IF($T$6,IF($T$1,SUMIFS(Metrics!AG:AG,Metrics!$C:$C,"="&amp;$C100,Metrics!$AM:$AM,"=No",Metrics!$G:$G,"=Full Reporter"),SUMIFS(Metrics!AG:AG,Metrics!$C:$C,"="&amp;$C100,Metrics!$G:$G,"=Full Reporter")),IF($T$1,SUMIFS(Metrics!AG:AG,Metrics!$C:$C,"="&amp;$C100,Metrics!$AM:$AM,"=No"),SUMIFS(Metrics!AG:AG,Metrics!$C:$C,"="&amp;$C100)))</f>
        <v>5988417</v>
      </c>
      <c r="Q100" s="111">
        <f>IF($T$6,IF($T$1,SUMIFS(Metrics!AI:AI,Metrics!$C:$C,"="&amp;$C100,Metrics!$AM:$AM,"=No",Metrics!$G:$G,"=Full Reporter"),SUMIFS(Metrics!AI:AI,Metrics!$C:$C,"="&amp;$C100,Metrics!$G:$G,"=Full Reporter")),IF($T$1,SUMIFS(Metrics!AI:AI,Metrics!$C:$C,"="&amp;$C100,Metrics!$AM:$AM,"=No"),SUMIFS(Metrics!AI:AI,Metrics!$C:$C,"="&amp;$C100)))</f>
        <v>268474472</v>
      </c>
      <c r="R100" s="112">
        <f>IF($T$6,IF($T$1,SUMIFS(Metrics!AK:AK,Metrics!$C:$C,"="&amp;$C100,Metrics!$AM:$AM,"=No",Metrics!$G:$G,"=Full Reporter"),SUMIFS(Metrics!AK:AK,Metrics!$C:$C,"="&amp;$C100,Metrics!$G:$G,"=Full Reporter")),IF($T$1,SUMIFS(Metrics!AK:AK,Metrics!$C:$C,"="&amp;$C100,Metrics!$AM:$AM,"=No"),SUMIFS(Metrics!AK:AK,Metrics!$C:$C,"="&amp;$C100)))</f>
        <v>98083827</v>
      </c>
      <c r="S100" s="50"/>
      <c r="T100" s="50"/>
      <c r="U100" s="50"/>
      <c r="V100" s="50"/>
      <c r="W100" s="50"/>
      <c r="X100" s="50"/>
      <c r="Y100" s="50"/>
    </row>
    <row r="101" spans="1:25">
      <c r="A101" s="90"/>
      <c r="B101" s="90"/>
      <c r="C101" s="144" t="s">
        <v>65</v>
      </c>
      <c r="D101" s="145" t="s">
        <v>5267</v>
      </c>
      <c r="E101" s="146"/>
      <c r="F101" s="111">
        <f>IF($T$6,IF($T$1,SUMIFS(Metrics!L:L,Metrics!$C:$C,"="&amp;$C101,Metrics!$AM:$AM,"=No",Metrics!$G:$G,"=Full Reporter"),SUMIFS(Metrics!L:L,Metrics!$C:$C,"="&amp;$C101,Metrics!$G:$G,"=Full Reporter")),IF($T$1,SUMIFS(Metrics!L:L,Metrics!$C:$C,"="&amp;$C101,Metrics!$AM:$AM,"=No"),SUMIFS(Metrics!L:L,Metrics!$C:$C,"="&amp;$C101)))</f>
        <v>303</v>
      </c>
      <c r="G101" s="108">
        <f>IFERROR(IF($T$6,IF($T$1,AVERAGEIFS(Metrics!N:N,Metrics!$C:$C,"="&amp;$C101,Metrics!$AM:$AM,"=No",Metrics!$G:$G,"=Full Reporter"),AVERAGEIFS(Metrics!N:N,Metrics!$C:$C,"="&amp;$C101,Metrics!$G:$G,"=Full Reporter")),IF($T$1,AVERAGEIFS(Metrics!N:N,Metrics!$C:$C,"="&amp;$C101,Metrics!$AM:$AM,"=No"),AVERAGEIFS(Metrics!N:N,Metrics!$C:$C,"="&amp;$C101))),"-")</f>
        <v>1.9694371428571424</v>
      </c>
      <c r="H101" s="109">
        <f>IFERROR(IF($T$6,IF($T$1,AVERAGEIFS(Metrics!P:P,Metrics!$C:$C,"="&amp;$C101,Metrics!$AM:$AM,"=No",Metrics!$G:$G,"=Full Reporter"),AVERAGEIFS(Metrics!P:P,Metrics!$C:$C,"="&amp;$C101,Metrics!$G:$G,"=Full Reporter")),IF($T$1,AVERAGEIFS(Metrics!P:P,Metrics!$C:$C,"="&amp;$C101,Metrics!$AM:$AM,"=No"),AVERAGEIFS(Metrics!P:P,Metrics!$C:$C,"="&amp;$C101))),"-")</f>
        <v>0.12408857142857145</v>
      </c>
      <c r="I101" s="108">
        <f>IFERROR(IF($T$6,IF($T$1,AVERAGEIFS(Metrics!R:R,Metrics!$C:$C,"="&amp;$C101,Metrics!$AM:$AM,"=No",Metrics!$G:$G,"=Full Reporter"),AVERAGEIFS(Metrics!R:R,Metrics!$C:$C,"="&amp;$C101,Metrics!$G:$G,"=Full Reporter")),IF($T$1,AVERAGEIFS(Metrics!R:R,Metrics!$C:$C,"="&amp;$C101,Metrics!$AM:$AM,"=No"),AVERAGEIFS(Metrics!R:R,Metrics!$C:$C,"="&amp;$C101))),"-")</f>
        <v>51.643942857142875</v>
      </c>
      <c r="J101" s="109">
        <f>IFERROR(IF($T$6,IF($T$1,AVERAGEIFS(Metrics!T:T,Metrics!$C:$C,"="&amp;$C101,Metrics!$AM:$AM,"=No",Metrics!$G:$G,"=Full Reporter"),AVERAGEIFS(Metrics!T:T,Metrics!$C:$C,"="&amp;$C101,Metrics!$G:$G,"=Full Reporter")),IF($T$1,AVERAGEIFS(Metrics!T:T,Metrics!$C:$C,"="&amp;$C101,Metrics!$AM:$AM,"=No"),AVERAGEIFS(Metrics!T:T,Metrics!$C:$C,"="&amp;$C101))),"-")</f>
        <v>3.2480514285714279</v>
      </c>
      <c r="K101" s="108">
        <f>IFERROR(IF($T$6,IF($T$1,AVERAGEIFS(Metrics!V:V,Metrics!$C:$C,"="&amp;$C101,Metrics!$AM:$AM,"=No",Metrics!$G:$G,"=Full Reporter"),AVERAGEIFS(Metrics!V:V,Metrics!$C:$C,"="&amp;$C101,Metrics!$G:$G,"=Full Reporter")),IF($T$1,AVERAGEIFS(Metrics!V:V,Metrics!$C:$C,"="&amp;$C101,Metrics!$AM:$AM,"=No"),AVERAGEIFS(Metrics!V:V,Metrics!$C:$C,"="&amp;$C101))),"-")</f>
        <v>23.25487142857142</v>
      </c>
      <c r="L101" s="108">
        <f>IFERROR(IF($T$6,IF($T$1,AVERAGEIFS(Metrics!X:X,Metrics!$C:$C,"="&amp;$C101,Metrics!$AM:$AM,"=No",Metrics!$G:$G,"=Full Reporter"),AVERAGEIFS(Metrics!X:X,Metrics!$C:$C,"="&amp;$C101,Metrics!$G:$G,"=Full Reporter")),IF($T$1,AVERAGEIFS(Metrics!X:X,Metrics!$C:$C,"="&amp;$C101,Metrics!$AM:$AM,"=No"),AVERAGEIFS(Metrics!X:X,Metrics!$C:$C,"="&amp;$C101))),"-")</f>
        <v>0.42505714285714286</v>
      </c>
      <c r="M101" s="110">
        <f>IF($T$6,IF($T$1,SUMIFS(Metrics!AA:AA,Metrics!$C:$C,"="&amp;$C101,Metrics!$AM:$AM,"=No",Metrics!$G:$G,"=Full Reporter"),SUMIFS(Metrics!AA:AA,Metrics!$C:$C,"="&amp;$C101,Metrics!$G:$G,"=Full Reporter")),IF($T$1,SUMIFS(Metrics!AA:AA,Metrics!$C:$C,"="&amp;$C101,Metrics!$AM:$AM,"=No"),SUMIFS(Metrics!AA:AA,Metrics!$C:$C,"="&amp;$C101)))</f>
        <v>2882491</v>
      </c>
      <c r="N101" s="110">
        <f>IF($T$6,IF($T$1,SUMIFS(Metrics!AC:AC,Metrics!$C:$C,"="&amp;$C101,Metrics!$AM:$AM,"=No",Metrics!$G:$G,"=Full Reporter"),SUMIFS(Metrics!AC:AC,Metrics!$C:$C,"="&amp;$C101,Metrics!$G:$G,"=Full Reporter")),IF($T$1,SUMIFS(Metrics!AC:AC,Metrics!$C:$C,"="&amp;$C101,Metrics!$AM:$AM,"=No"),SUMIFS(Metrics!AC:AC,Metrics!$C:$C,"="&amp;$C101)))</f>
        <v>27297550</v>
      </c>
      <c r="O101" s="111">
        <f>IF($T$6,IF($T$1,SUMIFS(Metrics!AE:AE,Metrics!$C:$C,"="&amp;$C101,Metrics!$AM:$AM,"=No",Metrics!$G:$G,"=Full Reporter"),SUMIFS(Metrics!AE:AE,Metrics!$C:$C,"="&amp;$C101,Metrics!$G:$G,"=Full Reporter")),IF($T$1,SUMIFS(Metrics!AE:AE,Metrics!$C:$C,"="&amp;$C101,Metrics!$AM:$AM,"=No"),SUMIFS(Metrics!AE:AE,Metrics!$C:$C,"="&amp;$C101)))</f>
        <v>2695712</v>
      </c>
      <c r="P101" s="111">
        <f>IF($T$6,IF($T$1,SUMIFS(Metrics!AG:AG,Metrics!$C:$C,"="&amp;$C101,Metrics!$AM:$AM,"=No",Metrics!$G:$G,"=Full Reporter"),SUMIFS(Metrics!AG:AG,Metrics!$C:$C,"="&amp;$C101,Metrics!$G:$G,"=Full Reporter")),IF($T$1,SUMIFS(Metrics!AG:AG,Metrics!$C:$C,"="&amp;$C101,Metrics!$AM:$AM,"=No"),SUMIFS(Metrics!AG:AG,Metrics!$C:$C,"="&amp;$C101)))</f>
        <v>481131</v>
      </c>
      <c r="Q101" s="111">
        <f>IF($T$6,IF($T$1,SUMIFS(Metrics!AI:AI,Metrics!$C:$C,"="&amp;$C101,Metrics!$AM:$AM,"=No",Metrics!$G:$G,"=Full Reporter"),SUMIFS(Metrics!AI:AI,Metrics!$C:$C,"="&amp;$C101,Metrics!$G:$G,"=Full Reporter")),IF($T$1,SUMIFS(Metrics!AI:AI,Metrics!$C:$C,"="&amp;$C101,Metrics!$AM:$AM,"=No"),SUMIFS(Metrics!AI:AI,Metrics!$C:$C,"="&amp;$C101)))</f>
        <v>7423777</v>
      </c>
      <c r="R101" s="112">
        <f>IF($T$6,IF($T$1,SUMIFS(Metrics!AK:AK,Metrics!$C:$C,"="&amp;$C101,Metrics!$AM:$AM,"=No",Metrics!$G:$G,"=Full Reporter"),SUMIFS(Metrics!AK:AK,Metrics!$C:$C,"="&amp;$C101,Metrics!$G:$G,"=Full Reporter")),IF($T$1,SUMIFS(Metrics!AK:AK,Metrics!$C:$C,"="&amp;$C101,Metrics!$AM:$AM,"=No"),SUMIFS(Metrics!AK:AK,Metrics!$C:$C,"="&amp;$C101)))</f>
        <v>6626989</v>
      </c>
      <c r="S101" s="50"/>
      <c r="T101" s="50"/>
      <c r="U101" s="50"/>
      <c r="V101" s="50"/>
      <c r="W101" s="50"/>
      <c r="X101" s="50"/>
      <c r="Y101" s="50"/>
    </row>
    <row r="102" spans="1:25">
      <c r="A102" s="90"/>
      <c r="B102" s="90"/>
      <c r="C102" s="144" t="s">
        <v>66</v>
      </c>
      <c r="D102" s="145" t="s">
        <v>5268</v>
      </c>
      <c r="E102" s="146"/>
      <c r="F102" s="111">
        <f>IF($T$6,IF($T$1,SUMIFS(Metrics!L:L,Metrics!$C:$C,"="&amp;$C102,Metrics!$AM:$AM,"=No",Metrics!$G:$G,"=Full Reporter"),SUMIFS(Metrics!L:L,Metrics!$C:$C,"="&amp;$C102,Metrics!$G:$G,"=Full Reporter")),IF($T$1,SUMIFS(Metrics!L:L,Metrics!$C:$C,"="&amp;$C102,Metrics!$AM:$AM,"=No"),SUMIFS(Metrics!L:L,Metrics!$C:$C,"="&amp;$C102)))</f>
        <v>495</v>
      </c>
      <c r="G102" s="108">
        <f>IFERROR(IF($T$6,IF($T$1,AVERAGEIFS(Metrics!N:N,Metrics!$C:$C,"="&amp;$C102,Metrics!$AM:$AM,"=No",Metrics!$G:$G,"=Full Reporter"),AVERAGEIFS(Metrics!N:N,Metrics!$C:$C,"="&amp;$C102,Metrics!$G:$G,"=Full Reporter")),IF($T$1,AVERAGEIFS(Metrics!N:N,Metrics!$C:$C,"="&amp;$C102,Metrics!$AM:$AM,"=No"),AVERAGEIFS(Metrics!N:N,Metrics!$C:$C,"="&amp;$C102))),"-")</f>
        <v>2.2484235294117658</v>
      </c>
      <c r="H102" s="109">
        <f>IFERROR(IF($T$6,IF($T$1,AVERAGEIFS(Metrics!P:P,Metrics!$C:$C,"="&amp;$C102,Metrics!$AM:$AM,"=No",Metrics!$G:$G,"=Full Reporter"),AVERAGEIFS(Metrics!P:P,Metrics!$C:$C,"="&amp;$C102,Metrics!$G:$G,"=Full Reporter")),IF($T$1,AVERAGEIFS(Metrics!P:P,Metrics!$C:$C,"="&amp;$C102,Metrics!$AM:$AM,"=No"),AVERAGEIFS(Metrics!P:P,Metrics!$C:$C,"="&amp;$C102))),"-")</f>
        <v>0.12191764705882351</v>
      </c>
      <c r="I102" s="108">
        <f>IFERROR(IF($T$6,IF($T$1,AVERAGEIFS(Metrics!R:R,Metrics!$C:$C,"="&amp;$C102,Metrics!$AM:$AM,"=No",Metrics!$G:$G,"=Full Reporter"),AVERAGEIFS(Metrics!R:R,Metrics!$C:$C,"="&amp;$C102,Metrics!$G:$G,"=Full Reporter")),IF($T$1,AVERAGEIFS(Metrics!R:R,Metrics!$C:$C,"="&amp;$C102,Metrics!$AM:$AM,"=No"),AVERAGEIFS(Metrics!R:R,Metrics!$C:$C,"="&amp;$C102))),"-")</f>
        <v>63.490104411764726</v>
      </c>
      <c r="J102" s="109">
        <f>IFERROR(IF($T$6,IF($T$1,AVERAGEIFS(Metrics!T:T,Metrics!$C:$C,"="&amp;$C102,Metrics!$AM:$AM,"=No",Metrics!$G:$G,"=Full Reporter"),AVERAGEIFS(Metrics!T:T,Metrics!$C:$C,"="&amp;$C102,Metrics!$G:$G,"=Full Reporter")),IF($T$1,AVERAGEIFS(Metrics!T:T,Metrics!$C:$C,"="&amp;$C102,Metrics!$AM:$AM,"=No"),AVERAGEIFS(Metrics!T:T,Metrics!$C:$C,"="&amp;$C102))),"-")</f>
        <v>3.4020117647058821</v>
      </c>
      <c r="K102" s="108">
        <f>IFERROR(IF($T$6,IF($T$1,AVERAGEIFS(Metrics!V:V,Metrics!$C:$C,"="&amp;$C102,Metrics!$AM:$AM,"=No",Metrics!$G:$G,"=Full Reporter"),AVERAGEIFS(Metrics!V:V,Metrics!$C:$C,"="&amp;$C102,Metrics!$G:$G,"=Full Reporter")),IF($T$1,AVERAGEIFS(Metrics!V:V,Metrics!$C:$C,"="&amp;$C102,Metrics!$AM:$AM,"=No"),AVERAGEIFS(Metrics!V:V,Metrics!$C:$C,"="&amp;$C102))),"-")</f>
        <v>30.879964705882351</v>
      </c>
      <c r="L102" s="108">
        <f>IFERROR(IF($T$6,IF($T$1,AVERAGEIFS(Metrics!X:X,Metrics!$C:$C,"="&amp;$C102,Metrics!$AM:$AM,"=No",Metrics!$G:$G,"=Full Reporter"),AVERAGEIFS(Metrics!X:X,Metrics!$C:$C,"="&amp;$C102,Metrics!$G:$G,"=Full Reporter")),IF($T$1,AVERAGEIFS(Metrics!X:X,Metrics!$C:$C,"="&amp;$C102,Metrics!$AM:$AM,"=No"),AVERAGEIFS(Metrics!X:X,Metrics!$C:$C,"="&amp;$C102))),"-")</f>
        <v>0.28724117647058828</v>
      </c>
      <c r="M102" s="110">
        <f>IF($T$6,IF($T$1,SUMIFS(Metrics!AA:AA,Metrics!$C:$C,"="&amp;$C102,Metrics!$AM:$AM,"=No",Metrics!$G:$G,"=Full Reporter"),SUMIFS(Metrics!AA:AA,Metrics!$C:$C,"="&amp;$C102,Metrics!$G:$G,"=Full Reporter")),IF($T$1,SUMIFS(Metrics!AA:AA,Metrics!$C:$C,"="&amp;$C102,Metrics!$AM:$AM,"=No"),SUMIFS(Metrics!AA:AA,Metrics!$C:$C,"="&amp;$C102)))</f>
        <v>8403130</v>
      </c>
      <c r="N102" s="110">
        <f>IF($T$6,IF($T$1,SUMIFS(Metrics!AC:AC,Metrics!$C:$C,"="&amp;$C102,Metrics!$AM:$AM,"=No",Metrics!$G:$G,"=Full Reporter"),SUMIFS(Metrics!AC:AC,Metrics!$C:$C,"="&amp;$C102,Metrics!$G:$G,"=Full Reporter")),IF($T$1,SUMIFS(Metrics!AC:AC,Metrics!$C:$C,"="&amp;$C102,Metrics!$AM:$AM,"=No"),SUMIFS(Metrics!AC:AC,Metrics!$C:$C,"="&amp;$C102)))</f>
        <v>54580408</v>
      </c>
      <c r="O102" s="111">
        <f>IF($T$6,IF($T$1,SUMIFS(Metrics!AE:AE,Metrics!$C:$C,"="&amp;$C102,Metrics!$AM:$AM,"=No",Metrics!$G:$G,"=Full Reporter"),SUMIFS(Metrics!AE:AE,Metrics!$C:$C,"="&amp;$C102,Metrics!$G:$G,"=Full Reporter")),IF($T$1,SUMIFS(Metrics!AE:AE,Metrics!$C:$C,"="&amp;$C102,Metrics!$AM:$AM,"=No"),SUMIFS(Metrics!AE:AE,Metrics!$C:$C,"="&amp;$C102)))</f>
        <v>6720437</v>
      </c>
      <c r="P102" s="111">
        <f>IF($T$6,IF($T$1,SUMIFS(Metrics!AG:AG,Metrics!$C:$C,"="&amp;$C102,Metrics!$AM:$AM,"=No",Metrics!$G:$G,"=Full Reporter"),SUMIFS(Metrics!AG:AG,Metrics!$C:$C,"="&amp;$C102,Metrics!$G:$G,"=Full Reporter")),IF($T$1,SUMIFS(Metrics!AG:AG,Metrics!$C:$C,"="&amp;$C102,Metrics!$AM:$AM,"=No"),SUMIFS(Metrics!AG:AG,Metrics!$C:$C,"="&amp;$C102)))</f>
        <v>754732</v>
      </c>
      <c r="Q102" s="111">
        <f>IF($T$6,IF($T$1,SUMIFS(Metrics!AI:AI,Metrics!$C:$C,"="&amp;$C102,Metrics!$AM:$AM,"=No",Metrics!$G:$G,"=Full Reporter"),SUMIFS(Metrics!AI:AI,Metrics!$C:$C,"="&amp;$C102,Metrics!$G:$G,"=Full Reporter")),IF($T$1,SUMIFS(Metrics!AI:AI,Metrics!$C:$C,"="&amp;$C102,Metrics!$AM:$AM,"=No"),SUMIFS(Metrics!AI:AI,Metrics!$C:$C,"="&amp;$C102)))</f>
        <v>20878076</v>
      </c>
      <c r="R102" s="112">
        <f>IF($T$6,IF($T$1,SUMIFS(Metrics!AK:AK,Metrics!$C:$C,"="&amp;$C102,Metrics!$AM:$AM,"=No",Metrics!$G:$G,"=Full Reporter"),SUMIFS(Metrics!AK:AK,Metrics!$C:$C,"="&amp;$C102,Metrics!$G:$G,"=Full Reporter")),IF($T$1,SUMIFS(Metrics!AK:AK,Metrics!$C:$C,"="&amp;$C102,Metrics!$AM:$AM,"=No"),SUMIFS(Metrics!AK:AK,Metrics!$C:$C,"="&amp;$C102)))</f>
        <v>11073001</v>
      </c>
      <c r="S102" s="50"/>
      <c r="T102" s="50"/>
      <c r="U102" s="50"/>
      <c r="V102" s="50"/>
      <c r="W102" s="50"/>
      <c r="X102" s="50"/>
      <c r="Y102" s="50"/>
    </row>
    <row r="103" spans="1:25">
      <c r="A103" s="90"/>
      <c r="B103" s="90"/>
      <c r="C103" s="144" t="s">
        <v>67</v>
      </c>
      <c r="D103" s="145" t="s">
        <v>5269</v>
      </c>
      <c r="E103" s="146"/>
      <c r="F103" s="111">
        <f>IF($T$6,IF($T$1,SUMIFS(Metrics!L:L,Metrics!$C:$C,"="&amp;$C103,Metrics!$AM:$AM,"=No",Metrics!$G:$G,"=Full Reporter"),SUMIFS(Metrics!L:L,Metrics!$C:$C,"="&amp;$C103,Metrics!$G:$G,"=Full Reporter")),IF($T$1,SUMIFS(Metrics!L:L,Metrics!$C:$C,"="&amp;$C103,Metrics!$AM:$AM,"=No"),SUMIFS(Metrics!L:L,Metrics!$C:$C,"="&amp;$C103)))</f>
        <v>178</v>
      </c>
      <c r="G103" s="108">
        <f>IFERROR(IF($T$6,IF($T$1,AVERAGEIFS(Metrics!N:N,Metrics!$C:$C,"="&amp;$C103,Metrics!$AM:$AM,"=No",Metrics!$G:$G,"=Full Reporter"),AVERAGEIFS(Metrics!N:N,Metrics!$C:$C,"="&amp;$C103,Metrics!$G:$G,"=Full Reporter")),IF($T$1,AVERAGEIFS(Metrics!N:N,Metrics!$C:$C,"="&amp;$C103,Metrics!$AM:$AM,"=No"),AVERAGEIFS(Metrics!N:N,Metrics!$C:$C,"="&amp;$C103))),"-")</f>
        <v>2.7881047619047616</v>
      </c>
      <c r="H103" s="109">
        <f>IFERROR(IF($T$6,IF($T$1,AVERAGEIFS(Metrics!P:P,Metrics!$C:$C,"="&amp;$C103,Metrics!$AM:$AM,"=No",Metrics!$G:$G,"=Full Reporter"),AVERAGEIFS(Metrics!P:P,Metrics!$C:$C,"="&amp;$C103,Metrics!$G:$G,"=Full Reporter")),IF($T$1,AVERAGEIFS(Metrics!P:P,Metrics!$C:$C,"="&amp;$C103,Metrics!$AM:$AM,"=No"),AVERAGEIFS(Metrics!P:P,Metrics!$C:$C,"="&amp;$C103))),"-")</f>
        <v>0.19349523809523808</v>
      </c>
      <c r="I103" s="108">
        <f>IFERROR(IF($T$6,IF($T$1,AVERAGEIFS(Metrics!R:R,Metrics!$C:$C,"="&amp;$C103,Metrics!$AM:$AM,"=No",Metrics!$G:$G,"=Full Reporter"),AVERAGEIFS(Metrics!R:R,Metrics!$C:$C,"="&amp;$C103,Metrics!$G:$G,"=Full Reporter")),IF($T$1,AVERAGEIFS(Metrics!R:R,Metrics!$C:$C,"="&amp;$C103,Metrics!$AM:$AM,"=No"),AVERAGEIFS(Metrics!R:R,Metrics!$C:$C,"="&amp;$C103))),"-")</f>
        <v>79.588023809523818</v>
      </c>
      <c r="J103" s="109">
        <f>IFERROR(IF($T$6,IF($T$1,AVERAGEIFS(Metrics!T:T,Metrics!$C:$C,"="&amp;$C103,Metrics!$AM:$AM,"=No",Metrics!$G:$G,"=Full Reporter"),AVERAGEIFS(Metrics!T:T,Metrics!$C:$C,"="&amp;$C103,Metrics!$G:$G,"=Full Reporter")),IF($T$1,AVERAGEIFS(Metrics!T:T,Metrics!$C:$C,"="&amp;$C103,Metrics!$AM:$AM,"=No"),AVERAGEIFS(Metrics!T:T,Metrics!$C:$C,"="&amp;$C103))),"-")</f>
        <v>6.925404761904761</v>
      </c>
      <c r="K103" s="108">
        <f>IFERROR(IF($T$6,IF($T$1,AVERAGEIFS(Metrics!V:V,Metrics!$C:$C,"="&amp;$C103,Metrics!$AM:$AM,"=No",Metrics!$G:$G,"=Full Reporter"),AVERAGEIFS(Metrics!V:V,Metrics!$C:$C,"="&amp;$C103,Metrics!$G:$G,"=Full Reporter")),IF($T$1,AVERAGEIFS(Metrics!V:V,Metrics!$C:$C,"="&amp;$C103,Metrics!$AM:$AM,"=No"),AVERAGEIFS(Metrics!V:V,Metrics!$C:$C,"="&amp;$C103))),"-")</f>
        <v>33.927914285714287</v>
      </c>
      <c r="L103" s="108">
        <f>IFERROR(IF($T$6,IF($T$1,AVERAGEIFS(Metrics!X:X,Metrics!$C:$C,"="&amp;$C103,Metrics!$AM:$AM,"=No",Metrics!$G:$G,"=Full Reporter"),AVERAGEIFS(Metrics!X:X,Metrics!$C:$C,"="&amp;$C103,Metrics!$G:$G,"=Full Reporter")),IF($T$1,AVERAGEIFS(Metrics!X:X,Metrics!$C:$C,"="&amp;$C103,Metrics!$AM:$AM,"=No"),AVERAGEIFS(Metrics!X:X,Metrics!$C:$C,"="&amp;$C103))),"-")</f>
        <v>1.1632380952380954</v>
      </c>
      <c r="M103" s="110">
        <f>IF($T$6,IF($T$1,SUMIFS(Metrics!AA:AA,Metrics!$C:$C,"="&amp;$C103,Metrics!$AM:$AM,"=No",Metrics!$G:$G,"=Full Reporter"),SUMIFS(Metrics!AA:AA,Metrics!$C:$C,"="&amp;$C103,Metrics!$G:$G,"=Full Reporter")),IF($T$1,SUMIFS(Metrics!AA:AA,Metrics!$C:$C,"="&amp;$C103,Metrics!$AM:$AM,"=No"),SUMIFS(Metrics!AA:AA,Metrics!$C:$C,"="&amp;$C103)))</f>
        <v>27352562</v>
      </c>
      <c r="N103" s="110">
        <f>IF($T$6,IF($T$1,SUMIFS(Metrics!AC:AC,Metrics!$C:$C,"="&amp;$C103,Metrics!$AM:$AM,"=No",Metrics!$G:$G,"=Full Reporter"),SUMIFS(Metrics!AC:AC,Metrics!$C:$C,"="&amp;$C103,Metrics!$G:$G,"=Full Reporter")),IF($T$1,SUMIFS(Metrics!AC:AC,Metrics!$C:$C,"="&amp;$C103,Metrics!$AM:$AM,"=No"),SUMIFS(Metrics!AC:AC,Metrics!$C:$C,"="&amp;$C103)))</f>
        <v>40109838</v>
      </c>
      <c r="O103" s="111">
        <f>IF($T$6,IF($T$1,SUMIFS(Metrics!AE:AE,Metrics!$C:$C,"="&amp;$C103,Metrics!$AM:$AM,"=No",Metrics!$G:$G,"=Full Reporter"),SUMIFS(Metrics!AE:AE,Metrics!$C:$C,"="&amp;$C103,Metrics!$G:$G,"=Full Reporter")),IF($T$1,SUMIFS(Metrics!AE:AE,Metrics!$C:$C,"="&amp;$C103,Metrics!$AM:$AM,"=No"),SUMIFS(Metrics!AE:AE,Metrics!$C:$C,"="&amp;$C103)))</f>
        <v>4002844</v>
      </c>
      <c r="P103" s="111">
        <f>IF($T$6,IF($T$1,SUMIFS(Metrics!AG:AG,Metrics!$C:$C,"="&amp;$C103,Metrics!$AM:$AM,"=No",Metrics!$G:$G,"=Full Reporter"),SUMIFS(Metrics!AG:AG,Metrics!$C:$C,"="&amp;$C103,Metrics!$G:$G,"=Full Reporter")),IF($T$1,SUMIFS(Metrics!AG:AG,Metrics!$C:$C,"="&amp;$C103,Metrics!$AM:$AM,"=No"),SUMIFS(Metrics!AG:AG,Metrics!$C:$C,"="&amp;$C103)))</f>
        <v>364243</v>
      </c>
      <c r="Q103" s="111">
        <f>IF($T$6,IF($T$1,SUMIFS(Metrics!AI:AI,Metrics!$C:$C,"="&amp;$C103,Metrics!$AM:$AM,"=No",Metrics!$G:$G,"=Full Reporter"),SUMIFS(Metrics!AI:AI,Metrics!$C:$C,"="&amp;$C103,Metrics!$G:$G,"=Full Reporter")),IF($T$1,SUMIFS(Metrics!AI:AI,Metrics!$C:$C,"="&amp;$C103,Metrics!$AM:$AM,"=No"),SUMIFS(Metrics!AI:AI,Metrics!$C:$C,"="&amp;$C103)))</f>
        <v>5539290</v>
      </c>
      <c r="R103" s="112">
        <f>IF($T$6,IF($T$1,SUMIFS(Metrics!AK:AK,Metrics!$C:$C,"="&amp;$C103,Metrics!$AM:$AM,"=No",Metrics!$G:$G,"=Full Reporter"),SUMIFS(Metrics!AK:AK,Metrics!$C:$C,"="&amp;$C103,Metrics!$G:$G,"=Full Reporter")),IF($T$1,SUMIFS(Metrics!AK:AK,Metrics!$C:$C,"="&amp;$C103,Metrics!$AM:$AM,"=No"),SUMIFS(Metrics!AK:AK,Metrics!$C:$C,"="&amp;$C103)))</f>
        <v>7161564</v>
      </c>
      <c r="S103" s="50"/>
      <c r="T103" s="50"/>
      <c r="U103" s="50"/>
      <c r="V103" s="50"/>
      <c r="W103" s="50"/>
      <c r="X103" s="50"/>
      <c r="Y103" s="50"/>
    </row>
    <row r="104" spans="1:25">
      <c r="A104" s="90"/>
      <c r="B104" s="90"/>
      <c r="C104" s="144" t="s">
        <v>68</v>
      </c>
      <c r="D104" s="145" t="s">
        <v>5270</v>
      </c>
      <c r="E104" s="146"/>
      <c r="F104" s="111">
        <f>IF($T$6,IF($T$1,SUMIFS(Metrics!L:L,Metrics!$C:$C,"="&amp;$C104,Metrics!$AM:$AM,"=No",Metrics!$G:$G,"=Full Reporter"),SUMIFS(Metrics!L:L,Metrics!$C:$C,"="&amp;$C104,Metrics!$G:$G,"=Full Reporter")),IF($T$1,SUMIFS(Metrics!L:L,Metrics!$C:$C,"="&amp;$C104,Metrics!$AM:$AM,"=No"),SUMIFS(Metrics!L:L,Metrics!$C:$C,"="&amp;$C104)))</f>
        <v>5720</v>
      </c>
      <c r="G104" s="108">
        <f>IFERROR(IF($T$6,IF($T$1,AVERAGEIFS(Metrics!N:N,Metrics!$C:$C,"="&amp;$C104,Metrics!$AM:$AM,"=No",Metrics!$G:$G,"=Full Reporter"),AVERAGEIFS(Metrics!N:N,Metrics!$C:$C,"="&amp;$C104,Metrics!$G:$G,"=Full Reporter")),IF($T$1,AVERAGEIFS(Metrics!N:N,Metrics!$C:$C,"="&amp;$C104,Metrics!$AM:$AM,"=No"),AVERAGEIFS(Metrics!N:N,Metrics!$C:$C,"="&amp;$C104))),"-")</f>
        <v>2.7319537037037041</v>
      </c>
      <c r="H104" s="109">
        <f>IFERROR(IF($T$6,IF($T$1,AVERAGEIFS(Metrics!P:P,Metrics!$C:$C,"="&amp;$C104,Metrics!$AM:$AM,"=No",Metrics!$G:$G,"=Full Reporter"),AVERAGEIFS(Metrics!P:P,Metrics!$C:$C,"="&amp;$C104,Metrics!$G:$G,"=Full Reporter")),IF($T$1,AVERAGEIFS(Metrics!P:P,Metrics!$C:$C,"="&amp;$C104,Metrics!$AM:$AM,"=No"),AVERAGEIFS(Metrics!P:P,Metrics!$C:$C,"="&amp;$C104))),"-")</f>
        <v>0.30988888888888894</v>
      </c>
      <c r="I104" s="108">
        <f>IFERROR(IF($T$6,IF($T$1,AVERAGEIFS(Metrics!R:R,Metrics!$C:$C,"="&amp;$C104,Metrics!$AM:$AM,"=No",Metrics!$G:$G,"=Full Reporter"),AVERAGEIFS(Metrics!R:R,Metrics!$C:$C,"="&amp;$C104,Metrics!$G:$G,"=Full Reporter")),IF($T$1,AVERAGEIFS(Metrics!R:R,Metrics!$C:$C,"="&amp;$C104,Metrics!$AM:$AM,"=No"),AVERAGEIFS(Metrics!R:R,Metrics!$C:$C,"="&amp;$C104))),"-")</f>
        <v>174.29973333333345</v>
      </c>
      <c r="J104" s="109">
        <f>IFERROR(IF($T$6,IF($T$1,AVERAGEIFS(Metrics!T:T,Metrics!$C:$C,"="&amp;$C104,Metrics!$AM:$AM,"=No",Metrics!$G:$G,"=Full Reporter"),AVERAGEIFS(Metrics!T:T,Metrics!$C:$C,"="&amp;$C104,Metrics!$G:$G,"=Full Reporter")),IF($T$1,AVERAGEIFS(Metrics!T:T,Metrics!$C:$C,"="&amp;$C104,Metrics!$AM:$AM,"=No"),AVERAGEIFS(Metrics!T:T,Metrics!$C:$C,"="&amp;$C104))),"-")</f>
        <v>22.630270370370383</v>
      </c>
      <c r="K104" s="108">
        <f>IFERROR(IF($T$6,IF($T$1,AVERAGEIFS(Metrics!V:V,Metrics!$C:$C,"="&amp;$C104,Metrics!$AM:$AM,"=No",Metrics!$G:$G,"=Full Reporter"),AVERAGEIFS(Metrics!V:V,Metrics!$C:$C,"="&amp;$C104,Metrics!$G:$G,"=Full Reporter")),IF($T$1,AVERAGEIFS(Metrics!V:V,Metrics!$C:$C,"="&amp;$C104,Metrics!$AM:$AM,"=No"),AVERAGEIFS(Metrics!V:V,Metrics!$C:$C,"="&amp;$C104))),"-")</f>
        <v>18.594714814814818</v>
      </c>
      <c r="L104" s="108">
        <f>IFERROR(IF($T$6,IF($T$1,AVERAGEIFS(Metrics!X:X,Metrics!$C:$C,"="&amp;$C104,Metrics!$AM:$AM,"=No",Metrics!$G:$G,"=Full Reporter"),AVERAGEIFS(Metrics!X:X,Metrics!$C:$C,"="&amp;$C104,Metrics!$G:$G,"=Full Reporter")),IF($T$1,AVERAGEIFS(Metrics!X:X,Metrics!$C:$C,"="&amp;$C104,Metrics!$AM:$AM,"=No"),AVERAGEIFS(Metrics!X:X,Metrics!$C:$C,"="&amp;$C104))),"-")</f>
        <v>1.0470185185185186</v>
      </c>
      <c r="M104" s="110">
        <f>IF($T$6,IF($T$1,SUMIFS(Metrics!AA:AA,Metrics!$C:$C,"="&amp;$C104,Metrics!$AM:$AM,"=No",Metrics!$G:$G,"=Full Reporter"),SUMIFS(Metrics!AA:AA,Metrics!$C:$C,"="&amp;$C104,Metrics!$G:$G,"=Full Reporter")),IF($T$1,SUMIFS(Metrics!AA:AA,Metrics!$C:$C,"="&amp;$C104,Metrics!$AM:$AM,"=No"),SUMIFS(Metrics!AA:AA,Metrics!$C:$C,"="&amp;$C104)))</f>
        <v>1438352667</v>
      </c>
      <c r="N104" s="110">
        <f>IF($T$6,IF($T$1,SUMIFS(Metrics!AC:AC,Metrics!$C:$C,"="&amp;$C104,Metrics!$AM:$AM,"=No",Metrics!$G:$G,"=Full Reporter"),SUMIFS(Metrics!AC:AC,Metrics!$C:$C,"="&amp;$C104,Metrics!$G:$G,"=Full Reporter")),IF($T$1,SUMIFS(Metrics!AC:AC,Metrics!$C:$C,"="&amp;$C104,Metrics!$AM:$AM,"=No"),SUMIFS(Metrics!AC:AC,Metrics!$C:$C,"="&amp;$C104)))</f>
        <v>2985399105</v>
      </c>
      <c r="O104" s="111">
        <f>IF($T$6,IF($T$1,SUMIFS(Metrics!AE:AE,Metrics!$C:$C,"="&amp;$C104,Metrics!$AM:$AM,"=No",Metrics!$G:$G,"=Full Reporter"),SUMIFS(Metrics!AE:AE,Metrics!$C:$C,"="&amp;$C104,Metrics!$G:$G,"=Full Reporter")),IF($T$1,SUMIFS(Metrics!AE:AE,Metrics!$C:$C,"="&amp;$C104,Metrics!$AM:$AM,"=No"),SUMIFS(Metrics!AE:AE,Metrics!$C:$C,"="&amp;$C104)))</f>
        <v>405543294</v>
      </c>
      <c r="P104" s="111">
        <f>IF($T$6,IF($T$1,SUMIFS(Metrics!AG:AG,Metrics!$C:$C,"="&amp;$C104,Metrics!$AM:$AM,"=No",Metrics!$G:$G,"=Full Reporter"),SUMIFS(Metrics!AG:AG,Metrics!$C:$C,"="&amp;$C104,Metrics!$G:$G,"=Full Reporter")),IF($T$1,SUMIFS(Metrics!AG:AG,Metrics!$C:$C,"="&amp;$C104,Metrics!$AM:$AM,"=No"),SUMIFS(Metrics!AG:AG,Metrics!$C:$C,"="&amp;$C104)))</f>
        <v>12267646</v>
      </c>
      <c r="Q104" s="111">
        <f>IF($T$6,IF($T$1,SUMIFS(Metrics!AI:AI,Metrics!$C:$C,"="&amp;$C104,Metrics!$AM:$AM,"=No",Metrics!$G:$G,"=Full Reporter"),SUMIFS(Metrics!AI:AI,Metrics!$C:$C,"="&amp;$C104,Metrics!$G:$G,"=Full Reporter")),IF($T$1,SUMIFS(Metrics!AI:AI,Metrics!$C:$C,"="&amp;$C104,Metrics!$AM:$AM,"=No"),SUMIFS(Metrics!AI:AI,Metrics!$C:$C,"="&amp;$C104)))</f>
        <v>4574529552</v>
      </c>
      <c r="R104" s="112">
        <f>IF($T$6,IF($T$1,SUMIFS(Metrics!AK:AK,Metrics!$C:$C,"="&amp;$C104,Metrics!$AM:$AM,"=No",Metrics!$G:$G,"=Full Reporter"),SUMIFS(Metrics!AK:AK,Metrics!$C:$C,"="&amp;$C104,Metrics!$G:$G,"=Full Reporter")),IF($T$1,SUMIFS(Metrics!AK:AK,Metrics!$C:$C,"="&amp;$C104,Metrics!$AM:$AM,"=No"),SUMIFS(Metrics!AK:AK,Metrics!$C:$C,"="&amp;$C104)))</f>
        <v>228527992</v>
      </c>
      <c r="S104" s="50"/>
      <c r="T104" s="50"/>
      <c r="U104" s="50"/>
      <c r="V104" s="50"/>
      <c r="W104" s="50"/>
      <c r="X104" s="50"/>
      <c r="Y104" s="50"/>
    </row>
    <row r="105" spans="1:25">
      <c r="A105" s="90"/>
      <c r="B105" s="90"/>
      <c r="C105" s="144" t="s">
        <v>73</v>
      </c>
      <c r="D105" s="145" t="s">
        <v>5271</v>
      </c>
      <c r="E105" s="146"/>
      <c r="F105" s="111">
        <f>IF($T$6,IF($T$1,SUMIFS(Metrics!L:L,Metrics!$C:$C,"="&amp;$C105,Metrics!$AM:$AM,"=No",Metrics!$G:$G,"=Full Reporter"),SUMIFS(Metrics!L:L,Metrics!$C:$C,"="&amp;$C105,Metrics!$G:$G,"=Full Reporter")),IF($T$1,SUMIFS(Metrics!L:L,Metrics!$C:$C,"="&amp;$C105,Metrics!$AM:$AM,"=No"),SUMIFS(Metrics!L:L,Metrics!$C:$C,"="&amp;$C105)))</f>
        <v>514</v>
      </c>
      <c r="G105" s="108">
        <f>IFERROR(IF($T$6,IF($T$1,AVERAGEIFS(Metrics!N:N,Metrics!$C:$C,"="&amp;$C105,Metrics!$AM:$AM,"=No",Metrics!$G:$G,"=Full Reporter"),AVERAGEIFS(Metrics!N:N,Metrics!$C:$C,"="&amp;$C105,Metrics!$G:$G,"=Full Reporter")),IF($T$1,AVERAGEIFS(Metrics!N:N,Metrics!$C:$C,"="&amp;$C105,Metrics!$AM:$AM,"=No"),AVERAGEIFS(Metrics!N:N,Metrics!$C:$C,"="&amp;$C105))),"-")</f>
        <v>0.7695930232558138</v>
      </c>
      <c r="H105" s="109">
        <f>IFERROR(IF($T$6,IF($T$1,AVERAGEIFS(Metrics!P:P,Metrics!$C:$C,"="&amp;$C105,Metrics!$AM:$AM,"=No",Metrics!$G:$G,"=Full Reporter"),AVERAGEIFS(Metrics!P:P,Metrics!$C:$C,"="&amp;$C105,Metrics!$G:$G,"=Full Reporter")),IF($T$1,AVERAGEIFS(Metrics!P:P,Metrics!$C:$C,"="&amp;$C105,Metrics!$AM:$AM,"=No"),AVERAGEIFS(Metrics!P:P,Metrics!$C:$C,"="&amp;$C105))),"-")</f>
        <v>5.211395348837209E-2</v>
      </c>
      <c r="I105" s="108">
        <f>IFERROR(IF($T$6,IF($T$1,AVERAGEIFS(Metrics!R:R,Metrics!$C:$C,"="&amp;$C105,Metrics!$AM:$AM,"=No",Metrics!$G:$G,"=Full Reporter"),AVERAGEIFS(Metrics!R:R,Metrics!$C:$C,"="&amp;$C105,Metrics!$G:$G,"=Full Reporter")),IF($T$1,AVERAGEIFS(Metrics!R:R,Metrics!$C:$C,"="&amp;$C105,Metrics!$AM:$AM,"=No"),AVERAGEIFS(Metrics!R:R,Metrics!$C:$C,"="&amp;$C105))),"-")</f>
        <v>84.513290697674407</v>
      </c>
      <c r="J105" s="109">
        <f>IFERROR(IF($T$6,IF($T$1,AVERAGEIFS(Metrics!T:T,Metrics!$C:$C,"="&amp;$C105,Metrics!$AM:$AM,"=No",Metrics!$G:$G,"=Full Reporter"),AVERAGEIFS(Metrics!T:T,Metrics!$C:$C,"="&amp;$C105,Metrics!$G:$G,"=Full Reporter")),IF($T$1,AVERAGEIFS(Metrics!T:T,Metrics!$C:$C,"="&amp;$C105,Metrics!$AM:$AM,"=No"),AVERAGEIFS(Metrics!T:T,Metrics!$C:$C,"="&amp;$C105))),"-")</f>
        <v>5.3634953488372101</v>
      </c>
      <c r="K105" s="108">
        <f>IFERROR(IF($T$6,IF($T$1,AVERAGEIFS(Metrics!V:V,Metrics!$C:$C,"="&amp;$C105,Metrics!$AM:$AM,"=No",Metrics!$G:$G,"=Full Reporter"),AVERAGEIFS(Metrics!V:V,Metrics!$C:$C,"="&amp;$C105,Metrics!$G:$G,"=Full Reporter")),IF($T$1,AVERAGEIFS(Metrics!V:V,Metrics!$C:$C,"="&amp;$C105,Metrics!$AM:$AM,"=No"),AVERAGEIFS(Metrics!V:V,Metrics!$C:$C,"="&amp;$C105))),"-")</f>
        <v>20.101693023255812</v>
      </c>
      <c r="L105" s="108">
        <f>IFERROR(IF($T$6,IF($T$1,AVERAGEIFS(Metrics!X:X,Metrics!$C:$C,"="&amp;$C105,Metrics!$AM:$AM,"=No",Metrics!$G:$G,"=Full Reporter"),AVERAGEIFS(Metrics!X:X,Metrics!$C:$C,"="&amp;$C105,Metrics!$G:$G,"=Full Reporter")),IF($T$1,AVERAGEIFS(Metrics!X:X,Metrics!$C:$C,"="&amp;$C105,Metrics!$AM:$AM,"=No"),AVERAGEIFS(Metrics!X:X,Metrics!$C:$C,"="&amp;$C105))),"-")</f>
        <v>0.88130465116279078</v>
      </c>
      <c r="M105" s="110">
        <f>IF($T$6,IF($T$1,SUMIFS(Metrics!AA:AA,Metrics!$C:$C,"="&amp;$C105,Metrics!$AM:$AM,"=No",Metrics!$G:$G,"=Full Reporter"),SUMIFS(Metrics!AA:AA,Metrics!$C:$C,"="&amp;$C105,Metrics!$G:$G,"=Full Reporter")),IF($T$1,SUMIFS(Metrics!AA:AA,Metrics!$C:$C,"="&amp;$C105,Metrics!$AM:$AM,"=No"),SUMIFS(Metrics!AA:AA,Metrics!$C:$C,"="&amp;$C105)))</f>
        <v>7400763</v>
      </c>
      <c r="N105" s="110">
        <f>IF($T$6,IF($T$1,SUMIFS(Metrics!AC:AC,Metrics!$C:$C,"="&amp;$C105,Metrics!$AM:$AM,"=No",Metrics!$G:$G,"=Full Reporter"),SUMIFS(Metrics!AC:AC,Metrics!$C:$C,"="&amp;$C105,Metrics!$G:$G,"=Full Reporter")),IF($T$1,SUMIFS(Metrics!AC:AC,Metrics!$C:$C,"="&amp;$C105,Metrics!$AM:$AM,"=No"),SUMIFS(Metrics!AC:AC,Metrics!$C:$C,"="&amp;$C105)))</f>
        <v>126202632</v>
      </c>
      <c r="O105" s="111">
        <f>IF($T$6,IF($T$1,SUMIFS(Metrics!AE:AE,Metrics!$C:$C,"="&amp;$C105,Metrics!$AM:$AM,"=No",Metrics!$G:$G,"=Full Reporter"),SUMIFS(Metrics!AE:AE,Metrics!$C:$C,"="&amp;$C105,Metrics!$G:$G,"=Full Reporter")),IF($T$1,SUMIFS(Metrics!AE:AE,Metrics!$C:$C,"="&amp;$C105,Metrics!$AM:$AM,"=No"),SUMIFS(Metrics!AE:AE,Metrics!$C:$C,"="&amp;$C105)))</f>
        <v>14170407</v>
      </c>
      <c r="P105" s="111">
        <f>IF($T$6,IF($T$1,SUMIFS(Metrics!AG:AG,Metrics!$C:$C,"="&amp;$C105,Metrics!$AM:$AM,"=No",Metrics!$G:$G,"=Full Reporter"),SUMIFS(Metrics!AG:AG,Metrics!$C:$C,"="&amp;$C105,Metrics!$G:$G,"=Full Reporter")),IF($T$1,SUMIFS(Metrics!AG:AG,Metrics!$C:$C,"="&amp;$C105,Metrics!$AM:$AM,"=No"),SUMIFS(Metrics!AG:AG,Metrics!$C:$C,"="&amp;$C105)))</f>
        <v>1075725</v>
      </c>
      <c r="Q105" s="111">
        <f>IF($T$6,IF($T$1,SUMIFS(Metrics!AI:AI,Metrics!$C:$C,"="&amp;$C105,Metrics!$AM:$AM,"=No",Metrics!$G:$G,"=Full Reporter"),SUMIFS(Metrics!AI:AI,Metrics!$C:$C,"="&amp;$C105,Metrics!$G:$G,"=Full Reporter")),IF($T$1,SUMIFS(Metrics!AI:AI,Metrics!$C:$C,"="&amp;$C105,Metrics!$AM:$AM,"=No"),SUMIFS(Metrics!AI:AI,Metrics!$C:$C,"="&amp;$C105)))</f>
        <v>76249823</v>
      </c>
      <c r="R105" s="112">
        <f>IF($T$6,IF($T$1,SUMIFS(Metrics!AK:AK,Metrics!$C:$C,"="&amp;$C105,Metrics!$AM:$AM,"=No",Metrics!$G:$G,"=Full Reporter"),SUMIFS(Metrics!AK:AK,Metrics!$C:$C,"="&amp;$C105,Metrics!$G:$G,"=Full Reporter")),IF($T$1,SUMIFS(Metrics!AK:AK,Metrics!$C:$C,"="&amp;$C105,Metrics!$AM:$AM,"=No"),SUMIFS(Metrics!AK:AK,Metrics!$C:$C,"="&amp;$C105)))</f>
        <v>16772694</v>
      </c>
      <c r="S105" s="50"/>
      <c r="T105" s="50"/>
      <c r="U105" s="50"/>
      <c r="V105" s="50"/>
      <c r="W105" s="50"/>
      <c r="X105" s="50"/>
      <c r="Y105" s="50"/>
    </row>
    <row r="106" spans="1:25">
      <c r="A106" s="90"/>
      <c r="B106" s="90"/>
      <c r="C106" s="144" t="s">
        <v>74</v>
      </c>
      <c r="D106" s="145" t="s">
        <v>4092</v>
      </c>
      <c r="E106" s="146"/>
      <c r="F106" s="111">
        <f>IF($T$6,IF($T$1,SUMIFS(Metrics!L:L,Metrics!$C:$C,"="&amp;$C106,Metrics!$AM:$AM,"=No",Metrics!$G:$G,"=Full Reporter"),SUMIFS(Metrics!L:L,Metrics!$C:$C,"="&amp;$C106,Metrics!$G:$G,"=Full Reporter")),IF($T$1,SUMIFS(Metrics!L:L,Metrics!$C:$C,"="&amp;$C106,Metrics!$AM:$AM,"=No"),SUMIFS(Metrics!L:L,Metrics!$C:$C,"="&amp;$C106)))</f>
        <v>1106</v>
      </c>
      <c r="G106" s="108">
        <f>IFERROR(IF($T$6,IF($T$1,AVERAGEIFS(Metrics!N:N,Metrics!$C:$C,"="&amp;$C106,Metrics!$AM:$AM,"=No",Metrics!$G:$G,"=Full Reporter"),AVERAGEIFS(Metrics!N:N,Metrics!$C:$C,"="&amp;$C106,Metrics!$G:$G,"=Full Reporter")),IF($T$1,AVERAGEIFS(Metrics!N:N,Metrics!$C:$C,"="&amp;$C106,Metrics!$AM:$AM,"=No"),AVERAGEIFS(Metrics!N:N,Metrics!$C:$C,"="&amp;$C106))),"-")</f>
        <v>1.4612342105263159</v>
      </c>
      <c r="H106" s="109">
        <f>IFERROR(IF($T$6,IF($T$1,AVERAGEIFS(Metrics!P:P,Metrics!$C:$C,"="&amp;$C106,Metrics!$AM:$AM,"=No",Metrics!$G:$G,"=Full Reporter"),AVERAGEIFS(Metrics!P:P,Metrics!$C:$C,"="&amp;$C106,Metrics!$G:$G,"=Full Reporter")),IF($T$1,AVERAGEIFS(Metrics!P:P,Metrics!$C:$C,"="&amp;$C106,Metrics!$AM:$AM,"=No"),AVERAGEIFS(Metrics!P:P,Metrics!$C:$C,"="&amp;$C106))),"-")</f>
        <v>9.0889473684210534E-2</v>
      </c>
      <c r="I106" s="108">
        <f>IFERROR(IF($T$6,IF($T$1,AVERAGEIFS(Metrics!R:R,Metrics!$C:$C,"="&amp;$C106,Metrics!$AM:$AM,"=No",Metrics!$G:$G,"=Full Reporter"),AVERAGEIFS(Metrics!R:R,Metrics!$C:$C,"="&amp;$C106,Metrics!$G:$G,"=Full Reporter")),IF($T$1,AVERAGEIFS(Metrics!R:R,Metrics!$C:$C,"="&amp;$C106,Metrics!$AM:$AM,"=No"),AVERAGEIFS(Metrics!R:R,Metrics!$C:$C,"="&amp;$C106))),"-")</f>
        <v>86.339213157894704</v>
      </c>
      <c r="J106" s="109">
        <f>IFERROR(IF($T$6,IF($T$1,AVERAGEIFS(Metrics!T:T,Metrics!$C:$C,"="&amp;$C106,Metrics!$AM:$AM,"=No",Metrics!$G:$G,"=Full Reporter"),AVERAGEIFS(Metrics!T:T,Metrics!$C:$C,"="&amp;$C106,Metrics!$G:$G,"=Full Reporter")),IF($T$1,AVERAGEIFS(Metrics!T:T,Metrics!$C:$C,"="&amp;$C106,Metrics!$AM:$AM,"=No"),AVERAGEIFS(Metrics!T:T,Metrics!$C:$C,"="&amp;$C106))),"-")</f>
        <v>6.0366421052631578</v>
      </c>
      <c r="K106" s="108">
        <f>IFERROR(IF($T$6,IF($T$1,AVERAGEIFS(Metrics!V:V,Metrics!$C:$C,"="&amp;$C106,Metrics!$AM:$AM,"=No",Metrics!$G:$G,"=Full Reporter"),AVERAGEIFS(Metrics!V:V,Metrics!$C:$C,"="&amp;$C106,Metrics!$G:$G,"=Full Reporter")),IF($T$1,AVERAGEIFS(Metrics!V:V,Metrics!$C:$C,"="&amp;$C106,Metrics!$AM:$AM,"=No"),AVERAGEIFS(Metrics!V:V,Metrics!$C:$C,"="&amp;$C106))),"-")</f>
        <v>26.959771052631584</v>
      </c>
      <c r="L106" s="108">
        <f>IFERROR(IF($T$6,IF($T$1,AVERAGEIFS(Metrics!X:X,Metrics!$C:$C,"="&amp;$C106,Metrics!$AM:$AM,"=No",Metrics!$G:$G,"=Full Reporter"),AVERAGEIFS(Metrics!X:X,Metrics!$C:$C,"="&amp;$C106,Metrics!$G:$G,"=Full Reporter")),IF($T$1,AVERAGEIFS(Metrics!X:X,Metrics!$C:$C,"="&amp;$C106,Metrics!$AM:$AM,"=No"),AVERAGEIFS(Metrics!X:X,Metrics!$C:$C,"="&amp;$C106))),"-")</f>
        <v>0.96347631578947368</v>
      </c>
      <c r="M106" s="110">
        <f>IF($T$6,IF($T$1,SUMIFS(Metrics!AA:AA,Metrics!$C:$C,"="&amp;$C106,Metrics!$AM:$AM,"=No",Metrics!$G:$G,"=Full Reporter"),SUMIFS(Metrics!AA:AA,Metrics!$C:$C,"="&amp;$C106,Metrics!$G:$G,"=Full Reporter")),IF($T$1,SUMIFS(Metrics!AA:AA,Metrics!$C:$C,"="&amp;$C106,Metrics!$AM:$AM,"=No"),SUMIFS(Metrics!AA:AA,Metrics!$C:$C,"="&amp;$C106)))</f>
        <v>75219449</v>
      </c>
      <c r="N106" s="110">
        <f>IF($T$6,IF($T$1,SUMIFS(Metrics!AC:AC,Metrics!$C:$C,"="&amp;$C106,Metrics!$AM:$AM,"=No",Metrics!$G:$G,"=Full Reporter"),SUMIFS(Metrics!AC:AC,Metrics!$C:$C,"="&amp;$C106,Metrics!$G:$G,"=Full Reporter")),IF($T$1,SUMIFS(Metrics!AC:AC,Metrics!$C:$C,"="&amp;$C106,Metrics!$AM:$AM,"=No"),SUMIFS(Metrics!AC:AC,Metrics!$C:$C,"="&amp;$C106)))</f>
        <v>279160626</v>
      </c>
      <c r="O106" s="111">
        <f>IF($T$6,IF($T$1,SUMIFS(Metrics!AE:AE,Metrics!$C:$C,"="&amp;$C106,Metrics!$AM:$AM,"=No",Metrics!$G:$G,"=Full Reporter"),SUMIFS(Metrics!AE:AE,Metrics!$C:$C,"="&amp;$C106,Metrics!$G:$G,"=Full Reporter")),IF($T$1,SUMIFS(Metrics!AE:AE,Metrics!$C:$C,"="&amp;$C106,Metrics!$AM:$AM,"=No"),SUMIFS(Metrics!AE:AE,Metrics!$C:$C,"="&amp;$C106)))</f>
        <v>75219889</v>
      </c>
      <c r="P106" s="111">
        <f>IF($T$6,IF($T$1,SUMIFS(Metrics!AG:AG,Metrics!$C:$C,"="&amp;$C106,Metrics!$AM:$AM,"=No",Metrics!$G:$G,"=Full Reporter"),SUMIFS(Metrics!AG:AG,Metrics!$C:$C,"="&amp;$C106,Metrics!$G:$G,"=Full Reporter")),IF($T$1,SUMIFS(Metrics!AG:AG,Metrics!$C:$C,"="&amp;$C106,Metrics!$AM:$AM,"=No"),SUMIFS(Metrics!AG:AG,Metrics!$C:$C,"="&amp;$C106)))</f>
        <v>2924621</v>
      </c>
      <c r="Q106" s="111">
        <f>IF($T$6,IF($T$1,SUMIFS(Metrics!AI:AI,Metrics!$C:$C,"="&amp;$C106,Metrics!$AM:$AM,"=No",Metrics!$G:$G,"=Full Reporter"),SUMIFS(Metrics!AI:AI,Metrics!$C:$C,"="&amp;$C106,Metrics!$G:$G,"=Full Reporter")),IF($T$1,SUMIFS(Metrics!AI:AI,Metrics!$C:$C,"="&amp;$C106,Metrics!$AM:$AM,"=No"),SUMIFS(Metrics!AI:AI,Metrics!$C:$C,"="&amp;$C106)))</f>
        <v>300194966</v>
      </c>
      <c r="R106" s="112">
        <f>IF($T$6,IF($T$1,SUMIFS(Metrics!AK:AK,Metrics!$C:$C,"="&amp;$C106,Metrics!$AM:$AM,"=No",Metrics!$G:$G,"=Full Reporter"),SUMIFS(Metrics!AK:AK,Metrics!$C:$C,"="&amp;$C106,Metrics!$G:$G,"=Full Reporter")),IF($T$1,SUMIFS(Metrics!AK:AK,Metrics!$C:$C,"="&amp;$C106,Metrics!$AM:$AM,"=No"),SUMIFS(Metrics!AK:AK,Metrics!$C:$C,"="&amp;$C106)))</f>
        <v>39188348</v>
      </c>
      <c r="S106" s="50"/>
      <c r="T106" s="50"/>
      <c r="U106" s="50"/>
      <c r="V106" s="50"/>
      <c r="W106" s="50"/>
      <c r="X106" s="50"/>
      <c r="Y106" s="50"/>
    </row>
    <row r="107" spans="1:25">
      <c r="A107" s="90"/>
      <c r="B107" s="90"/>
      <c r="C107" s="144" t="s">
        <v>75</v>
      </c>
      <c r="D107" s="145" t="s">
        <v>825</v>
      </c>
      <c r="E107" s="146"/>
      <c r="F107" s="111">
        <f>IF($T$6,IF($T$1,SUMIFS(Metrics!L:L,Metrics!$C:$C,"="&amp;$C107,Metrics!$AM:$AM,"=No",Metrics!$G:$G,"=Full Reporter"),SUMIFS(Metrics!L:L,Metrics!$C:$C,"="&amp;$C107,Metrics!$G:$G,"=Full Reporter")),IF($T$1,SUMIFS(Metrics!L:L,Metrics!$C:$C,"="&amp;$C107,Metrics!$AM:$AM,"=No"),SUMIFS(Metrics!L:L,Metrics!$C:$C,"="&amp;$C107)))</f>
        <v>17313</v>
      </c>
      <c r="G107" s="108">
        <f>IFERROR(IF($T$6,IF($T$1,AVERAGEIFS(Metrics!N:N,Metrics!$C:$C,"="&amp;$C107,Metrics!$AM:$AM,"=No",Metrics!$G:$G,"=Full Reporter"),AVERAGEIFS(Metrics!N:N,Metrics!$C:$C,"="&amp;$C107,Metrics!$G:$G,"=Full Reporter")),IF($T$1,AVERAGEIFS(Metrics!N:N,Metrics!$C:$C,"="&amp;$C107,Metrics!$AM:$AM,"=No"),AVERAGEIFS(Metrics!N:N,Metrics!$C:$C,"="&amp;$C107))),"-")</f>
        <v>2.4092729927007297</v>
      </c>
      <c r="H107" s="109">
        <f>IFERROR(IF($T$6,IF($T$1,AVERAGEIFS(Metrics!P:P,Metrics!$C:$C,"="&amp;$C107,Metrics!$AM:$AM,"=No",Metrics!$G:$G,"=Full Reporter"),AVERAGEIFS(Metrics!P:P,Metrics!$C:$C,"="&amp;$C107,Metrics!$G:$G,"=Full Reporter")),IF($T$1,AVERAGEIFS(Metrics!P:P,Metrics!$C:$C,"="&amp;$C107,Metrics!$AM:$AM,"=No"),AVERAGEIFS(Metrics!P:P,Metrics!$C:$C,"="&amp;$C107))),"-")</f>
        <v>0.18906934306569345</v>
      </c>
      <c r="I107" s="108">
        <f>IFERROR(IF($T$6,IF($T$1,AVERAGEIFS(Metrics!R:R,Metrics!$C:$C,"="&amp;$C107,Metrics!$AM:$AM,"=No",Metrics!$G:$G,"=Full Reporter"),AVERAGEIFS(Metrics!R:R,Metrics!$C:$C,"="&amp;$C107,Metrics!$G:$G,"=Full Reporter")),IF($T$1,AVERAGEIFS(Metrics!R:R,Metrics!$C:$C,"="&amp;$C107,Metrics!$AM:$AM,"=No"),AVERAGEIFS(Metrics!R:R,Metrics!$C:$C,"="&amp;$C107))),"-")</f>
        <v>185.67990948905117</v>
      </c>
      <c r="J107" s="109">
        <f>IFERROR(IF($T$6,IF($T$1,AVERAGEIFS(Metrics!T:T,Metrics!$C:$C,"="&amp;$C107,Metrics!$AM:$AM,"=No",Metrics!$G:$G,"=Full Reporter"),AVERAGEIFS(Metrics!T:T,Metrics!$C:$C,"="&amp;$C107,Metrics!$G:$G,"=Full Reporter")),IF($T$1,AVERAGEIFS(Metrics!T:T,Metrics!$C:$C,"="&amp;$C107,Metrics!$AM:$AM,"=No"),AVERAGEIFS(Metrics!T:T,Metrics!$C:$C,"="&amp;$C107))),"-")</f>
        <v>20.638830656934296</v>
      </c>
      <c r="K107" s="108">
        <f>IFERROR(IF($T$6,IF($T$1,AVERAGEIFS(Metrics!V:V,Metrics!$C:$C,"="&amp;$C107,Metrics!$AM:$AM,"=No",Metrics!$G:$G,"=Full Reporter"),AVERAGEIFS(Metrics!V:V,Metrics!$C:$C,"="&amp;$C107,Metrics!$G:$G,"=Full Reporter")),IF($T$1,AVERAGEIFS(Metrics!V:V,Metrics!$C:$C,"="&amp;$C107,Metrics!$AM:$AM,"=No"),AVERAGEIFS(Metrics!V:V,Metrics!$C:$C,"="&amp;$C107))),"-")</f>
        <v>23.046045985401474</v>
      </c>
      <c r="L107" s="108">
        <f>IFERROR(IF($T$6,IF($T$1,AVERAGEIFS(Metrics!X:X,Metrics!$C:$C,"="&amp;$C107,Metrics!$AM:$AM,"=No",Metrics!$G:$G,"=Full Reporter"),AVERAGEIFS(Metrics!X:X,Metrics!$C:$C,"="&amp;$C107,Metrics!$G:$G,"=Full Reporter")),IF($T$1,AVERAGEIFS(Metrics!X:X,Metrics!$C:$C,"="&amp;$C107,Metrics!$AM:$AM,"=No"),AVERAGEIFS(Metrics!X:X,Metrics!$C:$C,"="&amp;$C107))),"-")</f>
        <v>1.44571897810219</v>
      </c>
      <c r="M107" s="110">
        <f>IF($T$6,IF($T$1,SUMIFS(Metrics!AA:AA,Metrics!$C:$C,"="&amp;$C107,Metrics!$AM:$AM,"=No",Metrics!$G:$G,"=Full Reporter"),SUMIFS(Metrics!AA:AA,Metrics!$C:$C,"="&amp;$C107,Metrics!$G:$G,"=Full Reporter")),IF($T$1,SUMIFS(Metrics!AA:AA,Metrics!$C:$C,"="&amp;$C107,Metrics!$AM:$AM,"=No"),SUMIFS(Metrics!AA:AA,Metrics!$C:$C,"="&amp;$C107)))</f>
        <v>6451169484</v>
      </c>
      <c r="N107" s="110">
        <f>IF($T$6,IF($T$1,SUMIFS(Metrics!AC:AC,Metrics!$C:$C,"="&amp;$C107,Metrics!$AM:$AM,"=No",Metrics!$G:$G,"=Full Reporter"),SUMIFS(Metrics!AC:AC,Metrics!$C:$C,"="&amp;$C107,Metrics!$G:$G,"=Full Reporter")),IF($T$1,SUMIFS(Metrics!AC:AC,Metrics!$C:$C,"="&amp;$C107,Metrics!$AM:$AM,"=No"),SUMIFS(Metrics!AC:AC,Metrics!$C:$C,"="&amp;$C107)))</f>
        <v>13121150299</v>
      </c>
      <c r="O107" s="111">
        <f>IF($T$6,IF($T$1,SUMIFS(Metrics!AE:AE,Metrics!$C:$C,"="&amp;$C107,Metrics!$AM:$AM,"=No",Metrics!$G:$G,"=Full Reporter"),SUMIFS(Metrics!AE:AE,Metrics!$C:$C,"="&amp;$C107,Metrics!$G:$G,"=Full Reporter")),IF($T$1,SUMIFS(Metrics!AE:AE,Metrics!$C:$C,"="&amp;$C107,Metrics!$AM:$AM,"=No"),SUMIFS(Metrics!AE:AE,Metrics!$C:$C,"="&amp;$C107)))</f>
        <v>3883479074</v>
      </c>
      <c r="P107" s="111">
        <f>IF($T$6,IF($T$1,SUMIFS(Metrics!AG:AG,Metrics!$C:$C,"="&amp;$C107,Metrics!$AM:$AM,"=No",Metrics!$G:$G,"=Full Reporter"),SUMIFS(Metrics!AG:AG,Metrics!$C:$C,"="&amp;$C107,Metrics!$G:$G,"=Full Reporter")),IF($T$1,SUMIFS(Metrics!AG:AG,Metrics!$C:$C,"="&amp;$C107,Metrics!$AM:$AM,"=No"),SUMIFS(Metrics!AG:AG,Metrics!$C:$C,"="&amp;$C107)))</f>
        <v>51846147</v>
      </c>
      <c r="Q107" s="111">
        <f>IF($T$6,IF($T$1,SUMIFS(Metrics!AI:AI,Metrics!$C:$C,"="&amp;$C107,Metrics!$AM:$AM,"=No",Metrics!$G:$G,"=Full Reporter"),SUMIFS(Metrics!AI:AI,Metrics!$C:$C,"="&amp;$C107,Metrics!$G:$G,"=Full Reporter")),IF($T$1,SUMIFS(Metrics!AI:AI,Metrics!$C:$C,"="&amp;$C107,Metrics!$AM:$AM,"=No"),SUMIFS(Metrics!AI:AI,Metrics!$C:$C,"="&amp;$C107)))</f>
        <v>18620241347</v>
      </c>
      <c r="R107" s="112">
        <f>IF($T$6,IF($T$1,SUMIFS(Metrics!AK:AK,Metrics!$C:$C,"="&amp;$C107,Metrics!$AM:$AM,"=No",Metrics!$G:$G,"=Full Reporter"),SUMIFS(Metrics!AK:AK,Metrics!$C:$C,"="&amp;$C107,Metrics!$G:$G,"=Full Reporter")),IF($T$1,SUMIFS(Metrics!AK:AK,Metrics!$C:$C,"="&amp;$C107,Metrics!$AM:$AM,"=No"),SUMIFS(Metrics!AK:AK,Metrics!$C:$C,"="&amp;$C107)))</f>
        <v>759554156</v>
      </c>
      <c r="S107" s="50"/>
      <c r="T107" s="50"/>
      <c r="U107" s="50"/>
      <c r="V107" s="50"/>
      <c r="W107" s="50"/>
      <c r="X107" s="50"/>
      <c r="Y107" s="50"/>
    </row>
    <row r="108" spans="1:25">
      <c r="A108" s="90"/>
      <c r="B108" s="90"/>
      <c r="C108" s="144" t="s">
        <v>82</v>
      </c>
      <c r="D108" s="145" t="s">
        <v>5272</v>
      </c>
      <c r="E108" s="146"/>
      <c r="F108" s="111">
        <f>IF($T$6,IF($T$1,SUMIFS(Metrics!L:L,Metrics!$C:$C,"="&amp;$C108,Metrics!$AM:$AM,"=No",Metrics!$G:$G,"=Full Reporter"),SUMIFS(Metrics!L:L,Metrics!$C:$C,"="&amp;$C108,Metrics!$G:$G,"=Full Reporter")),IF($T$1,SUMIFS(Metrics!L:L,Metrics!$C:$C,"="&amp;$C108,Metrics!$AM:$AM,"=No"),SUMIFS(Metrics!L:L,Metrics!$C:$C,"="&amp;$C108)))</f>
        <v>2865</v>
      </c>
      <c r="G108" s="108">
        <f>IFERROR(IF($T$6,IF($T$1,AVERAGEIFS(Metrics!N:N,Metrics!$C:$C,"="&amp;$C108,Metrics!$AM:$AM,"=No",Metrics!$G:$G,"=Full Reporter"),AVERAGEIFS(Metrics!N:N,Metrics!$C:$C,"="&amp;$C108,Metrics!$G:$G,"=Full Reporter")),IF($T$1,AVERAGEIFS(Metrics!N:N,Metrics!$C:$C,"="&amp;$C108,Metrics!$AM:$AM,"=No"),AVERAGEIFS(Metrics!N:N,Metrics!$C:$C,"="&amp;$C108))),"-")</f>
        <v>2.3218542857142856</v>
      </c>
      <c r="H108" s="109">
        <f>IFERROR(IF($T$6,IF($T$1,AVERAGEIFS(Metrics!P:P,Metrics!$C:$C,"="&amp;$C108,Metrics!$AM:$AM,"=No",Metrics!$G:$G,"=Full Reporter"),AVERAGEIFS(Metrics!P:P,Metrics!$C:$C,"="&amp;$C108,Metrics!$G:$G,"=Full Reporter")),IF($T$1,AVERAGEIFS(Metrics!P:P,Metrics!$C:$C,"="&amp;$C108,Metrics!$AM:$AM,"=No"),AVERAGEIFS(Metrics!P:P,Metrics!$C:$C,"="&amp;$C108))),"-")</f>
        <v>0.12798857142857148</v>
      </c>
      <c r="I108" s="108">
        <f>IFERROR(IF($T$6,IF($T$1,AVERAGEIFS(Metrics!R:R,Metrics!$C:$C,"="&amp;$C108,Metrics!$AM:$AM,"=No",Metrics!$G:$G,"=Full Reporter"),AVERAGEIFS(Metrics!R:R,Metrics!$C:$C,"="&amp;$C108,Metrics!$G:$G,"=Full Reporter")),IF($T$1,AVERAGEIFS(Metrics!R:R,Metrics!$C:$C,"="&amp;$C108,Metrics!$AM:$AM,"=No"),AVERAGEIFS(Metrics!R:R,Metrics!$C:$C,"="&amp;$C108))),"-")</f>
        <v>77.502490476190459</v>
      </c>
      <c r="J108" s="109">
        <f>IFERROR(IF($T$6,IF($T$1,AVERAGEIFS(Metrics!T:T,Metrics!$C:$C,"="&amp;$C108,Metrics!$AM:$AM,"=No",Metrics!$G:$G,"=Full Reporter"),AVERAGEIFS(Metrics!T:T,Metrics!$C:$C,"="&amp;$C108,Metrics!$G:$G,"=Full Reporter")),IF($T$1,AVERAGEIFS(Metrics!T:T,Metrics!$C:$C,"="&amp;$C108,Metrics!$AM:$AM,"=No"),AVERAGEIFS(Metrics!T:T,Metrics!$C:$C,"="&amp;$C108))),"-")</f>
        <v>6.5475428571428536</v>
      </c>
      <c r="K108" s="108">
        <f>IFERROR(IF($T$6,IF($T$1,AVERAGEIFS(Metrics!V:V,Metrics!$C:$C,"="&amp;$C108,Metrics!$AM:$AM,"=No",Metrics!$G:$G,"=Full Reporter"),AVERAGEIFS(Metrics!V:V,Metrics!$C:$C,"="&amp;$C108,Metrics!$G:$G,"=Full Reporter")),IF($T$1,AVERAGEIFS(Metrics!V:V,Metrics!$C:$C,"="&amp;$C108,Metrics!$AM:$AM,"=No"),AVERAGEIFS(Metrics!V:V,Metrics!$C:$C,"="&amp;$C108))),"-")</f>
        <v>24.306355238095243</v>
      </c>
      <c r="L108" s="108">
        <f>IFERROR(IF($T$6,IF($T$1,AVERAGEIFS(Metrics!X:X,Metrics!$C:$C,"="&amp;$C108,Metrics!$AM:$AM,"=No",Metrics!$G:$G,"=Full Reporter"),AVERAGEIFS(Metrics!X:X,Metrics!$C:$C,"="&amp;$C108,Metrics!$G:$G,"=Full Reporter")),IF($T$1,AVERAGEIFS(Metrics!X:X,Metrics!$C:$C,"="&amp;$C108,Metrics!$AM:$AM,"=No"),AVERAGEIFS(Metrics!X:X,Metrics!$C:$C,"="&amp;$C108))),"-")</f>
        <v>1.3937733333333338</v>
      </c>
      <c r="M108" s="110">
        <f>IF($T$6,IF($T$1,SUMIFS(Metrics!AA:AA,Metrics!$C:$C,"="&amp;$C108,Metrics!$AM:$AM,"=No",Metrics!$G:$G,"=Full Reporter"),SUMIFS(Metrics!AA:AA,Metrics!$C:$C,"="&amp;$C108,Metrics!$G:$G,"=Full Reporter")),IF($T$1,SUMIFS(Metrics!AA:AA,Metrics!$C:$C,"="&amp;$C108,Metrics!$AM:$AM,"=No"),SUMIFS(Metrics!AA:AA,Metrics!$C:$C,"="&amp;$C108)))</f>
        <v>127502032</v>
      </c>
      <c r="N108" s="110">
        <f>IF($T$6,IF($T$1,SUMIFS(Metrics!AC:AC,Metrics!$C:$C,"="&amp;$C108,Metrics!$AM:$AM,"=No",Metrics!$G:$G,"=Full Reporter"),SUMIFS(Metrics!AC:AC,Metrics!$C:$C,"="&amp;$C108,Metrics!$G:$G,"=Full Reporter")),IF($T$1,SUMIFS(Metrics!AC:AC,Metrics!$C:$C,"="&amp;$C108,Metrics!$AM:$AM,"=No"),SUMIFS(Metrics!AC:AC,Metrics!$C:$C,"="&amp;$C108)))</f>
        <v>791663797</v>
      </c>
      <c r="O108" s="111">
        <f>IF($T$6,IF($T$1,SUMIFS(Metrics!AE:AE,Metrics!$C:$C,"="&amp;$C108,Metrics!$AM:$AM,"=No",Metrics!$G:$G,"=Full Reporter"),SUMIFS(Metrics!AE:AE,Metrics!$C:$C,"="&amp;$C108,Metrics!$G:$G,"=Full Reporter")),IF($T$1,SUMIFS(Metrics!AE:AE,Metrics!$C:$C,"="&amp;$C108,Metrics!$AM:$AM,"=No"),SUMIFS(Metrics!AE:AE,Metrics!$C:$C,"="&amp;$C108)))</f>
        <v>96600569</v>
      </c>
      <c r="P108" s="111">
        <f>IF($T$6,IF($T$1,SUMIFS(Metrics!AG:AG,Metrics!$C:$C,"="&amp;$C108,Metrics!$AM:$AM,"=No",Metrics!$G:$G,"=Full Reporter"),SUMIFS(Metrics!AG:AG,Metrics!$C:$C,"="&amp;$C108,Metrics!$G:$G,"=Full Reporter")),IF($T$1,SUMIFS(Metrics!AG:AG,Metrics!$C:$C,"="&amp;$C108,Metrics!$AM:$AM,"=No"),SUMIFS(Metrics!AG:AG,Metrics!$C:$C,"="&amp;$C108)))</f>
        <v>7338133</v>
      </c>
      <c r="Q108" s="111">
        <f>IF($T$6,IF($T$1,SUMIFS(Metrics!AI:AI,Metrics!$C:$C,"="&amp;$C108,Metrics!$AM:$AM,"=No",Metrics!$G:$G,"=Full Reporter"),SUMIFS(Metrics!AI:AI,Metrics!$C:$C,"="&amp;$C108,Metrics!$G:$G,"=Full Reporter")),IF($T$1,SUMIFS(Metrics!AI:AI,Metrics!$C:$C,"="&amp;$C108,Metrics!$AM:$AM,"=No"),SUMIFS(Metrics!AI:AI,Metrics!$C:$C,"="&amp;$C108)))</f>
        <v>464249307</v>
      </c>
      <c r="R108" s="112">
        <f>IF($T$6,IF($T$1,SUMIFS(Metrics!AK:AK,Metrics!$C:$C,"="&amp;$C108,Metrics!$AM:$AM,"=No",Metrics!$G:$G,"=Full Reporter"),SUMIFS(Metrics!AK:AK,Metrics!$C:$C,"="&amp;$C108,Metrics!$G:$G,"=Full Reporter")),IF($T$1,SUMIFS(Metrics!AK:AK,Metrics!$C:$C,"="&amp;$C108,Metrics!$AM:$AM,"=No"),SUMIFS(Metrics!AK:AK,Metrics!$C:$C,"="&amp;$C108)))</f>
        <v>102770740</v>
      </c>
      <c r="S108" s="50"/>
      <c r="T108" s="50"/>
      <c r="U108" s="50"/>
      <c r="V108" s="50"/>
      <c r="W108" s="50"/>
      <c r="X108" s="50"/>
      <c r="Y108" s="50"/>
    </row>
    <row r="109" spans="1:25">
      <c r="A109" s="90"/>
      <c r="B109" s="90"/>
      <c r="C109" s="144" t="s">
        <v>85</v>
      </c>
      <c r="D109" s="145" t="s">
        <v>5273</v>
      </c>
      <c r="E109" s="146"/>
      <c r="F109" s="111">
        <f>IF($T$6,IF($T$1,SUMIFS(Metrics!L:L,Metrics!$C:$C,"="&amp;$C109,Metrics!$AM:$AM,"=No",Metrics!$G:$G,"=Full Reporter"),SUMIFS(Metrics!L:L,Metrics!$C:$C,"="&amp;$C109,Metrics!$G:$G,"=Full Reporter")),IF($T$1,SUMIFS(Metrics!L:L,Metrics!$C:$C,"="&amp;$C109,Metrics!$AM:$AM,"=No"),SUMIFS(Metrics!L:L,Metrics!$C:$C,"="&amp;$C109)))</f>
        <v>1115</v>
      </c>
      <c r="G109" s="108">
        <f>IFERROR(IF($T$6,IF($T$1,AVERAGEIFS(Metrics!N:N,Metrics!$C:$C,"="&amp;$C109,Metrics!$AM:$AM,"=No",Metrics!$G:$G,"=Full Reporter"),AVERAGEIFS(Metrics!N:N,Metrics!$C:$C,"="&amp;$C109,Metrics!$G:$G,"=Full Reporter")),IF($T$1,AVERAGEIFS(Metrics!N:N,Metrics!$C:$C,"="&amp;$C109,Metrics!$AM:$AM,"=No"),AVERAGEIFS(Metrics!N:N,Metrics!$C:$C,"="&amp;$C109))),"-")</f>
        <v>1.3828940000000003</v>
      </c>
      <c r="H109" s="109">
        <f>IFERROR(IF($T$6,IF($T$1,AVERAGEIFS(Metrics!P:P,Metrics!$C:$C,"="&amp;$C109,Metrics!$AM:$AM,"=No",Metrics!$G:$G,"=Full Reporter"),AVERAGEIFS(Metrics!P:P,Metrics!$C:$C,"="&amp;$C109,Metrics!$G:$G,"=Full Reporter")),IF($T$1,AVERAGEIFS(Metrics!P:P,Metrics!$C:$C,"="&amp;$C109,Metrics!$AM:$AM,"=No"),AVERAGEIFS(Metrics!P:P,Metrics!$C:$C,"="&amp;$C109))),"-")</f>
        <v>0.11249800000000003</v>
      </c>
      <c r="I109" s="108">
        <f>IFERROR(IF($T$6,IF($T$1,AVERAGEIFS(Metrics!R:R,Metrics!$C:$C,"="&amp;$C109,Metrics!$AM:$AM,"=No",Metrics!$G:$G,"=Full Reporter"),AVERAGEIFS(Metrics!R:R,Metrics!$C:$C,"="&amp;$C109,Metrics!$G:$G,"=Full Reporter")),IF($T$1,AVERAGEIFS(Metrics!R:R,Metrics!$C:$C,"="&amp;$C109,Metrics!$AM:$AM,"=No"),AVERAGEIFS(Metrics!R:R,Metrics!$C:$C,"="&amp;$C109))),"-")</f>
        <v>65.613754000000014</v>
      </c>
      <c r="J109" s="109">
        <f>IFERROR(IF($T$6,IF($T$1,AVERAGEIFS(Metrics!T:T,Metrics!$C:$C,"="&amp;$C109,Metrics!$AM:$AM,"=No",Metrics!$G:$G,"=Full Reporter"),AVERAGEIFS(Metrics!T:T,Metrics!$C:$C,"="&amp;$C109,Metrics!$G:$G,"=Full Reporter")),IF($T$1,AVERAGEIFS(Metrics!T:T,Metrics!$C:$C,"="&amp;$C109,Metrics!$AM:$AM,"=No"),AVERAGEIFS(Metrics!T:T,Metrics!$C:$C,"="&amp;$C109))),"-")</f>
        <v>4.5108799999999984</v>
      </c>
      <c r="K109" s="108">
        <f>IFERROR(IF($T$6,IF($T$1,AVERAGEIFS(Metrics!V:V,Metrics!$C:$C,"="&amp;$C109,Metrics!$AM:$AM,"=No",Metrics!$G:$G,"=Full Reporter"),AVERAGEIFS(Metrics!V:V,Metrics!$C:$C,"="&amp;$C109,Metrics!$G:$G,"=Full Reporter")),IF($T$1,AVERAGEIFS(Metrics!V:V,Metrics!$C:$C,"="&amp;$C109,Metrics!$AM:$AM,"=No"),AVERAGEIFS(Metrics!V:V,Metrics!$C:$C,"="&amp;$C109))),"-")</f>
        <v>20.365157999999994</v>
      </c>
      <c r="L109" s="108">
        <f>IFERROR(IF($T$6,IF($T$1,AVERAGEIFS(Metrics!X:X,Metrics!$C:$C,"="&amp;$C109,Metrics!$AM:$AM,"=No",Metrics!$G:$G,"=Full Reporter"),AVERAGEIFS(Metrics!X:X,Metrics!$C:$C,"="&amp;$C109,Metrics!$G:$G,"=Full Reporter")),IF($T$1,AVERAGEIFS(Metrics!X:X,Metrics!$C:$C,"="&amp;$C109,Metrics!$AM:$AM,"=No"),AVERAGEIFS(Metrics!X:X,Metrics!$C:$C,"="&amp;$C109))),"-")</f>
        <v>1.050352</v>
      </c>
      <c r="M109" s="110">
        <f>IF($T$6,IF($T$1,SUMIFS(Metrics!AA:AA,Metrics!$C:$C,"="&amp;$C109,Metrics!$AM:$AM,"=No",Metrics!$G:$G,"=Full Reporter"),SUMIFS(Metrics!AA:AA,Metrics!$C:$C,"="&amp;$C109,Metrics!$G:$G,"=Full Reporter")),IF($T$1,SUMIFS(Metrics!AA:AA,Metrics!$C:$C,"="&amp;$C109,Metrics!$AM:$AM,"=No"),SUMIFS(Metrics!AA:AA,Metrics!$C:$C,"="&amp;$C109)))</f>
        <v>10209540</v>
      </c>
      <c r="N109" s="110">
        <f>IF($T$6,IF($T$1,SUMIFS(Metrics!AC:AC,Metrics!$C:$C,"="&amp;$C109,Metrics!$AM:$AM,"=No",Metrics!$G:$G,"=Full Reporter"),SUMIFS(Metrics!AC:AC,Metrics!$C:$C,"="&amp;$C109,Metrics!$G:$G,"=Full Reporter")),IF($T$1,SUMIFS(Metrics!AC:AC,Metrics!$C:$C,"="&amp;$C109,Metrics!$AM:$AM,"=No"),SUMIFS(Metrics!AC:AC,Metrics!$C:$C,"="&amp;$C109)))</f>
        <v>94566110</v>
      </c>
      <c r="O109" s="111">
        <f>IF($T$6,IF($T$1,SUMIFS(Metrics!AE:AE,Metrics!$C:$C,"="&amp;$C109,Metrics!$AM:$AM,"=No",Metrics!$G:$G,"=Full Reporter"),SUMIFS(Metrics!AE:AE,Metrics!$C:$C,"="&amp;$C109,Metrics!$G:$G,"=Full Reporter")),IF($T$1,SUMIFS(Metrics!AE:AE,Metrics!$C:$C,"="&amp;$C109,Metrics!$AM:$AM,"=No"),SUMIFS(Metrics!AE:AE,Metrics!$C:$C,"="&amp;$C109)))</f>
        <v>10474418</v>
      </c>
      <c r="P109" s="111">
        <f>IF($T$6,IF($T$1,SUMIFS(Metrics!AG:AG,Metrics!$C:$C,"="&amp;$C109,Metrics!$AM:$AM,"=No",Metrics!$G:$G,"=Full Reporter"),SUMIFS(Metrics!AG:AG,Metrics!$C:$C,"="&amp;$C109,Metrics!$G:$G,"=Full Reporter")),IF($T$1,SUMIFS(Metrics!AG:AG,Metrics!$C:$C,"="&amp;$C109,Metrics!$AM:$AM,"=No"),SUMIFS(Metrics!AG:AG,Metrics!$C:$C,"="&amp;$C109)))</f>
        <v>1701717</v>
      </c>
      <c r="Q109" s="111">
        <f>IF($T$6,IF($T$1,SUMIFS(Metrics!AI:AI,Metrics!$C:$C,"="&amp;$C109,Metrics!$AM:$AM,"=No",Metrics!$G:$G,"=Full Reporter"),SUMIFS(Metrics!AI:AI,Metrics!$C:$C,"="&amp;$C109,Metrics!$G:$G,"=Full Reporter")),IF($T$1,SUMIFS(Metrics!AI:AI,Metrics!$C:$C,"="&amp;$C109,Metrics!$AM:$AM,"=No"),SUMIFS(Metrics!AI:AI,Metrics!$C:$C,"="&amp;$C109)))</f>
        <v>31157629</v>
      </c>
      <c r="R109" s="112">
        <f>IF($T$6,IF($T$1,SUMIFS(Metrics!AK:AK,Metrics!$C:$C,"="&amp;$C109,Metrics!$AM:$AM,"=No",Metrics!$G:$G,"=Full Reporter"),SUMIFS(Metrics!AK:AK,Metrics!$C:$C,"="&amp;$C109,Metrics!$G:$G,"=Full Reporter")),IF($T$1,SUMIFS(Metrics!AK:AK,Metrics!$C:$C,"="&amp;$C109,Metrics!$AM:$AM,"=No"),SUMIFS(Metrics!AK:AK,Metrics!$C:$C,"="&amp;$C109)))</f>
        <v>28887537</v>
      </c>
      <c r="S109" s="50"/>
      <c r="T109" s="50"/>
      <c r="U109" s="50"/>
      <c r="V109" s="50"/>
      <c r="W109" s="50"/>
      <c r="X109" s="50"/>
      <c r="Y109" s="50"/>
    </row>
    <row r="110" spans="1:25">
      <c r="A110" s="90"/>
      <c r="B110" s="90"/>
      <c r="C110" s="144" t="s">
        <v>86</v>
      </c>
      <c r="D110" s="145" t="s">
        <v>5274</v>
      </c>
      <c r="E110" s="146"/>
      <c r="F110" s="111">
        <f>IF($T$6,IF($T$1,SUMIFS(Metrics!L:L,Metrics!$C:$C,"="&amp;$C110,Metrics!$AM:$AM,"=No",Metrics!$G:$G,"=Full Reporter"),SUMIFS(Metrics!L:L,Metrics!$C:$C,"="&amp;$C110,Metrics!$G:$G,"=Full Reporter")),IF($T$1,SUMIFS(Metrics!L:L,Metrics!$C:$C,"="&amp;$C110,Metrics!$AM:$AM,"=No"),SUMIFS(Metrics!L:L,Metrics!$C:$C,"="&amp;$C110)))</f>
        <v>2035</v>
      </c>
      <c r="G110" s="108">
        <f>IFERROR(IF($T$6,IF($T$1,AVERAGEIFS(Metrics!N:N,Metrics!$C:$C,"="&amp;$C110,Metrics!$AM:$AM,"=No",Metrics!$G:$G,"=Full Reporter"),AVERAGEIFS(Metrics!N:N,Metrics!$C:$C,"="&amp;$C110,Metrics!$G:$G,"=Full Reporter")),IF($T$1,AVERAGEIFS(Metrics!N:N,Metrics!$C:$C,"="&amp;$C110,Metrics!$AM:$AM,"=No"),AVERAGEIFS(Metrics!N:N,Metrics!$C:$C,"="&amp;$C110))),"-")</f>
        <v>2.0764971153846159</v>
      </c>
      <c r="H110" s="109">
        <f>IFERROR(IF($T$6,IF($T$1,AVERAGEIFS(Metrics!P:P,Metrics!$C:$C,"="&amp;$C110,Metrics!$AM:$AM,"=No",Metrics!$G:$G,"=Full Reporter"),AVERAGEIFS(Metrics!P:P,Metrics!$C:$C,"="&amp;$C110,Metrics!$G:$G,"=Full Reporter")),IF($T$1,AVERAGEIFS(Metrics!P:P,Metrics!$C:$C,"="&amp;$C110,Metrics!$AM:$AM,"=No"),AVERAGEIFS(Metrics!P:P,Metrics!$C:$C,"="&amp;$C110))),"-")</f>
        <v>0.1146432692307692</v>
      </c>
      <c r="I110" s="108">
        <f>IFERROR(IF($T$6,IF($T$1,AVERAGEIFS(Metrics!R:R,Metrics!$C:$C,"="&amp;$C110,Metrics!$AM:$AM,"=No",Metrics!$G:$G,"=Full Reporter"),AVERAGEIFS(Metrics!R:R,Metrics!$C:$C,"="&amp;$C110,Metrics!$G:$G,"=Full Reporter")),IF($T$1,AVERAGEIFS(Metrics!R:R,Metrics!$C:$C,"="&amp;$C110,Metrics!$AM:$AM,"=No"),AVERAGEIFS(Metrics!R:R,Metrics!$C:$C,"="&amp;$C110))),"-")</f>
        <v>91.947171153846142</v>
      </c>
      <c r="J110" s="109">
        <f>IFERROR(IF($T$6,IF($T$1,AVERAGEIFS(Metrics!T:T,Metrics!$C:$C,"="&amp;$C110,Metrics!$AM:$AM,"=No",Metrics!$G:$G,"=Full Reporter"),AVERAGEIFS(Metrics!T:T,Metrics!$C:$C,"="&amp;$C110,Metrics!$G:$G,"=Full Reporter")),IF($T$1,AVERAGEIFS(Metrics!T:T,Metrics!$C:$C,"="&amp;$C110,Metrics!$AM:$AM,"=No"),AVERAGEIFS(Metrics!T:T,Metrics!$C:$C,"="&amp;$C110))),"-")</f>
        <v>13.98441730769231</v>
      </c>
      <c r="K110" s="108">
        <f>IFERROR(IF($T$6,IF($T$1,AVERAGEIFS(Metrics!V:V,Metrics!$C:$C,"="&amp;$C110,Metrics!$AM:$AM,"=No",Metrics!$G:$G,"=Full Reporter"),AVERAGEIFS(Metrics!V:V,Metrics!$C:$C,"="&amp;$C110,Metrics!$G:$G,"=Full Reporter")),IF($T$1,AVERAGEIFS(Metrics!V:V,Metrics!$C:$C,"="&amp;$C110,Metrics!$AM:$AM,"=No"),AVERAGEIFS(Metrics!V:V,Metrics!$C:$C,"="&amp;$C110))),"-")</f>
        <v>20.419115384615388</v>
      </c>
      <c r="L110" s="108">
        <f>IFERROR(IF($T$6,IF($T$1,AVERAGEIFS(Metrics!X:X,Metrics!$C:$C,"="&amp;$C110,Metrics!$AM:$AM,"=No",Metrics!$G:$G,"=Full Reporter"),AVERAGEIFS(Metrics!X:X,Metrics!$C:$C,"="&amp;$C110,Metrics!$G:$G,"=Full Reporter")),IF($T$1,AVERAGEIFS(Metrics!X:X,Metrics!$C:$C,"="&amp;$C110,Metrics!$AM:$AM,"=No"),AVERAGEIFS(Metrics!X:X,Metrics!$C:$C,"="&amp;$C110))),"-")</f>
        <v>0.99651634615384621</v>
      </c>
      <c r="M110" s="110">
        <f>IF($T$6,IF($T$1,SUMIFS(Metrics!AA:AA,Metrics!$C:$C,"="&amp;$C110,Metrics!$AM:$AM,"=No",Metrics!$G:$G,"=Full Reporter"),SUMIFS(Metrics!AA:AA,Metrics!$C:$C,"="&amp;$C110,Metrics!$G:$G,"=Full Reporter")),IF($T$1,SUMIFS(Metrics!AA:AA,Metrics!$C:$C,"="&amp;$C110,Metrics!$AM:$AM,"=No"),SUMIFS(Metrics!AA:AA,Metrics!$C:$C,"="&amp;$C110)))</f>
        <v>140628674</v>
      </c>
      <c r="N110" s="110">
        <f>IF($T$6,IF($T$1,SUMIFS(Metrics!AC:AC,Metrics!$C:$C,"="&amp;$C110,Metrics!$AM:$AM,"=No",Metrics!$G:$G,"=Full Reporter"),SUMIFS(Metrics!AC:AC,Metrics!$C:$C,"="&amp;$C110,Metrics!$G:$G,"=Full Reporter")),IF($T$1,SUMIFS(Metrics!AC:AC,Metrics!$C:$C,"="&amp;$C110,Metrics!$AM:$AM,"=No"),SUMIFS(Metrics!AC:AC,Metrics!$C:$C,"="&amp;$C110)))</f>
        <v>665677578</v>
      </c>
      <c r="O110" s="111">
        <f>IF($T$6,IF($T$1,SUMIFS(Metrics!AE:AE,Metrics!$C:$C,"="&amp;$C110,Metrics!$AM:$AM,"=No",Metrics!$G:$G,"=Full Reporter"),SUMIFS(Metrics!AE:AE,Metrics!$C:$C,"="&amp;$C110,Metrics!$G:$G,"=Full Reporter")),IF($T$1,SUMIFS(Metrics!AE:AE,Metrics!$C:$C,"="&amp;$C110,Metrics!$AM:$AM,"=No"),SUMIFS(Metrics!AE:AE,Metrics!$C:$C,"="&amp;$C110)))</f>
        <v>124883788</v>
      </c>
      <c r="P110" s="111">
        <f>IF($T$6,IF($T$1,SUMIFS(Metrics!AG:AG,Metrics!$C:$C,"="&amp;$C110,Metrics!$AM:$AM,"=No",Metrics!$G:$G,"=Full Reporter"),SUMIFS(Metrics!AG:AG,Metrics!$C:$C,"="&amp;$C110,Metrics!$G:$G,"=Full Reporter")),IF($T$1,SUMIFS(Metrics!AG:AG,Metrics!$C:$C,"="&amp;$C110,Metrics!$AM:$AM,"=No"),SUMIFS(Metrics!AG:AG,Metrics!$C:$C,"="&amp;$C110)))</f>
        <v>5012409</v>
      </c>
      <c r="Q110" s="111">
        <f>IF($T$6,IF($T$1,SUMIFS(Metrics!AI:AI,Metrics!$C:$C,"="&amp;$C110,Metrics!$AM:$AM,"=No",Metrics!$G:$G,"=Full Reporter"),SUMIFS(Metrics!AI:AI,Metrics!$C:$C,"="&amp;$C110,Metrics!$G:$G,"=Full Reporter")),IF($T$1,SUMIFS(Metrics!AI:AI,Metrics!$C:$C,"="&amp;$C110,Metrics!$AM:$AM,"=No"),SUMIFS(Metrics!AI:AI,Metrics!$C:$C,"="&amp;$C110)))</f>
        <v>515283819</v>
      </c>
      <c r="R110" s="112">
        <f>IF($T$6,IF($T$1,SUMIFS(Metrics!AK:AK,Metrics!$C:$C,"="&amp;$C110,Metrics!$AM:$AM,"=No",Metrics!$G:$G,"=Full Reporter"),SUMIFS(Metrics!AK:AK,Metrics!$C:$C,"="&amp;$C110,Metrics!$G:$G,"=Full Reporter")),IF($T$1,SUMIFS(Metrics!AK:AK,Metrics!$C:$C,"="&amp;$C110,Metrics!$AM:$AM,"=No"),SUMIFS(Metrics!AK:AK,Metrics!$C:$C,"="&amp;$C110)))</f>
        <v>67702047</v>
      </c>
      <c r="S110" s="50"/>
      <c r="T110" s="50"/>
      <c r="U110" s="50"/>
      <c r="V110" s="50"/>
      <c r="W110" s="50"/>
      <c r="X110" s="50"/>
      <c r="Y110" s="50"/>
    </row>
    <row r="111" spans="1:25">
      <c r="A111" s="90"/>
      <c r="B111" s="90"/>
      <c r="C111" s="144" t="s">
        <v>88</v>
      </c>
      <c r="D111" s="145" t="s">
        <v>5275</v>
      </c>
      <c r="E111" s="146"/>
      <c r="F111" s="111">
        <f>IF($T$6,IF($T$1,SUMIFS(Metrics!L:L,Metrics!$C:$C,"="&amp;$C111,Metrics!$AM:$AM,"=No",Metrics!$G:$G,"=Full Reporter"),SUMIFS(Metrics!L:L,Metrics!$C:$C,"="&amp;$C111,Metrics!$G:$G,"=Full Reporter")),IF($T$1,SUMIFS(Metrics!L:L,Metrics!$C:$C,"="&amp;$C111,Metrics!$AM:$AM,"=No"),SUMIFS(Metrics!L:L,Metrics!$C:$C,"="&amp;$C111)))</f>
        <v>5353</v>
      </c>
      <c r="G111" s="108">
        <f>IFERROR(IF($T$6,IF($T$1,AVERAGEIFS(Metrics!N:N,Metrics!$C:$C,"="&amp;$C111,Metrics!$AM:$AM,"=No",Metrics!$G:$G,"=Full Reporter"),AVERAGEIFS(Metrics!N:N,Metrics!$C:$C,"="&amp;$C111,Metrics!$G:$G,"=Full Reporter")),IF($T$1,AVERAGEIFS(Metrics!N:N,Metrics!$C:$C,"="&amp;$C111,Metrics!$AM:$AM,"=No"),AVERAGEIFS(Metrics!N:N,Metrics!$C:$C,"="&amp;$C111))),"-")</f>
        <v>4.0085928571428573</v>
      </c>
      <c r="H111" s="109">
        <f>IFERROR(IF($T$6,IF($T$1,AVERAGEIFS(Metrics!P:P,Metrics!$C:$C,"="&amp;$C111,Metrics!$AM:$AM,"=No",Metrics!$G:$G,"=Full Reporter"),AVERAGEIFS(Metrics!P:P,Metrics!$C:$C,"="&amp;$C111,Metrics!$G:$G,"=Full Reporter")),IF($T$1,AVERAGEIFS(Metrics!P:P,Metrics!$C:$C,"="&amp;$C111,Metrics!$AM:$AM,"=No"),AVERAGEIFS(Metrics!P:P,Metrics!$C:$C,"="&amp;$C111))),"-")</f>
        <v>0.23455408163265298</v>
      </c>
      <c r="I111" s="108">
        <f>IFERROR(IF($T$6,IF($T$1,AVERAGEIFS(Metrics!R:R,Metrics!$C:$C,"="&amp;$C111,Metrics!$AM:$AM,"=No",Metrics!$G:$G,"=Full Reporter"),AVERAGEIFS(Metrics!R:R,Metrics!$C:$C,"="&amp;$C111,Metrics!$G:$G,"=Full Reporter")),IF($T$1,AVERAGEIFS(Metrics!R:R,Metrics!$C:$C,"="&amp;$C111,Metrics!$AM:$AM,"=No"),AVERAGEIFS(Metrics!R:R,Metrics!$C:$C,"="&amp;$C111))),"-")</f>
        <v>107.16194897959181</v>
      </c>
      <c r="J111" s="109">
        <f>IFERROR(IF($T$6,IF($T$1,AVERAGEIFS(Metrics!T:T,Metrics!$C:$C,"="&amp;$C111,Metrics!$AM:$AM,"=No",Metrics!$G:$G,"=Full Reporter"),AVERAGEIFS(Metrics!T:T,Metrics!$C:$C,"="&amp;$C111,Metrics!$G:$G,"=Full Reporter")),IF($T$1,AVERAGEIFS(Metrics!T:T,Metrics!$C:$C,"="&amp;$C111,Metrics!$AM:$AM,"=No"),AVERAGEIFS(Metrics!T:T,Metrics!$C:$C,"="&amp;$C111))),"-")</f>
        <v>11.69365306122449</v>
      </c>
      <c r="K111" s="108">
        <f>IFERROR(IF($T$6,IF($T$1,AVERAGEIFS(Metrics!V:V,Metrics!$C:$C,"="&amp;$C111,Metrics!$AM:$AM,"=No",Metrics!$G:$G,"=Full Reporter"),AVERAGEIFS(Metrics!V:V,Metrics!$C:$C,"="&amp;$C111,Metrics!$G:$G,"=Full Reporter")),IF($T$1,AVERAGEIFS(Metrics!V:V,Metrics!$C:$C,"="&amp;$C111,Metrics!$AM:$AM,"=No"),AVERAGEIFS(Metrics!V:V,Metrics!$C:$C,"="&amp;$C111))),"-")</f>
        <v>18.497977551020409</v>
      </c>
      <c r="L111" s="108">
        <f>IFERROR(IF($T$6,IF($T$1,AVERAGEIFS(Metrics!X:X,Metrics!$C:$C,"="&amp;$C111,Metrics!$AM:$AM,"=No",Metrics!$G:$G,"=Full Reporter"),AVERAGEIFS(Metrics!X:X,Metrics!$C:$C,"="&amp;$C111,Metrics!$G:$G,"=Full Reporter")),IF($T$1,AVERAGEIFS(Metrics!X:X,Metrics!$C:$C,"="&amp;$C111,Metrics!$AM:$AM,"=No"),AVERAGEIFS(Metrics!X:X,Metrics!$C:$C,"="&amp;$C111))),"-")</f>
        <v>2.6683163265306122</v>
      </c>
      <c r="M111" s="110">
        <f>IF($T$6,IF($T$1,SUMIFS(Metrics!AA:AA,Metrics!$C:$C,"="&amp;$C111,Metrics!$AM:$AM,"=No",Metrics!$G:$G,"=Full Reporter"),SUMIFS(Metrics!AA:AA,Metrics!$C:$C,"="&amp;$C111,Metrics!$G:$G,"=Full Reporter")),IF($T$1,SUMIFS(Metrics!AA:AA,Metrics!$C:$C,"="&amp;$C111,Metrics!$AM:$AM,"=No"),SUMIFS(Metrics!AA:AA,Metrics!$C:$C,"="&amp;$C111)))</f>
        <v>698524388</v>
      </c>
      <c r="N111" s="110">
        <f>IF($T$6,IF($T$1,SUMIFS(Metrics!AC:AC,Metrics!$C:$C,"="&amp;$C111,Metrics!$AM:$AM,"=No",Metrics!$G:$G,"=Full Reporter"),SUMIFS(Metrics!AC:AC,Metrics!$C:$C,"="&amp;$C111,Metrics!$G:$G,"=Full Reporter")),IF($T$1,SUMIFS(Metrics!AC:AC,Metrics!$C:$C,"="&amp;$C111,Metrics!$AM:$AM,"=No"),SUMIFS(Metrics!AC:AC,Metrics!$C:$C,"="&amp;$C111)))</f>
        <v>2052961371</v>
      </c>
      <c r="O111" s="111">
        <f>IF($T$6,IF($T$1,SUMIFS(Metrics!AE:AE,Metrics!$C:$C,"="&amp;$C111,Metrics!$AM:$AM,"=No",Metrics!$G:$G,"=Full Reporter"),SUMIFS(Metrics!AE:AE,Metrics!$C:$C,"="&amp;$C111,Metrics!$G:$G,"=Full Reporter")),IF($T$1,SUMIFS(Metrics!AE:AE,Metrics!$C:$C,"="&amp;$C111,Metrics!$AM:$AM,"=No"),SUMIFS(Metrics!AE:AE,Metrics!$C:$C,"="&amp;$C111)))</f>
        <v>421614787</v>
      </c>
      <c r="P111" s="111">
        <f>IF($T$6,IF($T$1,SUMIFS(Metrics!AG:AG,Metrics!$C:$C,"="&amp;$C111,Metrics!$AM:$AM,"=No",Metrics!$G:$G,"=Full Reporter"),SUMIFS(Metrics!AG:AG,Metrics!$C:$C,"="&amp;$C111,Metrics!$G:$G,"=Full Reporter")),IF($T$1,SUMIFS(Metrics!AG:AG,Metrics!$C:$C,"="&amp;$C111,Metrics!$AM:$AM,"=No"),SUMIFS(Metrics!AG:AG,Metrics!$C:$C,"="&amp;$C111)))</f>
        <v>13596359</v>
      </c>
      <c r="Q111" s="111">
        <f>IF($T$6,IF($T$1,SUMIFS(Metrics!AI:AI,Metrics!$C:$C,"="&amp;$C111,Metrics!$AM:$AM,"=No",Metrics!$G:$G,"=Full Reporter"),SUMIFS(Metrics!AI:AI,Metrics!$C:$C,"="&amp;$C111,Metrics!$G:$G,"=Full Reporter")),IF($T$1,SUMIFS(Metrics!AI:AI,Metrics!$C:$C,"="&amp;$C111,Metrics!$AM:$AM,"=No"),SUMIFS(Metrics!AI:AI,Metrics!$C:$C,"="&amp;$C111)))</f>
        <v>1988028556</v>
      </c>
      <c r="R111" s="112">
        <f>IF($T$6,IF($T$1,SUMIFS(Metrics!AK:AK,Metrics!$C:$C,"="&amp;$C111,Metrics!$AM:$AM,"=No",Metrics!$G:$G,"=Full Reporter"),SUMIFS(Metrics!AK:AK,Metrics!$C:$C,"="&amp;$C111,Metrics!$G:$G,"=Full Reporter")),IF($T$1,SUMIFS(Metrics!AK:AK,Metrics!$C:$C,"="&amp;$C111,Metrics!$AM:$AM,"=No"),SUMIFS(Metrics!AK:AK,Metrics!$C:$C,"="&amp;$C111)))</f>
        <v>188731731</v>
      </c>
      <c r="S111" s="50"/>
      <c r="T111" s="50"/>
      <c r="U111" s="50"/>
      <c r="V111" s="50"/>
      <c r="W111" s="50"/>
      <c r="X111" s="50"/>
      <c r="Y111" s="50"/>
    </row>
    <row r="112" spans="1:25">
      <c r="A112" s="90"/>
      <c r="B112" s="90"/>
      <c r="C112" s="144" t="s">
        <v>90</v>
      </c>
      <c r="D112" s="145" t="s">
        <v>5276</v>
      </c>
      <c r="E112" s="146"/>
      <c r="F112" s="111">
        <f>IF($T$6,IF($T$1,SUMIFS(Metrics!L:L,Metrics!$C:$C,"="&amp;$C112,Metrics!$AM:$AM,"=No",Metrics!$G:$G,"=Full Reporter"),SUMIFS(Metrics!L:L,Metrics!$C:$C,"="&amp;$C112,Metrics!$G:$G,"=Full Reporter")),IF($T$1,SUMIFS(Metrics!L:L,Metrics!$C:$C,"="&amp;$C112,Metrics!$AM:$AM,"=No"),SUMIFS(Metrics!L:L,Metrics!$C:$C,"="&amp;$C112)))</f>
        <v>1917</v>
      </c>
      <c r="G112" s="108">
        <f>IFERROR(IF($T$6,IF($T$1,AVERAGEIFS(Metrics!N:N,Metrics!$C:$C,"="&amp;$C112,Metrics!$AM:$AM,"=No",Metrics!$G:$G,"=Full Reporter"),AVERAGEIFS(Metrics!N:N,Metrics!$C:$C,"="&amp;$C112,Metrics!$G:$G,"=Full Reporter")),IF($T$1,AVERAGEIFS(Metrics!N:N,Metrics!$C:$C,"="&amp;$C112,Metrics!$AM:$AM,"=No"),AVERAGEIFS(Metrics!N:N,Metrics!$C:$C,"="&amp;$C112))),"-")</f>
        <v>9.4986567164179095E-2</v>
      </c>
      <c r="H112" s="109">
        <f>IFERROR(IF($T$6,IF($T$1,AVERAGEIFS(Metrics!P:P,Metrics!$C:$C,"="&amp;$C112,Metrics!$AM:$AM,"=No",Metrics!$G:$G,"=Full Reporter"),AVERAGEIFS(Metrics!P:P,Metrics!$C:$C,"="&amp;$C112,Metrics!$G:$G,"=Full Reporter")),IF($T$1,AVERAGEIFS(Metrics!P:P,Metrics!$C:$C,"="&amp;$C112,Metrics!$AM:$AM,"=No"),AVERAGEIFS(Metrics!P:P,Metrics!$C:$C,"="&amp;$C112))),"-")</f>
        <v>1.8938805970149252E-2</v>
      </c>
      <c r="I112" s="108">
        <f>IFERROR(IF($T$6,IF($T$1,AVERAGEIFS(Metrics!R:R,Metrics!$C:$C,"="&amp;$C112,Metrics!$AM:$AM,"=No",Metrics!$G:$G,"=Full Reporter"),AVERAGEIFS(Metrics!R:R,Metrics!$C:$C,"="&amp;$C112,Metrics!$G:$G,"=Full Reporter")),IF($T$1,AVERAGEIFS(Metrics!R:R,Metrics!$C:$C,"="&amp;$C112,Metrics!$AM:$AM,"=No"),AVERAGEIFS(Metrics!R:R,Metrics!$C:$C,"="&amp;$C112))),"-")</f>
        <v>101.91554925373136</v>
      </c>
      <c r="J112" s="109">
        <f>IFERROR(IF($T$6,IF($T$1,AVERAGEIFS(Metrics!T:T,Metrics!$C:$C,"="&amp;$C112,Metrics!$AM:$AM,"=No",Metrics!$G:$G,"=Full Reporter"),AVERAGEIFS(Metrics!T:T,Metrics!$C:$C,"="&amp;$C112,Metrics!$G:$G,"=Full Reporter")),IF($T$1,AVERAGEIFS(Metrics!T:T,Metrics!$C:$C,"="&amp;$C112,Metrics!$AM:$AM,"=No"),AVERAGEIFS(Metrics!T:T,Metrics!$C:$C,"="&amp;$C112))),"-")</f>
        <v>8.8256537313432819</v>
      </c>
      <c r="K112" s="108">
        <f>IFERROR(IF($T$6,IF($T$1,AVERAGEIFS(Metrics!V:V,Metrics!$C:$C,"="&amp;$C112,Metrics!$AM:$AM,"=No",Metrics!$G:$G,"=Full Reporter"),AVERAGEIFS(Metrics!V:V,Metrics!$C:$C,"="&amp;$C112,Metrics!$G:$G,"=Full Reporter")),IF($T$1,AVERAGEIFS(Metrics!V:V,Metrics!$C:$C,"="&amp;$C112,Metrics!$AM:$AM,"=No"),AVERAGEIFS(Metrics!V:V,Metrics!$C:$C,"="&amp;$C112))),"-")</f>
        <v>23.633977611940306</v>
      </c>
      <c r="L112" s="108">
        <f>IFERROR(IF($T$6,IF($T$1,AVERAGEIFS(Metrics!X:X,Metrics!$C:$C,"="&amp;$C112,Metrics!$AM:$AM,"=No",Metrics!$G:$G,"=Full Reporter"),AVERAGEIFS(Metrics!X:X,Metrics!$C:$C,"="&amp;$C112,Metrics!$G:$G,"=Full Reporter")),IF($T$1,AVERAGEIFS(Metrics!X:X,Metrics!$C:$C,"="&amp;$C112,Metrics!$AM:$AM,"=No"),AVERAGEIFS(Metrics!X:X,Metrics!$C:$C,"="&amp;$C112))),"-")</f>
        <v>0.33091492537313438</v>
      </c>
      <c r="M112" s="110">
        <f>IF($T$6,IF($T$1,SUMIFS(Metrics!AA:AA,Metrics!$C:$C,"="&amp;$C112,Metrics!$AM:$AM,"=No",Metrics!$G:$G,"=Full Reporter"),SUMIFS(Metrics!AA:AA,Metrics!$C:$C,"="&amp;$C112,Metrics!$G:$G,"=Full Reporter")),IF($T$1,SUMIFS(Metrics!AA:AA,Metrics!$C:$C,"="&amp;$C112,Metrics!$AM:$AM,"=No"),SUMIFS(Metrics!AA:AA,Metrics!$C:$C,"="&amp;$C112)))</f>
        <v>28278110</v>
      </c>
      <c r="N112" s="110">
        <f>IF($T$6,IF($T$1,SUMIFS(Metrics!AC:AC,Metrics!$C:$C,"="&amp;$C112,Metrics!$AM:$AM,"=No",Metrics!$G:$G,"=Full Reporter"),SUMIFS(Metrics!AC:AC,Metrics!$C:$C,"="&amp;$C112,Metrics!$G:$G,"=Full Reporter")),IF($T$1,SUMIFS(Metrics!AC:AC,Metrics!$C:$C,"="&amp;$C112,Metrics!$AM:$AM,"=No"),SUMIFS(Metrics!AC:AC,Metrics!$C:$C,"="&amp;$C112)))</f>
        <v>187755329</v>
      </c>
      <c r="O112" s="111">
        <f>IF($T$6,IF($T$1,SUMIFS(Metrics!AE:AE,Metrics!$C:$C,"="&amp;$C112,Metrics!$AM:$AM,"=No",Metrics!$G:$G,"=Full Reporter"),SUMIFS(Metrics!AE:AE,Metrics!$C:$C,"="&amp;$C112,Metrics!$G:$G,"=Full Reporter")),IF($T$1,SUMIFS(Metrics!AE:AE,Metrics!$C:$C,"="&amp;$C112,Metrics!$AM:$AM,"=No"),SUMIFS(Metrics!AE:AE,Metrics!$C:$C,"="&amp;$C112)))</f>
        <v>25464240</v>
      </c>
      <c r="P112" s="111">
        <f>IF($T$6,IF($T$1,SUMIFS(Metrics!AG:AG,Metrics!$C:$C,"="&amp;$C112,Metrics!$AM:$AM,"=No",Metrics!$G:$G,"=Full Reporter"),SUMIFS(Metrics!AG:AG,Metrics!$C:$C,"="&amp;$C112,Metrics!$G:$G,"=Full Reporter")),IF($T$1,SUMIFS(Metrics!AG:AG,Metrics!$C:$C,"="&amp;$C112,Metrics!$AM:$AM,"=No"),SUMIFS(Metrics!AG:AG,Metrics!$C:$C,"="&amp;$C112)))</f>
        <v>1824202</v>
      </c>
      <c r="Q112" s="111">
        <f>IF($T$6,IF($T$1,SUMIFS(Metrics!AI:AI,Metrics!$C:$C,"="&amp;$C112,Metrics!$AM:$AM,"=No",Metrics!$G:$G,"=Full Reporter"),SUMIFS(Metrics!AI:AI,Metrics!$C:$C,"="&amp;$C112,Metrics!$G:$G,"=Full Reporter")),IF($T$1,SUMIFS(Metrics!AI:AI,Metrics!$C:$C,"="&amp;$C112,Metrics!$AM:$AM,"=No"),SUMIFS(Metrics!AI:AI,Metrics!$C:$C,"="&amp;$C112)))</f>
        <v>107101067</v>
      </c>
      <c r="R112" s="112">
        <f>IF($T$6,IF($T$1,SUMIFS(Metrics!AK:AK,Metrics!$C:$C,"="&amp;$C112,Metrics!$AM:$AM,"=No",Metrics!$G:$G,"=Full Reporter"),SUMIFS(Metrics!AK:AK,Metrics!$C:$C,"="&amp;$C112,Metrics!$G:$G,"=Full Reporter")),IF($T$1,SUMIFS(Metrics!AK:AK,Metrics!$C:$C,"="&amp;$C112,Metrics!$AM:$AM,"=No"),SUMIFS(Metrics!AK:AK,Metrics!$C:$C,"="&amp;$C112)))</f>
        <v>18806646</v>
      </c>
      <c r="S112" s="50"/>
      <c r="T112" s="50"/>
      <c r="U112" s="50"/>
      <c r="V112" s="50"/>
      <c r="W112" s="50"/>
      <c r="X112" s="50"/>
      <c r="Y112" s="50"/>
    </row>
    <row r="113" spans="1:25">
      <c r="A113" s="90"/>
      <c r="B113" s="90"/>
      <c r="C113" s="144" t="s">
        <v>99</v>
      </c>
      <c r="D113" s="145" t="s">
        <v>5277</v>
      </c>
      <c r="E113" s="146"/>
      <c r="F113" s="111">
        <f>IF($T$6,IF($T$1,SUMIFS(Metrics!L:L,Metrics!$C:$C,"="&amp;$C113,Metrics!$AM:$AM,"=No",Metrics!$G:$G,"=Full Reporter"),SUMIFS(Metrics!L:L,Metrics!$C:$C,"="&amp;$C113,Metrics!$G:$G,"=Full Reporter")),IF($T$1,SUMIFS(Metrics!L:L,Metrics!$C:$C,"="&amp;$C113,Metrics!$AM:$AM,"=No"),SUMIFS(Metrics!L:L,Metrics!$C:$C,"="&amp;$C113)))</f>
        <v>300</v>
      </c>
      <c r="G113" s="108">
        <f>IFERROR(IF($T$6,IF($T$1,AVERAGEIFS(Metrics!N:N,Metrics!$C:$C,"="&amp;$C113,Metrics!$AM:$AM,"=No",Metrics!$G:$G,"=Full Reporter"),AVERAGEIFS(Metrics!N:N,Metrics!$C:$C,"="&amp;$C113,Metrics!$G:$G,"=Full Reporter")),IF($T$1,AVERAGEIFS(Metrics!N:N,Metrics!$C:$C,"="&amp;$C113,Metrics!$AM:$AM,"=No"),AVERAGEIFS(Metrics!N:N,Metrics!$C:$C,"="&amp;$C113))),"-")</f>
        <v>3.5120800000000001</v>
      </c>
      <c r="H113" s="109">
        <f>IFERROR(IF($T$6,IF($T$1,AVERAGEIFS(Metrics!P:P,Metrics!$C:$C,"="&amp;$C113,Metrics!$AM:$AM,"=No",Metrics!$G:$G,"=Full Reporter"),AVERAGEIFS(Metrics!P:P,Metrics!$C:$C,"="&amp;$C113,Metrics!$G:$G,"=Full Reporter")),IF($T$1,AVERAGEIFS(Metrics!P:P,Metrics!$C:$C,"="&amp;$C113,Metrics!$AM:$AM,"=No"),AVERAGEIFS(Metrics!P:P,Metrics!$C:$C,"="&amp;$C113))),"-")</f>
        <v>0.23739999999999997</v>
      </c>
      <c r="I113" s="108">
        <f>IFERROR(IF($T$6,IF($T$1,AVERAGEIFS(Metrics!R:R,Metrics!$C:$C,"="&amp;$C113,Metrics!$AM:$AM,"=No",Metrics!$G:$G,"=Full Reporter"),AVERAGEIFS(Metrics!R:R,Metrics!$C:$C,"="&amp;$C113,Metrics!$G:$G,"=Full Reporter")),IF($T$1,AVERAGEIFS(Metrics!R:R,Metrics!$C:$C,"="&amp;$C113,Metrics!$AM:$AM,"=No"),AVERAGEIFS(Metrics!R:R,Metrics!$C:$C,"="&amp;$C113))),"-")</f>
        <v>232.82046</v>
      </c>
      <c r="J113" s="109">
        <f>IFERROR(IF($T$6,IF($T$1,AVERAGEIFS(Metrics!T:T,Metrics!$C:$C,"="&amp;$C113,Metrics!$AM:$AM,"=No",Metrics!$G:$G,"=Full Reporter"),AVERAGEIFS(Metrics!T:T,Metrics!$C:$C,"="&amp;$C113,Metrics!$G:$G,"=Full Reporter")),IF($T$1,AVERAGEIFS(Metrics!T:T,Metrics!$C:$C,"="&amp;$C113,Metrics!$AM:$AM,"=No"),AVERAGEIFS(Metrics!T:T,Metrics!$C:$C,"="&amp;$C113))),"-")</f>
        <v>13.44204</v>
      </c>
      <c r="K113" s="108">
        <f>IFERROR(IF($T$6,IF($T$1,AVERAGEIFS(Metrics!V:V,Metrics!$C:$C,"="&amp;$C113,Metrics!$AM:$AM,"=No",Metrics!$G:$G,"=Full Reporter"),AVERAGEIFS(Metrics!V:V,Metrics!$C:$C,"="&amp;$C113,Metrics!$G:$G,"=Full Reporter")),IF($T$1,AVERAGEIFS(Metrics!V:V,Metrics!$C:$C,"="&amp;$C113,Metrics!$AM:$AM,"=No"),AVERAGEIFS(Metrics!V:V,Metrics!$C:$C,"="&amp;$C113))),"-")</f>
        <v>20.759700000000002</v>
      </c>
      <c r="L113" s="108">
        <f>IFERROR(IF($T$6,IF($T$1,AVERAGEIFS(Metrics!X:X,Metrics!$C:$C,"="&amp;$C113,Metrics!$AM:$AM,"=No",Metrics!$G:$G,"=Full Reporter"),AVERAGEIFS(Metrics!X:X,Metrics!$C:$C,"="&amp;$C113,Metrics!$G:$G,"=Full Reporter")),IF($T$1,AVERAGEIFS(Metrics!X:X,Metrics!$C:$C,"="&amp;$C113,Metrics!$AM:$AM,"=No"),AVERAGEIFS(Metrics!X:X,Metrics!$C:$C,"="&amp;$C113))),"-")</f>
        <v>1.4149</v>
      </c>
      <c r="M113" s="110">
        <f>IF($T$6,IF($T$1,SUMIFS(Metrics!AA:AA,Metrics!$C:$C,"="&amp;$C113,Metrics!$AM:$AM,"=No",Metrics!$G:$G,"=Full Reporter"),SUMIFS(Metrics!AA:AA,Metrics!$C:$C,"="&amp;$C113,Metrics!$G:$G,"=Full Reporter")),IF($T$1,SUMIFS(Metrics!AA:AA,Metrics!$C:$C,"="&amp;$C113,Metrics!$AM:$AM,"=No"),SUMIFS(Metrics!AA:AA,Metrics!$C:$C,"="&amp;$C113)))</f>
        <v>20463810</v>
      </c>
      <c r="N113" s="110">
        <f>IF($T$6,IF($T$1,SUMIFS(Metrics!AC:AC,Metrics!$C:$C,"="&amp;$C113,Metrics!$AM:$AM,"=No",Metrics!$G:$G,"=Full Reporter"),SUMIFS(Metrics!AC:AC,Metrics!$C:$C,"="&amp;$C113,Metrics!$G:$G,"=Full Reporter")),IF($T$1,SUMIFS(Metrics!AC:AC,Metrics!$C:$C,"="&amp;$C113,Metrics!$AM:$AM,"=No"),SUMIFS(Metrics!AC:AC,Metrics!$C:$C,"="&amp;$C113)))</f>
        <v>110698377</v>
      </c>
      <c r="O113" s="111">
        <f>IF($T$6,IF($T$1,SUMIFS(Metrics!AE:AE,Metrics!$C:$C,"="&amp;$C113,Metrics!$AM:$AM,"=No",Metrics!$G:$G,"=Full Reporter"),SUMIFS(Metrics!AE:AE,Metrics!$C:$C,"="&amp;$C113,Metrics!$G:$G,"=Full Reporter")),IF($T$1,SUMIFS(Metrics!AE:AE,Metrics!$C:$C,"="&amp;$C113,Metrics!$AM:$AM,"=No"),SUMIFS(Metrics!AE:AE,Metrics!$C:$C,"="&amp;$C113)))</f>
        <v>16760311</v>
      </c>
      <c r="P113" s="111">
        <f>IF($T$6,IF($T$1,SUMIFS(Metrics!AG:AG,Metrics!$C:$C,"="&amp;$C113,Metrics!$AM:$AM,"=No",Metrics!$G:$G,"=Full Reporter"),SUMIFS(Metrics!AG:AG,Metrics!$C:$C,"="&amp;$C113,Metrics!$G:$G,"=Full Reporter")),IF($T$1,SUMIFS(Metrics!AG:AG,Metrics!$C:$C,"="&amp;$C113,Metrics!$AM:$AM,"=No"),SUMIFS(Metrics!AG:AG,Metrics!$C:$C,"="&amp;$C113)))</f>
        <v>846370</v>
      </c>
      <c r="Q113" s="111">
        <f>IF($T$6,IF($T$1,SUMIFS(Metrics!AI:AI,Metrics!$C:$C,"="&amp;$C113,Metrics!$AM:$AM,"=No",Metrics!$G:$G,"=Full Reporter"),SUMIFS(Metrics!AI:AI,Metrics!$C:$C,"="&amp;$C113,Metrics!$G:$G,"=Full Reporter")),IF($T$1,SUMIFS(Metrics!AI:AI,Metrics!$C:$C,"="&amp;$C113,Metrics!$AM:$AM,"=No"),SUMIFS(Metrics!AI:AI,Metrics!$C:$C,"="&amp;$C113)))</f>
        <v>77503256</v>
      </c>
      <c r="R113" s="112">
        <f>IF($T$6,IF($T$1,SUMIFS(Metrics!AK:AK,Metrics!$C:$C,"="&amp;$C113,Metrics!$AM:$AM,"=No",Metrics!$G:$G,"=Full Reporter"),SUMIFS(Metrics!AK:AK,Metrics!$C:$C,"="&amp;$C113,Metrics!$G:$G,"=Full Reporter")),IF($T$1,SUMIFS(Metrics!AK:AK,Metrics!$C:$C,"="&amp;$C113,Metrics!$AM:$AM,"=No"),SUMIFS(Metrics!AK:AK,Metrics!$C:$C,"="&amp;$C113)))</f>
        <v>11812067</v>
      </c>
      <c r="S113" s="50"/>
      <c r="T113" s="50"/>
      <c r="U113" s="50"/>
      <c r="V113" s="50"/>
      <c r="W113" s="50"/>
      <c r="X113" s="50"/>
      <c r="Y113" s="50"/>
    </row>
    <row r="114" spans="1:25">
      <c r="A114" s="90"/>
      <c r="B114" s="90"/>
      <c r="C114" s="144" t="s">
        <v>100</v>
      </c>
      <c r="D114" s="145" t="s">
        <v>5278</v>
      </c>
      <c r="E114" s="146"/>
      <c r="F114" s="111">
        <f>IF($T$6,IF($T$1,SUMIFS(Metrics!L:L,Metrics!$C:$C,"="&amp;$C114,Metrics!$AM:$AM,"=No",Metrics!$G:$G,"=Full Reporter"),SUMIFS(Metrics!L:L,Metrics!$C:$C,"="&amp;$C114,Metrics!$G:$G,"=Full Reporter")),IF($T$1,SUMIFS(Metrics!L:L,Metrics!$C:$C,"="&amp;$C114,Metrics!$AM:$AM,"=No"),SUMIFS(Metrics!L:L,Metrics!$C:$C,"="&amp;$C114)))</f>
        <v>600</v>
      </c>
      <c r="G114" s="108">
        <f>IFERROR(IF($T$6,IF($T$1,AVERAGEIFS(Metrics!N:N,Metrics!$C:$C,"="&amp;$C114,Metrics!$AM:$AM,"=No",Metrics!$G:$G,"=Full Reporter"),AVERAGEIFS(Metrics!N:N,Metrics!$C:$C,"="&amp;$C114,Metrics!$G:$G,"=Full Reporter")),IF($T$1,AVERAGEIFS(Metrics!N:N,Metrics!$C:$C,"="&amp;$C114,Metrics!$AM:$AM,"=No"),AVERAGEIFS(Metrics!N:N,Metrics!$C:$C,"="&amp;$C114))),"-")</f>
        <v>1.4634105263157891</v>
      </c>
      <c r="H114" s="109">
        <f>IFERROR(IF($T$6,IF($T$1,AVERAGEIFS(Metrics!P:P,Metrics!$C:$C,"="&amp;$C114,Metrics!$AM:$AM,"=No",Metrics!$G:$G,"=Full Reporter"),AVERAGEIFS(Metrics!P:P,Metrics!$C:$C,"="&amp;$C114,Metrics!$G:$G,"=Full Reporter")),IF($T$1,AVERAGEIFS(Metrics!P:P,Metrics!$C:$C,"="&amp;$C114,Metrics!$AM:$AM,"=No"),AVERAGEIFS(Metrics!P:P,Metrics!$C:$C,"="&amp;$C114))),"-")</f>
        <v>7.8994736842105256E-2</v>
      </c>
      <c r="I114" s="108">
        <f>IFERROR(IF($T$6,IF($T$1,AVERAGEIFS(Metrics!R:R,Metrics!$C:$C,"="&amp;$C114,Metrics!$AM:$AM,"=No",Metrics!$G:$G,"=Full Reporter"),AVERAGEIFS(Metrics!R:R,Metrics!$C:$C,"="&amp;$C114,Metrics!$G:$G,"=Full Reporter")),IF($T$1,AVERAGEIFS(Metrics!R:R,Metrics!$C:$C,"="&amp;$C114,Metrics!$AM:$AM,"=No"),AVERAGEIFS(Metrics!R:R,Metrics!$C:$C,"="&amp;$C114))),"-")</f>
        <v>60.887421052631588</v>
      </c>
      <c r="J114" s="109">
        <f>IFERROR(IF($T$6,IF($T$1,AVERAGEIFS(Metrics!T:T,Metrics!$C:$C,"="&amp;$C114,Metrics!$AM:$AM,"=No",Metrics!$G:$G,"=Full Reporter"),AVERAGEIFS(Metrics!T:T,Metrics!$C:$C,"="&amp;$C114,Metrics!$G:$G,"=Full Reporter")),IF($T$1,AVERAGEIFS(Metrics!T:T,Metrics!$C:$C,"="&amp;$C114,Metrics!$AM:$AM,"=No"),AVERAGEIFS(Metrics!T:T,Metrics!$C:$C,"="&amp;$C114))),"-")</f>
        <v>5.8647289473684197</v>
      </c>
      <c r="K114" s="108">
        <f>IFERROR(IF($T$6,IF($T$1,AVERAGEIFS(Metrics!V:V,Metrics!$C:$C,"="&amp;$C114,Metrics!$AM:$AM,"=No",Metrics!$G:$G,"=Full Reporter"),AVERAGEIFS(Metrics!V:V,Metrics!$C:$C,"="&amp;$C114,Metrics!$G:$G,"=Full Reporter")),IF($T$1,AVERAGEIFS(Metrics!V:V,Metrics!$C:$C,"="&amp;$C114,Metrics!$AM:$AM,"=No"),AVERAGEIFS(Metrics!V:V,Metrics!$C:$C,"="&amp;$C114))),"-")</f>
        <v>23.23263157894737</v>
      </c>
      <c r="L114" s="108">
        <f>IFERROR(IF($T$6,IF($T$1,AVERAGEIFS(Metrics!X:X,Metrics!$C:$C,"="&amp;$C114,Metrics!$AM:$AM,"=No",Metrics!$G:$G,"=Full Reporter"),AVERAGEIFS(Metrics!X:X,Metrics!$C:$C,"="&amp;$C114,Metrics!$G:$G,"=Full Reporter")),IF($T$1,AVERAGEIFS(Metrics!X:X,Metrics!$C:$C,"="&amp;$C114,Metrics!$AM:$AM,"=No"),AVERAGEIFS(Metrics!X:X,Metrics!$C:$C,"="&amp;$C114))),"-")</f>
        <v>0.73343157894736832</v>
      </c>
      <c r="M114" s="110">
        <f>IF($T$6,IF($T$1,SUMIFS(Metrics!AA:AA,Metrics!$C:$C,"="&amp;$C114,Metrics!$AM:$AM,"=No",Metrics!$G:$G,"=Full Reporter"),SUMIFS(Metrics!AA:AA,Metrics!$C:$C,"="&amp;$C114,Metrics!$G:$G,"=Full Reporter")),IF($T$1,SUMIFS(Metrics!AA:AA,Metrics!$C:$C,"="&amp;$C114,Metrics!$AM:$AM,"=No"),SUMIFS(Metrics!AA:AA,Metrics!$C:$C,"="&amp;$C114)))</f>
        <v>10545690</v>
      </c>
      <c r="N114" s="110">
        <f>IF($T$6,IF($T$1,SUMIFS(Metrics!AC:AC,Metrics!$C:$C,"="&amp;$C114,Metrics!$AM:$AM,"=No",Metrics!$G:$G,"=Full Reporter"),SUMIFS(Metrics!AC:AC,Metrics!$C:$C,"="&amp;$C114,Metrics!$G:$G,"=Full Reporter")),IF($T$1,SUMIFS(Metrics!AC:AC,Metrics!$C:$C,"="&amp;$C114,Metrics!$AM:$AM,"=No"),SUMIFS(Metrics!AC:AC,Metrics!$C:$C,"="&amp;$C114)))</f>
        <v>80646734</v>
      </c>
      <c r="O114" s="111">
        <f>IF($T$6,IF($T$1,SUMIFS(Metrics!AE:AE,Metrics!$C:$C,"="&amp;$C114,Metrics!$AM:$AM,"=No",Metrics!$G:$G,"=Full Reporter"),SUMIFS(Metrics!AE:AE,Metrics!$C:$C,"="&amp;$C114,Metrics!$G:$G,"=Full Reporter")),IF($T$1,SUMIFS(Metrics!AE:AE,Metrics!$C:$C,"="&amp;$C114,Metrics!$AM:$AM,"=No"),SUMIFS(Metrics!AE:AE,Metrics!$C:$C,"="&amp;$C114)))</f>
        <v>11020045</v>
      </c>
      <c r="P114" s="111">
        <f>IF($T$6,IF($T$1,SUMIFS(Metrics!AG:AG,Metrics!$C:$C,"="&amp;$C114,Metrics!$AM:$AM,"=No",Metrics!$G:$G,"=Full Reporter"),SUMIFS(Metrics!AG:AG,Metrics!$C:$C,"="&amp;$C114,Metrics!$G:$G,"=Full Reporter")),IF($T$1,SUMIFS(Metrics!AG:AG,Metrics!$C:$C,"="&amp;$C114,Metrics!$AM:$AM,"=No"),SUMIFS(Metrics!AG:AG,Metrics!$C:$C,"="&amp;$C114)))</f>
        <v>1253668</v>
      </c>
      <c r="Q114" s="111">
        <f>IF($T$6,IF($T$1,SUMIFS(Metrics!AI:AI,Metrics!$C:$C,"="&amp;$C114,Metrics!$AM:$AM,"=No",Metrics!$G:$G,"=Full Reporter"),SUMIFS(Metrics!AI:AI,Metrics!$C:$C,"="&amp;$C114,Metrics!$G:$G,"=Full Reporter")),IF($T$1,SUMIFS(Metrics!AI:AI,Metrics!$C:$C,"="&amp;$C114,Metrics!$AM:$AM,"=No"),SUMIFS(Metrics!AI:AI,Metrics!$C:$C,"="&amp;$C114)))</f>
        <v>36701616</v>
      </c>
      <c r="R114" s="112">
        <f>IF($T$6,IF($T$1,SUMIFS(Metrics!AK:AK,Metrics!$C:$C,"="&amp;$C114,Metrics!$AM:$AM,"=No",Metrics!$G:$G,"=Full Reporter"),SUMIFS(Metrics!AK:AK,Metrics!$C:$C,"="&amp;$C114,Metrics!$G:$G,"=Full Reporter")),IF($T$1,SUMIFS(Metrics!AK:AK,Metrics!$C:$C,"="&amp;$C114,Metrics!$AM:$AM,"=No"),SUMIFS(Metrics!AK:AK,Metrics!$C:$C,"="&amp;$C114)))</f>
        <v>20147806</v>
      </c>
      <c r="S114" s="50"/>
      <c r="T114" s="50"/>
      <c r="U114" s="50"/>
      <c r="V114" s="50"/>
      <c r="W114" s="50"/>
      <c r="X114" s="50"/>
      <c r="Y114" s="50"/>
    </row>
    <row r="115" spans="1:25">
      <c r="A115" s="90"/>
      <c r="B115" s="90"/>
      <c r="C115" s="144" t="s">
        <v>101</v>
      </c>
      <c r="D115" s="145" t="s">
        <v>5279</v>
      </c>
      <c r="E115" s="146"/>
      <c r="F115" s="111">
        <f>IF($T$6,IF($T$1,SUMIFS(Metrics!L:L,Metrics!$C:$C,"="&amp;$C115,Metrics!$AM:$AM,"=No",Metrics!$G:$G,"=Full Reporter"),SUMIFS(Metrics!L:L,Metrics!$C:$C,"="&amp;$C115,Metrics!$G:$G,"=Full Reporter")),IF($T$1,SUMIFS(Metrics!L:L,Metrics!$C:$C,"="&amp;$C115,Metrics!$AM:$AM,"=No"),SUMIFS(Metrics!L:L,Metrics!$C:$C,"="&amp;$C115)))</f>
        <v>355</v>
      </c>
      <c r="G115" s="108">
        <f>IFERROR(IF($T$6,IF($T$1,AVERAGEIFS(Metrics!N:N,Metrics!$C:$C,"="&amp;$C115,Metrics!$AM:$AM,"=No",Metrics!$G:$G,"=Full Reporter"),AVERAGEIFS(Metrics!N:N,Metrics!$C:$C,"="&amp;$C115,Metrics!$G:$G,"=Full Reporter")),IF($T$1,AVERAGEIFS(Metrics!N:N,Metrics!$C:$C,"="&amp;$C115,Metrics!$AM:$AM,"=No"),AVERAGEIFS(Metrics!N:N,Metrics!$C:$C,"="&amp;$C115))),"-")</f>
        <v>1.5159699999999998</v>
      </c>
      <c r="H115" s="109">
        <f>IFERROR(IF($T$6,IF($T$1,AVERAGEIFS(Metrics!P:P,Metrics!$C:$C,"="&amp;$C115,Metrics!$AM:$AM,"=No",Metrics!$G:$G,"=Full Reporter"),AVERAGEIFS(Metrics!P:P,Metrics!$C:$C,"="&amp;$C115,Metrics!$G:$G,"=Full Reporter")),IF($T$1,AVERAGEIFS(Metrics!P:P,Metrics!$C:$C,"="&amp;$C115,Metrics!$AM:$AM,"=No"),AVERAGEIFS(Metrics!P:P,Metrics!$C:$C,"="&amp;$C115))),"-")</f>
        <v>0.12554000000000001</v>
      </c>
      <c r="I115" s="108">
        <f>IFERROR(IF($T$6,IF($T$1,AVERAGEIFS(Metrics!R:R,Metrics!$C:$C,"="&amp;$C115,Metrics!$AM:$AM,"=No",Metrics!$G:$G,"=Full Reporter"),AVERAGEIFS(Metrics!R:R,Metrics!$C:$C,"="&amp;$C115,Metrics!$G:$G,"=Full Reporter")),IF($T$1,AVERAGEIFS(Metrics!R:R,Metrics!$C:$C,"="&amp;$C115,Metrics!$AM:$AM,"=No"),AVERAGEIFS(Metrics!R:R,Metrics!$C:$C,"="&amp;$C115))),"-")</f>
        <v>50.581853333333328</v>
      </c>
      <c r="J115" s="109">
        <f>IFERROR(IF($T$6,IF($T$1,AVERAGEIFS(Metrics!T:T,Metrics!$C:$C,"="&amp;$C115,Metrics!$AM:$AM,"=No",Metrics!$G:$G,"=Full Reporter"),AVERAGEIFS(Metrics!T:T,Metrics!$C:$C,"="&amp;$C115,Metrics!$G:$G,"=Full Reporter")),IF($T$1,AVERAGEIFS(Metrics!T:T,Metrics!$C:$C,"="&amp;$C115,Metrics!$AM:$AM,"=No"),AVERAGEIFS(Metrics!T:T,Metrics!$C:$C,"="&amp;$C115))),"-")</f>
        <v>4.8330866666666648</v>
      </c>
      <c r="K115" s="108">
        <f>IFERROR(IF($T$6,IF($T$1,AVERAGEIFS(Metrics!V:V,Metrics!$C:$C,"="&amp;$C115,Metrics!$AM:$AM,"=No",Metrics!$G:$G,"=Full Reporter"),AVERAGEIFS(Metrics!V:V,Metrics!$C:$C,"="&amp;$C115,Metrics!$G:$G,"=Full Reporter")),IF($T$1,AVERAGEIFS(Metrics!V:V,Metrics!$C:$C,"="&amp;$C115,Metrics!$AM:$AM,"=No"),AVERAGEIFS(Metrics!V:V,Metrics!$C:$C,"="&amp;$C115))),"-")</f>
        <v>15.801153333333332</v>
      </c>
      <c r="L115" s="108">
        <f>IFERROR(IF($T$6,IF($T$1,AVERAGEIFS(Metrics!X:X,Metrics!$C:$C,"="&amp;$C115,Metrics!$AM:$AM,"=No",Metrics!$G:$G,"=Full Reporter"),AVERAGEIFS(Metrics!X:X,Metrics!$C:$C,"="&amp;$C115,Metrics!$G:$G,"=Full Reporter")),IF($T$1,AVERAGEIFS(Metrics!X:X,Metrics!$C:$C,"="&amp;$C115,Metrics!$AM:$AM,"=No"),AVERAGEIFS(Metrics!X:X,Metrics!$C:$C,"="&amp;$C115))),"-")</f>
        <v>0.22972000000000001</v>
      </c>
      <c r="M115" s="110">
        <f>IF($T$6,IF($T$1,SUMIFS(Metrics!AA:AA,Metrics!$C:$C,"="&amp;$C115,Metrics!$AM:$AM,"=No",Metrics!$G:$G,"=Full Reporter"),SUMIFS(Metrics!AA:AA,Metrics!$C:$C,"="&amp;$C115,Metrics!$G:$G,"=Full Reporter")),IF($T$1,SUMIFS(Metrics!AA:AA,Metrics!$C:$C,"="&amp;$C115,Metrics!$AM:$AM,"=No"),SUMIFS(Metrics!AA:AA,Metrics!$C:$C,"="&amp;$C115)))</f>
        <v>3042527</v>
      </c>
      <c r="N115" s="110">
        <f>IF($T$6,IF($T$1,SUMIFS(Metrics!AC:AC,Metrics!$C:$C,"="&amp;$C115,Metrics!$AM:$AM,"=No",Metrics!$G:$G,"=Full Reporter"),SUMIFS(Metrics!AC:AC,Metrics!$C:$C,"="&amp;$C115,Metrics!$G:$G,"=Full Reporter")),IF($T$1,SUMIFS(Metrics!AC:AC,Metrics!$C:$C,"="&amp;$C115,Metrics!$AM:$AM,"=No"),SUMIFS(Metrics!AC:AC,Metrics!$C:$C,"="&amp;$C115)))</f>
        <v>27165689</v>
      </c>
      <c r="O115" s="111">
        <f>IF($T$6,IF($T$1,SUMIFS(Metrics!AE:AE,Metrics!$C:$C,"="&amp;$C115,Metrics!$AM:$AM,"=No",Metrics!$G:$G,"=Full Reporter"),SUMIFS(Metrics!AE:AE,Metrics!$C:$C,"="&amp;$C115,Metrics!$G:$G,"=Full Reporter")),IF($T$1,SUMIFS(Metrics!AE:AE,Metrics!$C:$C,"="&amp;$C115,Metrics!$AM:$AM,"=No"),SUMIFS(Metrics!AE:AE,Metrics!$C:$C,"="&amp;$C115)))</f>
        <v>2855525</v>
      </c>
      <c r="P115" s="111">
        <f>IF($T$6,IF($T$1,SUMIFS(Metrics!AG:AG,Metrics!$C:$C,"="&amp;$C115,Metrics!$AM:$AM,"=No",Metrics!$G:$G,"=Full Reporter"),SUMIFS(Metrics!AG:AG,Metrics!$C:$C,"="&amp;$C115,Metrics!$G:$G,"=Full Reporter")),IF($T$1,SUMIFS(Metrics!AG:AG,Metrics!$C:$C,"="&amp;$C115,Metrics!$AM:$AM,"=No"),SUMIFS(Metrics!AG:AG,Metrics!$C:$C,"="&amp;$C115)))</f>
        <v>513179</v>
      </c>
      <c r="Q115" s="111">
        <f>IF($T$6,IF($T$1,SUMIFS(Metrics!AI:AI,Metrics!$C:$C,"="&amp;$C115,Metrics!$AM:$AM,"=No",Metrics!$G:$G,"=Full Reporter"),SUMIFS(Metrics!AI:AI,Metrics!$C:$C,"="&amp;$C115,Metrics!$G:$G,"=Full Reporter")),IF($T$1,SUMIFS(Metrics!AI:AI,Metrics!$C:$C,"="&amp;$C115,Metrics!$AM:$AM,"=No"),SUMIFS(Metrics!AI:AI,Metrics!$C:$C,"="&amp;$C115)))</f>
        <v>3934928</v>
      </c>
      <c r="R115" s="112">
        <f>IF($T$6,IF($T$1,SUMIFS(Metrics!AK:AK,Metrics!$C:$C,"="&amp;$C115,Metrics!$AM:$AM,"=No",Metrics!$G:$G,"=Full Reporter"),SUMIFS(Metrics!AK:AK,Metrics!$C:$C,"="&amp;$C115,Metrics!$G:$G,"=Full Reporter")),IF($T$1,SUMIFS(Metrics!AK:AK,Metrics!$C:$C,"="&amp;$C115,Metrics!$AM:$AM,"=No"),SUMIFS(Metrics!AK:AK,Metrics!$C:$C,"="&amp;$C115)))</f>
        <v>7299763</v>
      </c>
      <c r="S115" s="50"/>
      <c r="T115" s="50"/>
      <c r="U115" s="50"/>
      <c r="V115" s="50"/>
      <c r="W115" s="50"/>
      <c r="X115" s="50"/>
      <c r="Y115" s="50"/>
    </row>
    <row r="116" spans="1:25">
      <c r="A116" s="90"/>
      <c r="B116" s="90"/>
      <c r="C116" s="144" t="s">
        <v>102</v>
      </c>
      <c r="D116" s="145" t="s">
        <v>5280</v>
      </c>
      <c r="E116" s="146"/>
      <c r="F116" s="111">
        <f>IF($T$6,IF($T$1,SUMIFS(Metrics!L:L,Metrics!$C:$C,"="&amp;$C116,Metrics!$AM:$AM,"=No",Metrics!$G:$G,"=Full Reporter"),SUMIFS(Metrics!L:L,Metrics!$C:$C,"="&amp;$C116,Metrics!$G:$G,"=Full Reporter")),IF($T$1,SUMIFS(Metrics!L:L,Metrics!$C:$C,"="&amp;$C116,Metrics!$AM:$AM,"=No"),SUMIFS(Metrics!L:L,Metrics!$C:$C,"="&amp;$C116)))</f>
        <v>1647</v>
      </c>
      <c r="G116" s="108">
        <f>IFERROR(IF($T$6,IF($T$1,AVERAGEIFS(Metrics!N:N,Metrics!$C:$C,"="&amp;$C116,Metrics!$AM:$AM,"=No",Metrics!$G:$G,"=Full Reporter"),AVERAGEIFS(Metrics!N:N,Metrics!$C:$C,"="&amp;$C116,Metrics!$G:$G,"=Full Reporter")),IF($T$1,AVERAGEIFS(Metrics!N:N,Metrics!$C:$C,"="&amp;$C116,Metrics!$AM:$AM,"=No"),AVERAGEIFS(Metrics!N:N,Metrics!$C:$C,"="&amp;$C116))),"-")</f>
        <v>1.7326312499999998</v>
      </c>
      <c r="H116" s="109">
        <f>IFERROR(IF($T$6,IF($T$1,AVERAGEIFS(Metrics!P:P,Metrics!$C:$C,"="&amp;$C116,Metrics!$AM:$AM,"=No",Metrics!$G:$G,"=Full Reporter"),AVERAGEIFS(Metrics!P:P,Metrics!$C:$C,"="&amp;$C116,Metrics!$G:$G,"=Full Reporter")),IF($T$1,AVERAGEIFS(Metrics!P:P,Metrics!$C:$C,"="&amp;$C116,Metrics!$AM:$AM,"=No"),AVERAGEIFS(Metrics!P:P,Metrics!$C:$C,"="&amp;$C116))),"-")</f>
        <v>0.15233958333333333</v>
      </c>
      <c r="I116" s="108">
        <f>IFERROR(IF($T$6,IF($T$1,AVERAGEIFS(Metrics!R:R,Metrics!$C:$C,"="&amp;$C116,Metrics!$AM:$AM,"=No",Metrics!$G:$G,"=Full Reporter"),AVERAGEIFS(Metrics!R:R,Metrics!$C:$C,"="&amp;$C116,Metrics!$G:$G,"=Full Reporter")),IF($T$1,AVERAGEIFS(Metrics!R:R,Metrics!$C:$C,"="&amp;$C116,Metrics!$AM:$AM,"=No"),AVERAGEIFS(Metrics!R:R,Metrics!$C:$C,"="&amp;$C116))),"-")</f>
        <v>109.54639374999995</v>
      </c>
      <c r="J116" s="109">
        <f>IFERROR(IF($T$6,IF($T$1,AVERAGEIFS(Metrics!T:T,Metrics!$C:$C,"="&amp;$C116,Metrics!$AM:$AM,"=No",Metrics!$G:$G,"=Full Reporter"),AVERAGEIFS(Metrics!T:T,Metrics!$C:$C,"="&amp;$C116,Metrics!$G:$G,"=Full Reporter")),IF($T$1,AVERAGEIFS(Metrics!T:T,Metrics!$C:$C,"="&amp;$C116,Metrics!$AM:$AM,"=No"),AVERAGEIFS(Metrics!T:T,Metrics!$C:$C,"="&amp;$C116))),"-")</f>
        <v>10.405385416666665</v>
      </c>
      <c r="K116" s="108">
        <f>IFERROR(IF($T$6,IF($T$1,AVERAGEIFS(Metrics!V:V,Metrics!$C:$C,"="&amp;$C116,Metrics!$AM:$AM,"=No",Metrics!$G:$G,"=Full Reporter"),AVERAGEIFS(Metrics!V:V,Metrics!$C:$C,"="&amp;$C116,Metrics!$G:$G,"=Full Reporter")),IF($T$1,AVERAGEIFS(Metrics!V:V,Metrics!$C:$C,"="&amp;$C116,Metrics!$AM:$AM,"=No"),AVERAGEIFS(Metrics!V:V,Metrics!$C:$C,"="&amp;$C116))),"-")</f>
        <v>19.713645833333324</v>
      </c>
      <c r="L116" s="108">
        <f>IFERROR(IF($T$6,IF($T$1,AVERAGEIFS(Metrics!X:X,Metrics!$C:$C,"="&amp;$C116,Metrics!$AM:$AM,"=No",Metrics!$G:$G,"=Full Reporter"),AVERAGEIFS(Metrics!X:X,Metrics!$C:$C,"="&amp;$C116,Metrics!$G:$G,"=Full Reporter")),IF($T$1,AVERAGEIFS(Metrics!X:X,Metrics!$C:$C,"="&amp;$C116,Metrics!$AM:$AM,"=No"),AVERAGEIFS(Metrics!X:X,Metrics!$C:$C,"="&amp;$C116))),"-")</f>
        <v>1.5241729166666669</v>
      </c>
      <c r="M116" s="110">
        <f>IF($T$6,IF($T$1,SUMIFS(Metrics!AA:AA,Metrics!$C:$C,"="&amp;$C116,Metrics!$AM:$AM,"=No",Metrics!$G:$G,"=Full Reporter"),SUMIFS(Metrics!AA:AA,Metrics!$C:$C,"="&amp;$C116,Metrics!$G:$G,"=Full Reporter")),IF($T$1,SUMIFS(Metrics!AA:AA,Metrics!$C:$C,"="&amp;$C116,Metrics!$AM:$AM,"=No"),SUMIFS(Metrics!AA:AA,Metrics!$C:$C,"="&amp;$C116)))</f>
        <v>30980990</v>
      </c>
      <c r="N116" s="110">
        <f>IF($T$6,IF($T$1,SUMIFS(Metrics!AC:AC,Metrics!$C:$C,"="&amp;$C116,Metrics!$AM:$AM,"=No",Metrics!$G:$G,"=Full Reporter"),SUMIFS(Metrics!AC:AC,Metrics!$C:$C,"="&amp;$C116,Metrics!$G:$G,"=Full Reporter")),IF($T$1,SUMIFS(Metrics!AC:AC,Metrics!$C:$C,"="&amp;$C116,Metrics!$AM:$AM,"=No"),SUMIFS(Metrics!AC:AC,Metrics!$C:$C,"="&amp;$C116)))</f>
        <v>266227659</v>
      </c>
      <c r="O116" s="111">
        <f>IF($T$6,IF($T$1,SUMIFS(Metrics!AE:AE,Metrics!$C:$C,"="&amp;$C116,Metrics!$AM:$AM,"=No",Metrics!$G:$G,"=Full Reporter"),SUMIFS(Metrics!AE:AE,Metrics!$C:$C,"="&amp;$C116,Metrics!$G:$G,"=Full Reporter")),IF($T$1,SUMIFS(Metrics!AE:AE,Metrics!$C:$C,"="&amp;$C116,Metrics!$AM:$AM,"=No"),SUMIFS(Metrics!AE:AE,Metrics!$C:$C,"="&amp;$C116)))</f>
        <v>30660379</v>
      </c>
      <c r="P116" s="111">
        <f>IF($T$6,IF($T$1,SUMIFS(Metrics!AG:AG,Metrics!$C:$C,"="&amp;$C116,Metrics!$AM:$AM,"=No",Metrics!$G:$G,"=Full Reporter"),SUMIFS(Metrics!AG:AG,Metrics!$C:$C,"="&amp;$C116,Metrics!$G:$G,"=Full Reporter")),IF($T$1,SUMIFS(Metrics!AG:AG,Metrics!$C:$C,"="&amp;$C116,Metrics!$AM:$AM,"=No"),SUMIFS(Metrics!AG:AG,Metrics!$C:$C,"="&amp;$C116)))</f>
        <v>3341647</v>
      </c>
      <c r="Q116" s="111">
        <f>IF($T$6,IF($T$1,SUMIFS(Metrics!AI:AI,Metrics!$C:$C,"="&amp;$C116,Metrics!$AM:$AM,"=No",Metrics!$G:$G,"=Full Reporter"),SUMIFS(Metrics!AI:AI,Metrics!$C:$C,"="&amp;$C116,Metrics!$G:$G,"=Full Reporter")),IF($T$1,SUMIFS(Metrics!AI:AI,Metrics!$C:$C,"="&amp;$C116,Metrics!$AM:$AM,"=No"),SUMIFS(Metrics!AI:AI,Metrics!$C:$C,"="&amp;$C116)))</f>
        <v>129061608</v>
      </c>
      <c r="R116" s="112">
        <f>IF($T$6,IF($T$1,SUMIFS(Metrics!AK:AK,Metrics!$C:$C,"="&amp;$C116,Metrics!$AM:$AM,"=No",Metrics!$G:$G,"=Full Reporter"),SUMIFS(Metrics!AK:AK,Metrics!$C:$C,"="&amp;$C116,Metrics!$G:$G,"=Full Reporter")),IF($T$1,SUMIFS(Metrics!AK:AK,Metrics!$C:$C,"="&amp;$C116,Metrics!$AM:$AM,"=No"),SUMIFS(Metrics!AK:AK,Metrics!$C:$C,"="&amp;$C116)))</f>
        <v>56599298</v>
      </c>
      <c r="S116" s="50"/>
      <c r="T116" s="50"/>
      <c r="U116" s="50"/>
      <c r="V116" s="50"/>
      <c r="W116" s="50"/>
      <c r="X116" s="50"/>
      <c r="Y116" s="50"/>
    </row>
    <row r="117" spans="1:25">
      <c r="A117" s="90"/>
      <c r="B117" s="90"/>
      <c r="C117" s="144" t="s">
        <v>103</v>
      </c>
      <c r="D117" s="145" t="s">
        <v>5281</v>
      </c>
      <c r="E117" s="146"/>
      <c r="F117" s="111">
        <f>IF($T$6,IF($T$1,SUMIFS(Metrics!L:L,Metrics!$C:$C,"="&amp;$C117,Metrics!$AM:$AM,"=No",Metrics!$G:$G,"=Full Reporter"),SUMIFS(Metrics!L:L,Metrics!$C:$C,"="&amp;$C117,Metrics!$G:$G,"=Full Reporter")),IF($T$1,SUMIFS(Metrics!L:L,Metrics!$C:$C,"="&amp;$C117,Metrics!$AM:$AM,"=No"),SUMIFS(Metrics!L:L,Metrics!$C:$C,"="&amp;$C117)))</f>
        <v>8293</v>
      </c>
      <c r="G117" s="108">
        <f>IFERROR(IF($T$6,IF($T$1,AVERAGEIFS(Metrics!N:N,Metrics!$C:$C,"="&amp;$C117,Metrics!$AM:$AM,"=No",Metrics!$G:$G,"=Full Reporter"),AVERAGEIFS(Metrics!N:N,Metrics!$C:$C,"="&amp;$C117,Metrics!$G:$G,"=Full Reporter")),IF($T$1,AVERAGEIFS(Metrics!N:N,Metrics!$C:$C,"="&amp;$C117,Metrics!$AM:$AM,"=No"),AVERAGEIFS(Metrics!N:N,Metrics!$C:$C,"="&amp;$C117))),"-")</f>
        <v>1.4619927272727269</v>
      </c>
      <c r="H117" s="109">
        <f>IFERROR(IF($T$6,IF($T$1,AVERAGEIFS(Metrics!P:P,Metrics!$C:$C,"="&amp;$C117,Metrics!$AM:$AM,"=No",Metrics!$G:$G,"=Full Reporter"),AVERAGEIFS(Metrics!P:P,Metrics!$C:$C,"="&amp;$C117,Metrics!$G:$G,"=Full Reporter")),IF($T$1,AVERAGEIFS(Metrics!P:P,Metrics!$C:$C,"="&amp;$C117,Metrics!$AM:$AM,"=No"),AVERAGEIFS(Metrics!P:P,Metrics!$C:$C,"="&amp;$C117))),"-")</f>
        <v>0.14016484848484842</v>
      </c>
      <c r="I117" s="108">
        <f>IFERROR(IF($T$6,IF($T$1,AVERAGEIFS(Metrics!R:R,Metrics!$C:$C,"="&amp;$C117,Metrics!$AM:$AM,"=No",Metrics!$G:$G,"=Full Reporter"),AVERAGEIFS(Metrics!R:R,Metrics!$C:$C,"="&amp;$C117,Metrics!$G:$G,"=Full Reporter")),IF($T$1,AVERAGEIFS(Metrics!R:R,Metrics!$C:$C,"="&amp;$C117,Metrics!$AM:$AM,"=No"),AVERAGEIFS(Metrics!R:R,Metrics!$C:$C,"="&amp;$C117))),"-")</f>
        <v>95.412233333333361</v>
      </c>
      <c r="J117" s="109">
        <f>IFERROR(IF($T$6,IF($T$1,AVERAGEIFS(Metrics!T:T,Metrics!$C:$C,"="&amp;$C117,Metrics!$AM:$AM,"=No",Metrics!$G:$G,"=Full Reporter"),AVERAGEIFS(Metrics!T:T,Metrics!$C:$C,"="&amp;$C117,Metrics!$G:$G,"=Full Reporter")),IF($T$1,AVERAGEIFS(Metrics!T:T,Metrics!$C:$C,"="&amp;$C117,Metrics!$AM:$AM,"=No"),AVERAGEIFS(Metrics!T:T,Metrics!$C:$C,"="&amp;$C117))),"-")</f>
        <v>7.8644745454545459</v>
      </c>
      <c r="K117" s="108">
        <f>IFERROR(IF($T$6,IF($T$1,AVERAGEIFS(Metrics!V:V,Metrics!$C:$C,"="&amp;$C117,Metrics!$AM:$AM,"=No",Metrics!$G:$G,"=Full Reporter"),AVERAGEIFS(Metrics!V:V,Metrics!$C:$C,"="&amp;$C117,Metrics!$G:$G,"=Full Reporter")),IF($T$1,AVERAGEIFS(Metrics!V:V,Metrics!$C:$C,"="&amp;$C117,Metrics!$AM:$AM,"=No"),AVERAGEIFS(Metrics!V:V,Metrics!$C:$C,"="&amp;$C117))),"-")</f>
        <v>25.37736060606062</v>
      </c>
      <c r="L117" s="108">
        <f>IFERROR(IF($T$6,IF($T$1,AVERAGEIFS(Metrics!X:X,Metrics!$C:$C,"="&amp;$C117,Metrics!$AM:$AM,"=No",Metrics!$G:$G,"=Full Reporter"),AVERAGEIFS(Metrics!X:X,Metrics!$C:$C,"="&amp;$C117,Metrics!$G:$G,"=Full Reporter")),IF($T$1,AVERAGEIFS(Metrics!X:X,Metrics!$C:$C,"="&amp;$C117,Metrics!$AM:$AM,"=No"),AVERAGEIFS(Metrics!X:X,Metrics!$C:$C,"="&amp;$C117))),"-")</f>
        <v>1.3387587878787874</v>
      </c>
      <c r="M117" s="110">
        <f>IF($T$6,IF($T$1,SUMIFS(Metrics!AA:AA,Metrics!$C:$C,"="&amp;$C117,Metrics!$AM:$AM,"=No",Metrics!$G:$G,"=Full Reporter"),SUMIFS(Metrics!AA:AA,Metrics!$C:$C,"="&amp;$C117,Metrics!$G:$G,"=Full Reporter")),IF($T$1,SUMIFS(Metrics!AA:AA,Metrics!$C:$C,"="&amp;$C117,Metrics!$AM:$AM,"=No"),SUMIFS(Metrics!AA:AA,Metrics!$C:$C,"="&amp;$C117)))</f>
        <v>230078959</v>
      </c>
      <c r="N117" s="110">
        <f>IF($T$6,IF($T$1,SUMIFS(Metrics!AC:AC,Metrics!$C:$C,"="&amp;$C117,Metrics!$AM:$AM,"=No",Metrics!$G:$G,"=Full Reporter"),SUMIFS(Metrics!AC:AC,Metrics!$C:$C,"="&amp;$C117,Metrics!$G:$G,"=Full Reporter")),IF($T$1,SUMIFS(Metrics!AC:AC,Metrics!$C:$C,"="&amp;$C117,Metrics!$AM:$AM,"=No"),SUMIFS(Metrics!AC:AC,Metrics!$C:$C,"="&amp;$C117)))</f>
        <v>1902987054</v>
      </c>
      <c r="O117" s="111">
        <f>IF($T$6,IF($T$1,SUMIFS(Metrics!AE:AE,Metrics!$C:$C,"="&amp;$C117,Metrics!$AM:$AM,"=No",Metrics!$G:$G,"=Full Reporter"),SUMIFS(Metrics!AE:AE,Metrics!$C:$C,"="&amp;$C117,Metrics!$G:$G,"=Full Reporter")),IF($T$1,SUMIFS(Metrics!AE:AE,Metrics!$C:$C,"="&amp;$C117,Metrics!$AM:$AM,"=No"),SUMIFS(Metrics!AE:AE,Metrics!$C:$C,"="&amp;$C117)))</f>
        <v>274565632</v>
      </c>
      <c r="P117" s="111">
        <f>IF($T$6,IF($T$1,SUMIFS(Metrics!AG:AG,Metrics!$C:$C,"="&amp;$C117,Metrics!$AM:$AM,"=No",Metrics!$G:$G,"=Full Reporter"),SUMIFS(Metrics!AG:AG,Metrics!$C:$C,"="&amp;$C117,Metrics!$G:$G,"=Full Reporter")),IF($T$1,SUMIFS(Metrics!AG:AG,Metrics!$C:$C,"="&amp;$C117,Metrics!$AM:$AM,"=No"),SUMIFS(Metrics!AG:AG,Metrics!$C:$C,"="&amp;$C117)))</f>
        <v>17846475</v>
      </c>
      <c r="Q117" s="111">
        <f>IF($T$6,IF($T$1,SUMIFS(Metrics!AI:AI,Metrics!$C:$C,"="&amp;$C117,Metrics!$AM:$AM,"=No",Metrics!$G:$G,"=Full Reporter"),SUMIFS(Metrics!AI:AI,Metrics!$C:$C,"="&amp;$C117,Metrics!$G:$G,"=Full Reporter")),IF($T$1,SUMIFS(Metrics!AI:AI,Metrics!$C:$C,"="&amp;$C117,Metrics!$AM:$AM,"=No"),SUMIFS(Metrics!AI:AI,Metrics!$C:$C,"="&amp;$C117)))</f>
        <v>1583900691</v>
      </c>
      <c r="R117" s="112">
        <f>IF($T$6,IF($T$1,SUMIFS(Metrics!AK:AK,Metrics!$C:$C,"="&amp;$C117,Metrics!$AM:$AM,"=No",Metrics!$G:$G,"=Full Reporter"),SUMIFS(Metrics!AK:AK,Metrics!$C:$C,"="&amp;$C117,Metrics!$G:$G,"=Full Reporter")),IF($T$1,SUMIFS(Metrics!AK:AK,Metrics!$C:$C,"="&amp;$C117,Metrics!$AM:$AM,"=No"),SUMIFS(Metrics!AK:AK,Metrics!$C:$C,"="&amp;$C117)))</f>
        <v>278165845</v>
      </c>
      <c r="S117" s="50"/>
      <c r="T117" s="50"/>
      <c r="U117" s="50"/>
      <c r="V117" s="50"/>
      <c r="W117" s="50"/>
      <c r="X117" s="50"/>
      <c r="Y117" s="50"/>
    </row>
    <row r="118" spans="1:25">
      <c r="A118" s="90"/>
      <c r="B118" s="90"/>
      <c r="C118" s="144" t="s">
        <v>104</v>
      </c>
      <c r="D118" s="145" t="s">
        <v>5282</v>
      </c>
      <c r="E118" s="146"/>
      <c r="F118" s="111">
        <f>IF($T$6,IF($T$1,SUMIFS(Metrics!L:L,Metrics!$C:$C,"="&amp;$C118,Metrics!$AM:$AM,"=No",Metrics!$G:$G,"=Full Reporter"),SUMIFS(Metrics!L:L,Metrics!$C:$C,"="&amp;$C118,Metrics!$G:$G,"=Full Reporter")),IF($T$1,SUMIFS(Metrics!L:L,Metrics!$C:$C,"="&amp;$C118,Metrics!$AM:$AM,"=No"),SUMIFS(Metrics!L:L,Metrics!$C:$C,"="&amp;$C118)))</f>
        <v>1196</v>
      </c>
      <c r="G118" s="108">
        <f>IFERROR(IF($T$6,IF($T$1,AVERAGEIFS(Metrics!N:N,Metrics!$C:$C,"="&amp;$C118,Metrics!$AM:$AM,"=No",Metrics!$G:$G,"=Full Reporter"),AVERAGEIFS(Metrics!N:N,Metrics!$C:$C,"="&amp;$C118,Metrics!$G:$G,"=Full Reporter")),IF($T$1,AVERAGEIFS(Metrics!N:N,Metrics!$C:$C,"="&amp;$C118,Metrics!$AM:$AM,"=No"),AVERAGEIFS(Metrics!N:N,Metrics!$C:$C,"="&amp;$C118))),"-")</f>
        <v>1.0475105263157893</v>
      </c>
      <c r="H118" s="109">
        <f>IFERROR(IF($T$6,IF($T$1,AVERAGEIFS(Metrics!P:P,Metrics!$C:$C,"="&amp;$C118,Metrics!$AM:$AM,"=No",Metrics!$G:$G,"=Full Reporter"),AVERAGEIFS(Metrics!P:P,Metrics!$C:$C,"="&amp;$C118,Metrics!$G:$G,"=Full Reporter")),IF($T$1,AVERAGEIFS(Metrics!P:P,Metrics!$C:$C,"="&amp;$C118,Metrics!$AM:$AM,"=No"),AVERAGEIFS(Metrics!P:P,Metrics!$C:$C,"="&amp;$C118))),"-")</f>
        <v>8.6521052631578943E-2</v>
      </c>
      <c r="I118" s="108">
        <f>IFERROR(IF($T$6,IF($T$1,AVERAGEIFS(Metrics!R:R,Metrics!$C:$C,"="&amp;$C118,Metrics!$AM:$AM,"=No",Metrics!$G:$G,"=Full Reporter"),AVERAGEIFS(Metrics!R:R,Metrics!$C:$C,"="&amp;$C118,Metrics!$G:$G,"=Full Reporter")),IF($T$1,AVERAGEIFS(Metrics!R:R,Metrics!$C:$C,"="&amp;$C118,Metrics!$AM:$AM,"=No"),AVERAGEIFS(Metrics!R:R,Metrics!$C:$C,"="&amp;$C118))),"-")</f>
        <v>102.73904736842105</v>
      </c>
      <c r="J118" s="109">
        <f>IFERROR(IF($T$6,IF($T$1,AVERAGEIFS(Metrics!T:T,Metrics!$C:$C,"="&amp;$C118,Metrics!$AM:$AM,"=No",Metrics!$G:$G,"=Full Reporter"),AVERAGEIFS(Metrics!T:T,Metrics!$C:$C,"="&amp;$C118,Metrics!$G:$G,"=Full Reporter")),IF($T$1,AVERAGEIFS(Metrics!T:T,Metrics!$C:$C,"="&amp;$C118,Metrics!$AM:$AM,"=No"),AVERAGEIFS(Metrics!T:T,Metrics!$C:$C,"="&amp;$C118))),"-")</f>
        <v>11.252031578947365</v>
      </c>
      <c r="K118" s="108">
        <f>IFERROR(IF($T$6,IF($T$1,AVERAGEIFS(Metrics!V:V,Metrics!$C:$C,"="&amp;$C118,Metrics!$AM:$AM,"=No",Metrics!$G:$G,"=Full Reporter"),AVERAGEIFS(Metrics!V:V,Metrics!$C:$C,"="&amp;$C118,Metrics!$G:$G,"=Full Reporter")),IF($T$1,AVERAGEIFS(Metrics!V:V,Metrics!$C:$C,"="&amp;$C118,Metrics!$AM:$AM,"=No"),AVERAGEIFS(Metrics!V:V,Metrics!$C:$C,"="&amp;$C118))),"-")</f>
        <v>20.370978947368418</v>
      </c>
      <c r="L118" s="108">
        <f>IFERROR(IF($T$6,IF($T$1,AVERAGEIFS(Metrics!X:X,Metrics!$C:$C,"="&amp;$C118,Metrics!$AM:$AM,"=No",Metrics!$G:$G,"=Full Reporter"),AVERAGEIFS(Metrics!X:X,Metrics!$C:$C,"="&amp;$C118,Metrics!$G:$G,"=Full Reporter")),IF($T$1,AVERAGEIFS(Metrics!X:X,Metrics!$C:$C,"="&amp;$C118,Metrics!$AM:$AM,"=No"),AVERAGEIFS(Metrics!X:X,Metrics!$C:$C,"="&amp;$C118))),"-")</f>
        <v>1.4624210526315788</v>
      </c>
      <c r="M118" s="110">
        <f>IF($T$6,IF($T$1,SUMIFS(Metrics!AA:AA,Metrics!$C:$C,"="&amp;$C118,Metrics!$AM:$AM,"=No",Metrics!$G:$G,"=Full Reporter"),SUMIFS(Metrics!AA:AA,Metrics!$C:$C,"="&amp;$C118,Metrics!$G:$G,"=Full Reporter")),IF($T$1,SUMIFS(Metrics!AA:AA,Metrics!$C:$C,"="&amp;$C118,Metrics!$AM:$AM,"=No"),SUMIFS(Metrics!AA:AA,Metrics!$C:$C,"="&amp;$C118)))</f>
        <v>48443304</v>
      </c>
      <c r="N118" s="110">
        <f>IF($T$6,IF($T$1,SUMIFS(Metrics!AC:AC,Metrics!$C:$C,"="&amp;$C118,Metrics!$AM:$AM,"=No",Metrics!$G:$G,"=Full Reporter"),SUMIFS(Metrics!AC:AC,Metrics!$C:$C,"="&amp;$C118,Metrics!$G:$G,"=Full Reporter")),IF($T$1,SUMIFS(Metrics!AC:AC,Metrics!$C:$C,"="&amp;$C118,Metrics!$AM:$AM,"=No"),SUMIFS(Metrics!AC:AC,Metrics!$C:$C,"="&amp;$C118)))</f>
        <v>322632649</v>
      </c>
      <c r="O118" s="111">
        <f>IF($T$6,IF($T$1,SUMIFS(Metrics!AE:AE,Metrics!$C:$C,"="&amp;$C118,Metrics!$AM:$AM,"=No",Metrics!$G:$G,"=Full Reporter"),SUMIFS(Metrics!AE:AE,Metrics!$C:$C,"="&amp;$C118,Metrics!$G:$G,"=Full Reporter")),IF($T$1,SUMIFS(Metrics!AE:AE,Metrics!$C:$C,"="&amp;$C118,Metrics!$AM:$AM,"=No"),SUMIFS(Metrics!AE:AE,Metrics!$C:$C,"="&amp;$C118)))</f>
        <v>48542680</v>
      </c>
      <c r="P118" s="111">
        <f>IF($T$6,IF($T$1,SUMIFS(Metrics!AG:AG,Metrics!$C:$C,"="&amp;$C118,Metrics!$AM:$AM,"=No",Metrics!$G:$G,"=Full Reporter"),SUMIFS(Metrics!AG:AG,Metrics!$C:$C,"="&amp;$C118,Metrics!$G:$G,"=Full Reporter")),IF($T$1,SUMIFS(Metrics!AG:AG,Metrics!$C:$C,"="&amp;$C118,Metrics!$AM:$AM,"=No"),SUMIFS(Metrics!AG:AG,Metrics!$C:$C,"="&amp;$C118)))</f>
        <v>2393440</v>
      </c>
      <c r="Q118" s="111">
        <f>IF($T$6,IF($T$1,SUMIFS(Metrics!AI:AI,Metrics!$C:$C,"="&amp;$C118,Metrics!$AM:$AM,"=No",Metrics!$G:$G,"=Full Reporter"),SUMIFS(Metrics!AI:AI,Metrics!$C:$C,"="&amp;$C118,Metrics!$G:$G,"=Full Reporter")),IF($T$1,SUMIFS(Metrics!AI:AI,Metrics!$C:$C,"="&amp;$C118,Metrics!$AM:$AM,"=No"),SUMIFS(Metrics!AI:AI,Metrics!$C:$C,"="&amp;$C118)))</f>
        <v>363133530</v>
      </c>
      <c r="R118" s="112">
        <f>IF($T$6,IF($T$1,SUMIFS(Metrics!AK:AK,Metrics!$C:$C,"="&amp;$C118,Metrics!$AM:$AM,"=No",Metrics!$G:$G,"=Full Reporter"),SUMIFS(Metrics!AK:AK,Metrics!$C:$C,"="&amp;$C118,Metrics!$G:$G,"=Full Reporter")),IF($T$1,SUMIFS(Metrics!AK:AK,Metrics!$C:$C,"="&amp;$C118,Metrics!$AM:$AM,"=No"),SUMIFS(Metrics!AK:AK,Metrics!$C:$C,"="&amp;$C118)))</f>
        <v>42981174</v>
      </c>
      <c r="S118" s="50"/>
      <c r="T118" s="50"/>
      <c r="U118" s="50"/>
      <c r="V118" s="50"/>
      <c r="W118" s="50"/>
      <c r="X118" s="50"/>
      <c r="Y118" s="50"/>
    </row>
    <row r="119" spans="1:25">
      <c r="A119" s="90"/>
      <c r="B119" s="90"/>
      <c r="C119" s="144" t="s">
        <v>105</v>
      </c>
      <c r="D119" s="145" t="s">
        <v>2499</v>
      </c>
      <c r="E119" s="146"/>
      <c r="F119" s="111">
        <f>IF($T$6,IF($T$1,SUMIFS(Metrics!L:L,Metrics!$C:$C,"="&amp;$C119,Metrics!$AM:$AM,"=No",Metrics!$G:$G,"=Full Reporter"),SUMIFS(Metrics!L:L,Metrics!$C:$C,"="&amp;$C119,Metrics!$G:$G,"=Full Reporter")),IF($T$1,SUMIFS(Metrics!L:L,Metrics!$C:$C,"="&amp;$C119,Metrics!$AM:$AM,"=No"),SUMIFS(Metrics!L:L,Metrics!$C:$C,"="&amp;$C119)))</f>
        <v>2699</v>
      </c>
      <c r="G119" s="108">
        <f>IFERROR(IF($T$6,IF($T$1,AVERAGEIFS(Metrics!N:N,Metrics!$C:$C,"="&amp;$C119,Metrics!$AM:$AM,"=No",Metrics!$G:$G,"=Full Reporter"),AVERAGEIFS(Metrics!N:N,Metrics!$C:$C,"="&amp;$C119,Metrics!$G:$G,"=Full Reporter")),IF($T$1,AVERAGEIFS(Metrics!N:N,Metrics!$C:$C,"="&amp;$C119,Metrics!$AM:$AM,"=No"),AVERAGEIFS(Metrics!N:N,Metrics!$C:$C,"="&amp;$C119))),"-")</f>
        <v>1.8279597222222224</v>
      </c>
      <c r="H119" s="109">
        <f>IFERROR(IF($T$6,IF($T$1,AVERAGEIFS(Metrics!P:P,Metrics!$C:$C,"="&amp;$C119,Metrics!$AM:$AM,"=No",Metrics!$G:$G,"=Full Reporter"),AVERAGEIFS(Metrics!P:P,Metrics!$C:$C,"="&amp;$C119,Metrics!$G:$G,"=Full Reporter")),IF($T$1,AVERAGEIFS(Metrics!P:P,Metrics!$C:$C,"="&amp;$C119,Metrics!$AM:$AM,"=No"),AVERAGEIFS(Metrics!P:P,Metrics!$C:$C,"="&amp;$C119))),"-")</f>
        <v>0.18153055555555556</v>
      </c>
      <c r="I119" s="108">
        <f>IFERROR(IF($T$6,IF($T$1,AVERAGEIFS(Metrics!R:R,Metrics!$C:$C,"="&amp;$C119,Metrics!$AM:$AM,"=No",Metrics!$G:$G,"=Full Reporter"),AVERAGEIFS(Metrics!R:R,Metrics!$C:$C,"="&amp;$C119,Metrics!$G:$G,"=Full Reporter")),IF($T$1,AVERAGEIFS(Metrics!R:R,Metrics!$C:$C,"="&amp;$C119,Metrics!$AM:$AM,"=No"),AVERAGEIFS(Metrics!R:R,Metrics!$C:$C,"="&amp;$C119))),"-")</f>
        <v>84.378347222222231</v>
      </c>
      <c r="J119" s="109">
        <f>IFERROR(IF($T$6,IF($T$1,AVERAGEIFS(Metrics!T:T,Metrics!$C:$C,"="&amp;$C119,Metrics!$AM:$AM,"=No",Metrics!$G:$G,"=Full Reporter"),AVERAGEIFS(Metrics!T:T,Metrics!$C:$C,"="&amp;$C119,Metrics!$G:$G,"=Full Reporter")),IF($T$1,AVERAGEIFS(Metrics!T:T,Metrics!$C:$C,"="&amp;$C119,Metrics!$AM:$AM,"=No"),AVERAGEIFS(Metrics!T:T,Metrics!$C:$C,"="&amp;$C119))),"-")</f>
        <v>11.73455</v>
      </c>
      <c r="K119" s="108">
        <f>IFERROR(IF($T$6,IF($T$1,AVERAGEIFS(Metrics!V:V,Metrics!$C:$C,"="&amp;$C119,Metrics!$AM:$AM,"=No",Metrics!$G:$G,"=Full Reporter"),AVERAGEIFS(Metrics!V:V,Metrics!$C:$C,"="&amp;$C119,Metrics!$G:$G,"=Full Reporter")),IF($T$1,AVERAGEIFS(Metrics!V:V,Metrics!$C:$C,"="&amp;$C119,Metrics!$AM:$AM,"=No"),AVERAGEIFS(Metrics!V:V,Metrics!$C:$C,"="&amp;$C119))),"-")</f>
        <v>14.906586111111112</v>
      </c>
      <c r="L119" s="108">
        <f>IFERROR(IF($T$6,IF($T$1,AVERAGEIFS(Metrics!X:X,Metrics!$C:$C,"="&amp;$C119,Metrics!$AM:$AM,"=No",Metrics!$G:$G,"=Full Reporter"),AVERAGEIFS(Metrics!X:X,Metrics!$C:$C,"="&amp;$C119,Metrics!$G:$G,"=Full Reporter")),IF($T$1,AVERAGEIFS(Metrics!X:X,Metrics!$C:$C,"="&amp;$C119,Metrics!$AM:$AM,"=No"),AVERAGEIFS(Metrics!X:X,Metrics!$C:$C,"="&amp;$C119))),"-")</f>
        <v>1.4131027777777776</v>
      </c>
      <c r="M119" s="110">
        <f>IF($T$6,IF($T$1,SUMIFS(Metrics!AA:AA,Metrics!$C:$C,"="&amp;$C119,Metrics!$AM:$AM,"=No",Metrics!$G:$G,"=Full Reporter"),SUMIFS(Metrics!AA:AA,Metrics!$C:$C,"="&amp;$C119,Metrics!$G:$G,"=Full Reporter")),IF($T$1,SUMIFS(Metrics!AA:AA,Metrics!$C:$C,"="&amp;$C119,Metrics!$AM:$AM,"=No"),SUMIFS(Metrics!AA:AA,Metrics!$C:$C,"="&amp;$C119)))</f>
        <v>132905888</v>
      </c>
      <c r="N119" s="110">
        <f>IF($T$6,IF($T$1,SUMIFS(Metrics!AC:AC,Metrics!$C:$C,"="&amp;$C119,Metrics!$AM:$AM,"=No",Metrics!$G:$G,"=Full Reporter"),SUMIFS(Metrics!AC:AC,Metrics!$C:$C,"="&amp;$C119,Metrics!$G:$G,"=Full Reporter")),IF($T$1,SUMIFS(Metrics!AC:AC,Metrics!$C:$C,"="&amp;$C119,Metrics!$AM:$AM,"=No"),SUMIFS(Metrics!AC:AC,Metrics!$C:$C,"="&amp;$C119)))</f>
        <v>492990466</v>
      </c>
      <c r="O119" s="111">
        <f>IF($T$6,IF($T$1,SUMIFS(Metrics!AE:AE,Metrics!$C:$C,"="&amp;$C119,Metrics!$AM:$AM,"=No",Metrics!$G:$G,"=Full Reporter"),SUMIFS(Metrics!AE:AE,Metrics!$C:$C,"="&amp;$C119,Metrics!$G:$G,"=Full Reporter")),IF($T$1,SUMIFS(Metrics!AE:AE,Metrics!$C:$C,"="&amp;$C119,Metrics!$AM:$AM,"=No"),SUMIFS(Metrics!AE:AE,Metrics!$C:$C,"="&amp;$C119)))</f>
        <v>66656676</v>
      </c>
      <c r="P119" s="111">
        <f>IF($T$6,IF($T$1,SUMIFS(Metrics!AG:AG,Metrics!$C:$C,"="&amp;$C119,Metrics!$AM:$AM,"=No",Metrics!$G:$G,"=Full Reporter"),SUMIFS(Metrics!AG:AG,Metrics!$C:$C,"="&amp;$C119,Metrics!$G:$G,"=Full Reporter")),IF($T$1,SUMIFS(Metrics!AG:AG,Metrics!$C:$C,"="&amp;$C119,Metrics!$AM:$AM,"=No"),SUMIFS(Metrics!AG:AG,Metrics!$C:$C,"="&amp;$C119)))</f>
        <v>4969854</v>
      </c>
      <c r="Q119" s="111">
        <f>IF($T$6,IF($T$1,SUMIFS(Metrics!AI:AI,Metrics!$C:$C,"="&amp;$C119,Metrics!$AM:$AM,"=No",Metrics!$G:$G,"=Full Reporter"),SUMIFS(Metrics!AI:AI,Metrics!$C:$C,"="&amp;$C119,Metrics!$G:$G,"=Full Reporter")),IF($T$1,SUMIFS(Metrics!AI:AI,Metrics!$C:$C,"="&amp;$C119,Metrics!$AM:$AM,"=No"),SUMIFS(Metrics!AI:AI,Metrics!$C:$C,"="&amp;$C119)))</f>
        <v>527896427</v>
      </c>
      <c r="R119" s="112">
        <f>IF($T$6,IF($T$1,SUMIFS(Metrics!AK:AK,Metrics!$C:$C,"="&amp;$C119,Metrics!$AM:$AM,"=No",Metrics!$G:$G,"=Full Reporter"),SUMIFS(Metrics!AK:AK,Metrics!$C:$C,"="&amp;$C119,Metrics!$G:$G,"=Full Reporter")),IF($T$1,SUMIFS(Metrics!AK:AK,Metrics!$C:$C,"="&amp;$C119,Metrics!$AM:$AM,"=No"),SUMIFS(Metrics!AK:AK,Metrics!$C:$C,"="&amp;$C119)))</f>
        <v>80189807</v>
      </c>
      <c r="S119" s="50"/>
      <c r="T119" s="50"/>
      <c r="U119" s="50"/>
      <c r="V119" s="50"/>
      <c r="W119" s="50"/>
      <c r="X119" s="50"/>
      <c r="Y119" s="50"/>
    </row>
    <row r="120" spans="1:25">
      <c r="A120" s="90"/>
      <c r="B120" s="90"/>
      <c r="C120" s="144" t="s">
        <v>107</v>
      </c>
      <c r="D120" s="145" t="s">
        <v>5283</v>
      </c>
      <c r="E120" s="146"/>
      <c r="F120" s="111">
        <f>IF($T$6,IF($T$1,SUMIFS(Metrics!L:L,Metrics!$C:$C,"="&amp;$C120,Metrics!$AM:$AM,"=No",Metrics!$G:$G,"=Full Reporter"),SUMIFS(Metrics!L:L,Metrics!$C:$C,"="&amp;$C120,Metrics!$G:$G,"=Full Reporter")),IF($T$1,SUMIFS(Metrics!L:L,Metrics!$C:$C,"="&amp;$C120,Metrics!$AM:$AM,"=No"),SUMIFS(Metrics!L:L,Metrics!$C:$C,"="&amp;$C120)))</f>
        <v>28</v>
      </c>
      <c r="G120" s="108">
        <f>IFERROR(IF($T$6,IF($T$1,AVERAGEIFS(Metrics!N:N,Metrics!$C:$C,"="&amp;$C120,Metrics!$AM:$AM,"=No",Metrics!$G:$G,"=Full Reporter"),AVERAGEIFS(Metrics!N:N,Metrics!$C:$C,"="&amp;$C120,Metrics!$G:$G,"=Full Reporter")),IF($T$1,AVERAGEIFS(Metrics!N:N,Metrics!$C:$C,"="&amp;$C120,Metrics!$AM:$AM,"=No"),AVERAGEIFS(Metrics!N:N,Metrics!$C:$C,"="&amp;$C120))),"-")</f>
        <v>1.0866</v>
      </c>
      <c r="H120" s="109">
        <f>IFERROR(IF($T$6,IF($T$1,AVERAGEIFS(Metrics!P:P,Metrics!$C:$C,"="&amp;$C120,Metrics!$AM:$AM,"=No",Metrics!$G:$G,"=Full Reporter"),AVERAGEIFS(Metrics!P:P,Metrics!$C:$C,"="&amp;$C120,Metrics!$G:$G,"=Full Reporter")),IF($T$1,AVERAGEIFS(Metrics!P:P,Metrics!$C:$C,"="&amp;$C120,Metrics!$AM:$AM,"=No"),AVERAGEIFS(Metrics!P:P,Metrics!$C:$C,"="&amp;$C120))),"-")</f>
        <v>6.5250000000000002E-2</v>
      </c>
      <c r="I120" s="108">
        <f>IFERROR(IF($T$6,IF($T$1,AVERAGEIFS(Metrics!R:R,Metrics!$C:$C,"="&amp;$C120,Metrics!$AM:$AM,"=No",Metrics!$G:$G,"=Full Reporter"),AVERAGEIFS(Metrics!R:R,Metrics!$C:$C,"="&amp;$C120,Metrics!$G:$G,"=Full Reporter")),IF($T$1,AVERAGEIFS(Metrics!R:R,Metrics!$C:$C,"="&amp;$C120,Metrics!$AM:$AM,"=No"),AVERAGEIFS(Metrics!R:R,Metrics!$C:$C,"="&amp;$C120))),"-")</f>
        <v>92.049800000000005</v>
      </c>
      <c r="J120" s="109">
        <f>IFERROR(IF($T$6,IF($T$1,AVERAGEIFS(Metrics!T:T,Metrics!$C:$C,"="&amp;$C120,Metrics!$AM:$AM,"=No",Metrics!$G:$G,"=Full Reporter"),AVERAGEIFS(Metrics!T:T,Metrics!$C:$C,"="&amp;$C120,Metrics!$G:$G,"=Full Reporter")),IF($T$1,AVERAGEIFS(Metrics!T:T,Metrics!$C:$C,"="&amp;$C120,Metrics!$AM:$AM,"=No"),AVERAGEIFS(Metrics!T:T,Metrics!$C:$C,"="&amp;$C120))),"-")</f>
        <v>7.6234999999999999</v>
      </c>
      <c r="K120" s="108">
        <f>IFERROR(IF($T$6,IF($T$1,AVERAGEIFS(Metrics!V:V,Metrics!$C:$C,"="&amp;$C120,Metrics!$AM:$AM,"=No",Metrics!$G:$G,"=Full Reporter"),AVERAGEIFS(Metrics!V:V,Metrics!$C:$C,"="&amp;$C120,Metrics!$G:$G,"=Full Reporter")),IF($T$1,AVERAGEIFS(Metrics!V:V,Metrics!$C:$C,"="&amp;$C120,Metrics!$AM:$AM,"=No"),AVERAGEIFS(Metrics!V:V,Metrics!$C:$C,"="&amp;$C120))),"-")</f>
        <v>27.3322</v>
      </c>
      <c r="L120" s="108">
        <f>IFERROR(IF($T$6,IF($T$1,AVERAGEIFS(Metrics!X:X,Metrics!$C:$C,"="&amp;$C120,Metrics!$AM:$AM,"=No",Metrics!$G:$G,"=Full Reporter"),AVERAGEIFS(Metrics!X:X,Metrics!$C:$C,"="&amp;$C120,Metrics!$G:$G,"=Full Reporter")),IF($T$1,AVERAGEIFS(Metrics!X:X,Metrics!$C:$C,"="&amp;$C120,Metrics!$AM:$AM,"=No"),AVERAGEIFS(Metrics!X:X,Metrics!$C:$C,"="&amp;$C120))),"-")</f>
        <v>0</v>
      </c>
      <c r="M120" s="110">
        <f>IF($T$6,IF($T$1,SUMIFS(Metrics!AA:AA,Metrics!$C:$C,"="&amp;$C120,Metrics!$AM:$AM,"=No",Metrics!$G:$G,"=Full Reporter"),SUMIFS(Metrics!AA:AA,Metrics!$C:$C,"="&amp;$C120,Metrics!$G:$G,"=Full Reporter")),IF($T$1,SUMIFS(Metrics!AA:AA,Metrics!$C:$C,"="&amp;$C120,Metrics!$AM:$AM,"=No"),SUMIFS(Metrics!AA:AA,Metrics!$C:$C,"="&amp;$C120)))</f>
        <v>273208</v>
      </c>
      <c r="N120" s="110">
        <f>IF($T$6,IF($T$1,SUMIFS(Metrics!AC:AC,Metrics!$C:$C,"="&amp;$C120,Metrics!$AM:$AM,"=No",Metrics!$G:$G,"=Full Reporter"),SUMIFS(Metrics!AC:AC,Metrics!$C:$C,"="&amp;$C120,Metrics!$G:$G,"=Full Reporter")),IF($T$1,SUMIFS(Metrics!AC:AC,Metrics!$C:$C,"="&amp;$C120,Metrics!$AM:$AM,"=No"),SUMIFS(Metrics!AC:AC,Metrics!$C:$C,"="&amp;$C120)))</f>
        <v>4024969</v>
      </c>
      <c r="O120" s="111">
        <f>IF($T$6,IF($T$1,SUMIFS(Metrics!AE:AE,Metrics!$C:$C,"="&amp;$C120,Metrics!$AM:$AM,"=No",Metrics!$G:$G,"=Full Reporter"),SUMIFS(Metrics!AE:AE,Metrics!$C:$C,"="&amp;$C120,Metrics!$G:$G,"=Full Reporter")),IF($T$1,SUMIFS(Metrics!AE:AE,Metrics!$C:$C,"="&amp;$C120,Metrics!$AM:$AM,"=No"),SUMIFS(Metrics!AE:AE,Metrics!$C:$C,"="&amp;$C120)))</f>
        <v>327899</v>
      </c>
      <c r="P120" s="111">
        <f>IF($T$6,IF($T$1,SUMIFS(Metrics!AG:AG,Metrics!$C:$C,"="&amp;$C120,Metrics!$AM:$AM,"=No",Metrics!$G:$G,"=Full Reporter"),SUMIFS(Metrics!AG:AG,Metrics!$C:$C,"="&amp;$C120,Metrics!$G:$G,"=Full Reporter")),IF($T$1,SUMIFS(Metrics!AG:AG,Metrics!$C:$C,"="&amp;$C120,Metrics!$AM:$AM,"=No"),SUMIFS(Metrics!AG:AG,Metrics!$C:$C,"="&amp;$C120)))</f>
        <v>43831</v>
      </c>
      <c r="Q120" s="111">
        <f>IF($T$6,IF($T$1,SUMIFS(Metrics!AI:AI,Metrics!$C:$C,"="&amp;$C120,Metrics!$AM:$AM,"=No",Metrics!$G:$G,"=Full Reporter"),SUMIFS(Metrics!AI:AI,Metrics!$C:$C,"="&amp;$C120,Metrics!$G:$G,"=Full Reporter")),IF($T$1,SUMIFS(Metrics!AI:AI,Metrics!$C:$C,"="&amp;$C120,Metrics!$AM:$AM,"=No"),SUMIFS(Metrics!AI:AI,Metrics!$C:$C,"="&amp;$C120)))</f>
        <v>0</v>
      </c>
      <c r="R120" s="112">
        <f>IF($T$6,IF($T$1,SUMIFS(Metrics!AK:AK,Metrics!$C:$C,"="&amp;$C120,Metrics!$AM:$AM,"=No",Metrics!$G:$G,"=Full Reporter"),SUMIFS(Metrics!AK:AK,Metrics!$C:$C,"="&amp;$C120,Metrics!$G:$G,"=Full Reporter")),IF($T$1,SUMIFS(Metrics!AK:AK,Metrics!$C:$C,"="&amp;$C120,Metrics!$AM:$AM,"=No"),SUMIFS(Metrics!AK:AK,Metrics!$C:$C,"="&amp;$C120)))</f>
        <v>514277</v>
      </c>
      <c r="S120" s="50"/>
      <c r="T120" s="50"/>
      <c r="U120" s="50"/>
      <c r="V120" s="50"/>
      <c r="W120" s="50"/>
      <c r="X120" s="50"/>
      <c r="Y120" s="50"/>
    </row>
    <row r="121" spans="1:25">
      <c r="A121" s="90"/>
      <c r="B121" s="90"/>
      <c r="C121" s="144" t="s">
        <v>108</v>
      </c>
      <c r="D121" s="145" t="s">
        <v>5284</v>
      </c>
      <c r="E121" s="146"/>
      <c r="F121" s="111">
        <f>IF($T$6,IF($T$1,SUMIFS(Metrics!L:L,Metrics!$C:$C,"="&amp;$C121,Metrics!$AM:$AM,"=No",Metrics!$G:$G,"=Full Reporter"),SUMIFS(Metrics!L:L,Metrics!$C:$C,"="&amp;$C121,Metrics!$G:$G,"=Full Reporter")),IF($T$1,SUMIFS(Metrics!L:L,Metrics!$C:$C,"="&amp;$C121,Metrics!$AM:$AM,"=No"),SUMIFS(Metrics!L:L,Metrics!$C:$C,"="&amp;$C121)))</f>
        <v>645</v>
      </c>
      <c r="G121" s="108">
        <f>IFERROR(IF($T$6,IF($T$1,AVERAGEIFS(Metrics!N:N,Metrics!$C:$C,"="&amp;$C121,Metrics!$AM:$AM,"=No",Metrics!$G:$G,"=Full Reporter"),AVERAGEIFS(Metrics!N:N,Metrics!$C:$C,"="&amp;$C121,Metrics!$G:$G,"=Full Reporter")),IF($T$1,AVERAGEIFS(Metrics!N:N,Metrics!$C:$C,"="&amp;$C121,Metrics!$AM:$AM,"=No"),AVERAGEIFS(Metrics!N:N,Metrics!$C:$C,"="&amp;$C121))),"-")</f>
        <v>0.4242642857142857</v>
      </c>
      <c r="H121" s="109">
        <f>IFERROR(IF($T$6,IF($T$1,AVERAGEIFS(Metrics!P:P,Metrics!$C:$C,"="&amp;$C121,Metrics!$AM:$AM,"=No",Metrics!$G:$G,"=Full Reporter"),AVERAGEIFS(Metrics!P:P,Metrics!$C:$C,"="&amp;$C121,Metrics!$G:$G,"=Full Reporter")),IF($T$1,AVERAGEIFS(Metrics!P:P,Metrics!$C:$C,"="&amp;$C121,Metrics!$AM:$AM,"=No"),AVERAGEIFS(Metrics!P:P,Metrics!$C:$C,"="&amp;$C121))),"-")</f>
        <v>3.0460714285714285E-2</v>
      </c>
      <c r="I121" s="108">
        <f>IFERROR(IF($T$6,IF($T$1,AVERAGEIFS(Metrics!R:R,Metrics!$C:$C,"="&amp;$C121,Metrics!$AM:$AM,"=No",Metrics!$G:$G,"=Full Reporter"),AVERAGEIFS(Metrics!R:R,Metrics!$C:$C,"="&amp;$C121,Metrics!$G:$G,"=Full Reporter")),IF($T$1,AVERAGEIFS(Metrics!R:R,Metrics!$C:$C,"="&amp;$C121,Metrics!$AM:$AM,"=No"),AVERAGEIFS(Metrics!R:R,Metrics!$C:$C,"="&amp;$C121))),"-")</f>
        <v>76.187839285714276</v>
      </c>
      <c r="J121" s="109">
        <f>IFERROR(IF($T$6,IF($T$1,AVERAGEIFS(Metrics!T:T,Metrics!$C:$C,"="&amp;$C121,Metrics!$AM:$AM,"=No",Metrics!$G:$G,"=Full Reporter"),AVERAGEIFS(Metrics!T:T,Metrics!$C:$C,"="&amp;$C121,Metrics!$G:$G,"=Full Reporter")),IF($T$1,AVERAGEIFS(Metrics!T:T,Metrics!$C:$C,"="&amp;$C121,Metrics!$AM:$AM,"=No"),AVERAGEIFS(Metrics!T:T,Metrics!$C:$C,"="&amp;$C121))),"-")</f>
        <v>6.5585249999999986</v>
      </c>
      <c r="K121" s="108">
        <f>IFERROR(IF($T$6,IF($T$1,AVERAGEIFS(Metrics!V:V,Metrics!$C:$C,"="&amp;$C121,Metrics!$AM:$AM,"=No",Metrics!$G:$G,"=Full Reporter"),AVERAGEIFS(Metrics!V:V,Metrics!$C:$C,"="&amp;$C121,Metrics!$G:$G,"=Full Reporter")),IF($T$1,AVERAGEIFS(Metrics!V:V,Metrics!$C:$C,"="&amp;$C121,Metrics!$AM:$AM,"=No"),AVERAGEIFS(Metrics!V:V,Metrics!$C:$C,"="&amp;$C121))),"-")</f>
        <v>19.644875000000003</v>
      </c>
      <c r="L121" s="108">
        <f>IFERROR(IF($T$6,IF($T$1,AVERAGEIFS(Metrics!X:X,Metrics!$C:$C,"="&amp;$C121,Metrics!$AM:$AM,"=No",Metrics!$G:$G,"=Full Reporter"),AVERAGEIFS(Metrics!X:X,Metrics!$C:$C,"="&amp;$C121,Metrics!$G:$G,"=Full Reporter")),IF($T$1,AVERAGEIFS(Metrics!X:X,Metrics!$C:$C,"="&amp;$C121,Metrics!$AM:$AM,"=No"),AVERAGEIFS(Metrics!X:X,Metrics!$C:$C,"="&amp;$C121))),"-")</f>
        <v>0.2990464285714286</v>
      </c>
      <c r="M121" s="110">
        <f>IF($T$6,IF($T$1,SUMIFS(Metrics!AA:AA,Metrics!$C:$C,"="&amp;$C121,Metrics!$AM:$AM,"=No",Metrics!$G:$G,"=Full Reporter"),SUMIFS(Metrics!AA:AA,Metrics!$C:$C,"="&amp;$C121,Metrics!$G:$G,"=Full Reporter")),IF($T$1,SUMIFS(Metrics!AA:AA,Metrics!$C:$C,"="&amp;$C121,Metrics!$AM:$AM,"=No"),SUMIFS(Metrics!AA:AA,Metrics!$C:$C,"="&amp;$C121)))</f>
        <v>2820757</v>
      </c>
      <c r="N121" s="110">
        <f>IF($T$6,IF($T$1,SUMIFS(Metrics!AC:AC,Metrics!$C:$C,"="&amp;$C121,Metrics!$AM:$AM,"=No",Metrics!$G:$G,"=Full Reporter"),SUMIFS(Metrics!AC:AC,Metrics!$C:$C,"="&amp;$C121,Metrics!$G:$G,"=Full Reporter")),IF($T$1,SUMIFS(Metrics!AC:AC,Metrics!$C:$C,"="&amp;$C121,Metrics!$AM:$AM,"=No"),SUMIFS(Metrics!AC:AC,Metrics!$C:$C,"="&amp;$C121)))</f>
        <v>48737303</v>
      </c>
      <c r="O121" s="111">
        <f>IF($T$6,IF($T$1,SUMIFS(Metrics!AE:AE,Metrics!$C:$C,"="&amp;$C121,Metrics!$AM:$AM,"=No",Metrics!$G:$G,"=Full Reporter"),SUMIFS(Metrics!AE:AE,Metrics!$C:$C,"="&amp;$C121,Metrics!$G:$G,"=Full Reporter")),IF($T$1,SUMIFS(Metrics!AE:AE,Metrics!$C:$C,"="&amp;$C121,Metrics!$AM:$AM,"=No"),SUMIFS(Metrics!AE:AE,Metrics!$C:$C,"="&amp;$C121)))</f>
        <v>5525190</v>
      </c>
      <c r="P121" s="111">
        <f>IF($T$6,IF($T$1,SUMIFS(Metrics!AG:AG,Metrics!$C:$C,"="&amp;$C121,Metrics!$AM:$AM,"=No",Metrics!$G:$G,"=Full Reporter"),SUMIFS(Metrics!AG:AG,Metrics!$C:$C,"="&amp;$C121,Metrics!$G:$G,"=Full Reporter")),IF($T$1,SUMIFS(Metrics!AG:AG,Metrics!$C:$C,"="&amp;$C121,Metrics!$AM:$AM,"=No"),SUMIFS(Metrics!AG:AG,Metrics!$C:$C,"="&amp;$C121)))</f>
        <v>762324</v>
      </c>
      <c r="Q121" s="111">
        <f>IF($T$6,IF($T$1,SUMIFS(Metrics!AI:AI,Metrics!$C:$C,"="&amp;$C121,Metrics!$AM:$AM,"=No",Metrics!$G:$G,"=Full Reporter"),SUMIFS(Metrics!AI:AI,Metrics!$C:$C,"="&amp;$C121,Metrics!$G:$G,"=Full Reporter")),IF($T$1,SUMIFS(Metrics!AI:AI,Metrics!$C:$C,"="&amp;$C121,Metrics!$AM:$AM,"=No"),SUMIFS(Metrics!AI:AI,Metrics!$C:$C,"="&amp;$C121)))</f>
        <v>9973169</v>
      </c>
      <c r="R121" s="112">
        <f>IF($T$6,IF($T$1,SUMIFS(Metrics!AK:AK,Metrics!$C:$C,"="&amp;$C121,Metrics!$AM:$AM,"=No",Metrics!$G:$G,"=Full Reporter"),SUMIFS(Metrics!AK:AK,Metrics!$C:$C,"="&amp;$C121,Metrics!$G:$G,"=Full Reporter")),IF($T$1,SUMIFS(Metrics!AK:AK,Metrics!$C:$C,"="&amp;$C121,Metrics!$AM:$AM,"=No"),SUMIFS(Metrics!AK:AK,Metrics!$C:$C,"="&amp;$C121)))</f>
        <v>18500720</v>
      </c>
      <c r="S121" s="50"/>
      <c r="T121" s="50"/>
      <c r="U121" s="50"/>
      <c r="V121" s="50"/>
      <c r="W121" s="50"/>
      <c r="X121" s="50"/>
      <c r="Y121" s="50"/>
    </row>
    <row r="122" spans="1:25">
      <c r="A122" s="90"/>
      <c r="B122" s="90"/>
      <c r="C122" s="144" t="s">
        <v>109</v>
      </c>
      <c r="D122" s="145" t="s">
        <v>1059</v>
      </c>
      <c r="E122" s="146"/>
      <c r="F122" s="111">
        <f>IF($T$6,IF($T$1,SUMIFS(Metrics!L:L,Metrics!$C:$C,"="&amp;$C122,Metrics!$AM:$AM,"=No",Metrics!$G:$G,"=Full Reporter"),SUMIFS(Metrics!L:L,Metrics!$C:$C,"="&amp;$C122,Metrics!$G:$G,"=Full Reporter")),IF($T$1,SUMIFS(Metrics!L:L,Metrics!$C:$C,"="&amp;$C122,Metrics!$AM:$AM,"=No"),SUMIFS(Metrics!L:L,Metrics!$C:$C,"="&amp;$C122)))</f>
        <v>7194</v>
      </c>
      <c r="G122" s="108">
        <f>IFERROR(IF($T$6,IF($T$1,AVERAGEIFS(Metrics!N:N,Metrics!$C:$C,"="&amp;$C122,Metrics!$AM:$AM,"=No",Metrics!$G:$G,"=Full Reporter"),AVERAGEIFS(Metrics!N:N,Metrics!$C:$C,"="&amp;$C122,Metrics!$G:$G,"=Full Reporter")),IF($T$1,AVERAGEIFS(Metrics!N:N,Metrics!$C:$C,"="&amp;$C122,Metrics!$AM:$AM,"=No"),AVERAGEIFS(Metrics!N:N,Metrics!$C:$C,"="&amp;$C122))),"-")</f>
        <v>1.3948635135135141</v>
      </c>
      <c r="H122" s="109">
        <f>IFERROR(IF($T$6,IF($T$1,AVERAGEIFS(Metrics!P:P,Metrics!$C:$C,"="&amp;$C122,Metrics!$AM:$AM,"=No",Metrics!$G:$G,"=Full Reporter"),AVERAGEIFS(Metrics!P:P,Metrics!$C:$C,"="&amp;$C122,Metrics!$G:$G,"=Full Reporter")),IF($T$1,AVERAGEIFS(Metrics!P:P,Metrics!$C:$C,"="&amp;$C122,Metrics!$AM:$AM,"=No"),AVERAGEIFS(Metrics!P:P,Metrics!$C:$C,"="&amp;$C122))),"-")</f>
        <v>0.18645810810810809</v>
      </c>
      <c r="I122" s="108">
        <f>IFERROR(IF($T$6,IF($T$1,AVERAGEIFS(Metrics!R:R,Metrics!$C:$C,"="&amp;$C122,Metrics!$AM:$AM,"=No",Metrics!$G:$G,"=Full Reporter"),AVERAGEIFS(Metrics!R:R,Metrics!$C:$C,"="&amp;$C122,Metrics!$G:$G,"=Full Reporter")),IF($T$1,AVERAGEIFS(Metrics!R:R,Metrics!$C:$C,"="&amp;$C122,Metrics!$AM:$AM,"=No"),AVERAGEIFS(Metrics!R:R,Metrics!$C:$C,"="&amp;$C122))),"-")</f>
        <v>145.06593986486476</v>
      </c>
      <c r="J122" s="109">
        <f>IFERROR(IF($T$6,IF($T$1,AVERAGEIFS(Metrics!T:T,Metrics!$C:$C,"="&amp;$C122,Metrics!$AM:$AM,"=No",Metrics!$G:$G,"=Full Reporter"),AVERAGEIFS(Metrics!T:T,Metrics!$C:$C,"="&amp;$C122,Metrics!$G:$G,"=Full Reporter")),IF($T$1,AVERAGEIFS(Metrics!T:T,Metrics!$C:$C,"="&amp;$C122,Metrics!$AM:$AM,"=No"),AVERAGEIFS(Metrics!T:T,Metrics!$C:$C,"="&amp;$C122))),"-")</f>
        <v>13.367714189189197</v>
      </c>
      <c r="K122" s="108">
        <f>IFERROR(IF($T$6,IF($T$1,AVERAGEIFS(Metrics!V:V,Metrics!$C:$C,"="&amp;$C122,Metrics!$AM:$AM,"=No",Metrics!$G:$G,"=Full Reporter"),AVERAGEIFS(Metrics!V:V,Metrics!$C:$C,"="&amp;$C122,Metrics!$G:$G,"=Full Reporter")),IF($T$1,AVERAGEIFS(Metrics!V:V,Metrics!$C:$C,"="&amp;$C122,Metrics!$AM:$AM,"=No"),AVERAGEIFS(Metrics!V:V,Metrics!$C:$C,"="&amp;$C122))),"-")</f>
        <v>27.26456621621621</v>
      </c>
      <c r="L122" s="108">
        <f>IFERROR(IF($T$6,IF($T$1,AVERAGEIFS(Metrics!X:X,Metrics!$C:$C,"="&amp;$C122,Metrics!$AM:$AM,"=No",Metrics!$G:$G,"=Full Reporter"),AVERAGEIFS(Metrics!X:X,Metrics!$C:$C,"="&amp;$C122,Metrics!$G:$G,"=Full Reporter")),IF($T$1,AVERAGEIFS(Metrics!X:X,Metrics!$C:$C,"="&amp;$C122,Metrics!$AM:$AM,"=No"),AVERAGEIFS(Metrics!X:X,Metrics!$C:$C,"="&amp;$C122))),"-")</f>
        <v>1.3734932432432436</v>
      </c>
      <c r="M122" s="110">
        <f>IF($T$6,IF($T$1,SUMIFS(Metrics!AA:AA,Metrics!$C:$C,"="&amp;$C122,Metrics!$AM:$AM,"=No",Metrics!$G:$G,"=Full Reporter"),SUMIFS(Metrics!AA:AA,Metrics!$C:$C,"="&amp;$C122,Metrics!$G:$G,"=Full Reporter")),IF($T$1,SUMIFS(Metrics!AA:AA,Metrics!$C:$C,"="&amp;$C122,Metrics!$AM:$AM,"=No"),SUMIFS(Metrics!AA:AA,Metrics!$C:$C,"="&amp;$C122)))</f>
        <v>436948406</v>
      </c>
      <c r="N122" s="110">
        <f>IF($T$6,IF($T$1,SUMIFS(Metrics!AC:AC,Metrics!$C:$C,"="&amp;$C122,Metrics!$AM:$AM,"=No",Metrics!$G:$G,"=Full Reporter"),SUMIFS(Metrics!AC:AC,Metrics!$C:$C,"="&amp;$C122,Metrics!$G:$G,"=Full Reporter")),IF($T$1,SUMIFS(Metrics!AC:AC,Metrics!$C:$C,"="&amp;$C122,Metrics!$AM:$AM,"=No"),SUMIFS(Metrics!AC:AC,Metrics!$C:$C,"="&amp;$C122)))</f>
        <v>1941589373</v>
      </c>
      <c r="O122" s="111">
        <f>IF($T$6,IF($T$1,SUMIFS(Metrics!AE:AE,Metrics!$C:$C,"="&amp;$C122,Metrics!$AM:$AM,"=No",Metrics!$G:$G,"=Full Reporter"),SUMIFS(Metrics!AE:AE,Metrics!$C:$C,"="&amp;$C122,Metrics!$G:$G,"=Full Reporter")),IF($T$1,SUMIFS(Metrics!AE:AE,Metrics!$C:$C,"="&amp;$C122,Metrics!$AM:$AM,"=No"),SUMIFS(Metrics!AE:AE,Metrics!$C:$C,"="&amp;$C122)))</f>
        <v>270222975</v>
      </c>
      <c r="P122" s="111">
        <f>IF($T$6,IF($T$1,SUMIFS(Metrics!AG:AG,Metrics!$C:$C,"="&amp;$C122,Metrics!$AM:$AM,"=No",Metrics!$G:$G,"=Full Reporter"),SUMIFS(Metrics!AG:AG,Metrics!$C:$C,"="&amp;$C122,Metrics!$G:$G,"=Full Reporter")),IF($T$1,SUMIFS(Metrics!AG:AG,Metrics!$C:$C,"="&amp;$C122,Metrics!$AM:$AM,"=No"),SUMIFS(Metrics!AG:AG,Metrics!$C:$C,"="&amp;$C122)))</f>
        <v>11244867</v>
      </c>
      <c r="Q122" s="111">
        <f>IF($T$6,IF($T$1,SUMIFS(Metrics!AI:AI,Metrics!$C:$C,"="&amp;$C122,Metrics!$AM:$AM,"=No",Metrics!$G:$G,"=Full Reporter"),SUMIFS(Metrics!AI:AI,Metrics!$C:$C,"="&amp;$C122,Metrics!$G:$G,"=Full Reporter")),IF($T$1,SUMIFS(Metrics!AI:AI,Metrics!$C:$C,"="&amp;$C122,Metrics!$AM:$AM,"=No"),SUMIFS(Metrics!AI:AI,Metrics!$C:$C,"="&amp;$C122)))</f>
        <v>1752826424</v>
      </c>
      <c r="R122" s="112">
        <f>IF($T$6,IF($T$1,SUMIFS(Metrics!AK:AK,Metrics!$C:$C,"="&amp;$C122,Metrics!$AM:$AM,"=No",Metrics!$G:$G,"=Full Reporter"),SUMIFS(Metrics!AK:AK,Metrics!$C:$C,"="&amp;$C122,Metrics!$G:$G,"=Full Reporter")),IF($T$1,SUMIFS(Metrics!AK:AK,Metrics!$C:$C,"="&amp;$C122,Metrics!$AM:$AM,"=No"),SUMIFS(Metrics!AK:AK,Metrics!$C:$C,"="&amp;$C122)))</f>
        <v>175278128</v>
      </c>
      <c r="S122" s="50"/>
      <c r="T122" s="50"/>
      <c r="U122" s="50"/>
      <c r="V122" s="50"/>
      <c r="W122" s="50"/>
      <c r="X122" s="50"/>
      <c r="Y122" s="50"/>
    </row>
    <row r="123" spans="1:25">
      <c r="A123" s="90"/>
      <c r="B123" s="90"/>
      <c r="C123" s="144" t="s">
        <v>113</v>
      </c>
      <c r="D123" s="145" t="s">
        <v>5285</v>
      </c>
      <c r="E123" s="146"/>
      <c r="F123" s="111">
        <f>IF($T$6,IF($T$1,SUMIFS(Metrics!L:L,Metrics!$C:$C,"="&amp;$C123,Metrics!$AM:$AM,"=No",Metrics!$G:$G,"=Full Reporter"),SUMIFS(Metrics!L:L,Metrics!$C:$C,"="&amp;$C123,Metrics!$G:$G,"=Full Reporter")),IF($T$1,SUMIFS(Metrics!L:L,Metrics!$C:$C,"="&amp;$C123,Metrics!$AM:$AM,"=No"),SUMIFS(Metrics!L:L,Metrics!$C:$C,"="&amp;$C123)))</f>
        <v>1533</v>
      </c>
      <c r="G123" s="108">
        <f>IFERROR(IF($T$6,IF($T$1,AVERAGEIFS(Metrics!N:N,Metrics!$C:$C,"="&amp;$C123,Metrics!$AM:$AM,"=No",Metrics!$G:$G,"=Full Reporter"),AVERAGEIFS(Metrics!N:N,Metrics!$C:$C,"="&amp;$C123,Metrics!$G:$G,"=Full Reporter")),IF($T$1,AVERAGEIFS(Metrics!N:N,Metrics!$C:$C,"="&amp;$C123,Metrics!$AM:$AM,"=No"),AVERAGEIFS(Metrics!N:N,Metrics!$C:$C,"="&amp;$C123))),"-")</f>
        <v>2.9934027027027033</v>
      </c>
      <c r="H123" s="109">
        <f>IFERROR(IF($T$6,IF($T$1,AVERAGEIFS(Metrics!P:P,Metrics!$C:$C,"="&amp;$C123,Metrics!$AM:$AM,"=No",Metrics!$G:$G,"=Full Reporter"),AVERAGEIFS(Metrics!P:P,Metrics!$C:$C,"="&amp;$C123,Metrics!$G:$G,"=Full Reporter")),IF($T$1,AVERAGEIFS(Metrics!P:P,Metrics!$C:$C,"="&amp;$C123,Metrics!$AM:$AM,"=No"),AVERAGEIFS(Metrics!P:P,Metrics!$C:$C,"="&amp;$C123))),"-")</f>
        <v>0.23497117117117108</v>
      </c>
      <c r="I123" s="108">
        <f>IFERROR(IF($T$6,IF($T$1,AVERAGEIFS(Metrics!R:R,Metrics!$C:$C,"="&amp;$C123,Metrics!$AM:$AM,"=No",Metrics!$G:$G,"=Full Reporter"),AVERAGEIFS(Metrics!R:R,Metrics!$C:$C,"="&amp;$C123,Metrics!$G:$G,"=Full Reporter")),IF($T$1,AVERAGEIFS(Metrics!R:R,Metrics!$C:$C,"="&amp;$C123,Metrics!$AM:$AM,"=No"),AVERAGEIFS(Metrics!R:R,Metrics!$C:$C,"="&amp;$C123))),"-")</f>
        <v>61.068885585585583</v>
      </c>
      <c r="J123" s="109">
        <f>IFERROR(IF($T$6,IF($T$1,AVERAGEIFS(Metrics!T:T,Metrics!$C:$C,"="&amp;$C123,Metrics!$AM:$AM,"=No",Metrics!$G:$G,"=Full Reporter"),AVERAGEIFS(Metrics!T:T,Metrics!$C:$C,"="&amp;$C123,Metrics!$G:$G,"=Full Reporter")),IF($T$1,AVERAGEIFS(Metrics!T:T,Metrics!$C:$C,"="&amp;$C123,Metrics!$AM:$AM,"=No"),AVERAGEIFS(Metrics!T:T,Metrics!$C:$C,"="&amp;$C123))),"-")</f>
        <v>6.2438279279279278</v>
      </c>
      <c r="K123" s="108">
        <f>IFERROR(IF($T$6,IF($T$1,AVERAGEIFS(Metrics!V:V,Metrics!$C:$C,"="&amp;$C123,Metrics!$AM:$AM,"=No",Metrics!$G:$G,"=Full Reporter"),AVERAGEIFS(Metrics!V:V,Metrics!$C:$C,"="&amp;$C123,Metrics!$G:$G,"=Full Reporter")),IF($T$1,AVERAGEIFS(Metrics!V:V,Metrics!$C:$C,"="&amp;$C123,Metrics!$AM:$AM,"=No"),AVERAGEIFS(Metrics!V:V,Metrics!$C:$C,"="&amp;$C123))),"-")</f>
        <v>15.769763963963973</v>
      </c>
      <c r="L123" s="108">
        <f>IFERROR(IF($T$6,IF($T$1,AVERAGEIFS(Metrics!X:X,Metrics!$C:$C,"="&amp;$C123,Metrics!$AM:$AM,"=No",Metrics!$G:$G,"=Full Reporter"),AVERAGEIFS(Metrics!X:X,Metrics!$C:$C,"="&amp;$C123,Metrics!$G:$G,"=Full Reporter")),IF($T$1,AVERAGEIFS(Metrics!X:X,Metrics!$C:$C,"="&amp;$C123,Metrics!$AM:$AM,"=No"),AVERAGEIFS(Metrics!X:X,Metrics!$C:$C,"="&amp;$C123))),"-")</f>
        <v>0.85983963963963972</v>
      </c>
      <c r="M123" s="110">
        <f>IF($T$6,IF($T$1,SUMIFS(Metrics!AA:AA,Metrics!$C:$C,"="&amp;$C123,Metrics!$AM:$AM,"=No",Metrics!$G:$G,"=Full Reporter"),SUMIFS(Metrics!AA:AA,Metrics!$C:$C,"="&amp;$C123,Metrics!$G:$G,"=Full Reporter")),IF($T$1,SUMIFS(Metrics!AA:AA,Metrics!$C:$C,"="&amp;$C123,Metrics!$AM:$AM,"=No"),SUMIFS(Metrics!AA:AA,Metrics!$C:$C,"="&amp;$C123)))</f>
        <v>69788045</v>
      </c>
      <c r="N123" s="110">
        <f>IF($T$6,IF($T$1,SUMIFS(Metrics!AC:AC,Metrics!$C:$C,"="&amp;$C123,Metrics!$AM:$AM,"=No",Metrics!$G:$G,"=Full Reporter"),SUMIFS(Metrics!AC:AC,Metrics!$C:$C,"="&amp;$C123,Metrics!$G:$G,"=Full Reporter")),IF($T$1,SUMIFS(Metrics!AC:AC,Metrics!$C:$C,"="&amp;$C123,Metrics!$AM:$AM,"=No"),SUMIFS(Metrics!AC:AC,Metrics!$C:$C,"="&amp;$C123)))</f>
        <v>314199783</v>
      </c>
      <c r="O123" s="111">
        <f>IF($T$6,IF($T$1,SUMIFS(Metrics!AE:AE,Metrics!$C:$C,"="&amp;$C123,Metrics!$AM:$AM,"=No",Metrics!$G:$G,"=Full Reporter"),SUMIFS(Metrics!AE:AE,Metrics!$C:$C,"="&amp;$C123,Metrics!$G:$G,"=Full Reporter")),IF($T$1,SUMIFS(Metrics!AE:AE,Metrics!$C:$C,"="&amp;$C123,Metrics!$AM:$AM,"=No"),SUMIFS(Metrics!AE:AE,Metrics!$C:$C,"="&amp;$C123)))</f>
        <v>58964529</v>
      </c>
      <c r="P123" s="111">
        <f>IF($T$6,IF($T$1,SUMIFS(Metrics!AG:AG,Metrics!$C:$C,"="&amp;$C123,Metrics!$AM:$AM,"=No",Metrics!$G:$G,"=Full Reporter"),SUMIFS(Metrics!AG:AG,Metrics!$C:$C,"="&amp;$C123,Metrics!$G:$G,"=Full Reporter")),IF($T$1,SUMIFS(Metrics!AG:AG,Metrics!$C:$C,"="&amp;$C123,Metrics!$AM:$AM,"=No"),SUMIFS(Metrics!AG:AG,Metrics!$C:$C,"="&amp;$C123)))</f>
        <v>3916914</v>
      </c>
      <c r="Q123" s="111">
        <f>IF($T$6,IF($T$1,SUMIFS(Metrics!AI:AI,Metrics!$C:$C,"="&amp;$C123,Metrics!$AM:$AM,"=No",Metrics!$G:$G,"=Full Reporter"),SUMIFS(Metrics!AI:AI,Metrics!$C:$C,"="&amp;$C123,Metrics!$G:$G,"=Full Reporter")),IF($T$1,SUMIFS(Metrics!AI:AI,Metrics!$C:$C,"="&amp;$C123,Metrics!$AM:$AM,"=No"),SUMIFS(Metrics!AI:AI,Metrics!$C:$C,"="&amp;$C123)))</f>
        <v>202594732</v>
      </c>
      <c r="R123" s="112">
        <f>IF($T$6,IF($T$1,SUMIFS(Metrics!AK:AK,Metrics!$C:$C,"="&amp;$C123,Metrics!$AM:$AM,"=No",Metrics!$G:$G,"=Full Reporter"),SUMIFS(Metrics!AK:AK,Metrics!$C:$C,"="&amp;$C123,Metrics!$G:$G,"=Full Reporter")),IF($T$1,SUMIFS(Metrics!AK:AK,Metrics!$C:$C,"="&amp;$C123,Metrics!$AM:$AM,"=No"),SUMIFS(Metrics!AK:AK,Metrics!$C:$C,"="&amp;$C123)))</f>
        <v>52615754</v>
      </c>
      <c r="S123" s="50"/>
      <c r="T123" s="50"/>
      <c r="U123" s="50"/>
      <c r="V123" s="50"/>
      <c r="W123" s="50"/>
      <c r="X123" s="50"/>
      <c r="Y123" s="50"/>
    </row>
    <row r="124" spans="1:25">
      <c r="A124" s="90"/>
      <c r="B124" s="90"/>
      <c r="C124" s="144" t="s">
        <v>116</v>
      </c>
      <c r="D124" s="145" t="s">
        <v>5286</v>
      </c>
      <c r="E124" s="146"/>
      <c r="F124" s="111">
        <f>IF($T$6,IF($T$1,SUMIFS(Metrics!L:L,Metrics!$C:$C,"="&amp;$C124,Metrics!$AM:$AM,"=No",Metrics!$G:$G,"=Full Reporter"),SUMIFS(Metrics!L:L,Metrics!$C:$C,"="&amp;$C124,Metrics!$G:$G,"=Full Reporter")),IF($T$1,SUMIFS(Metrics!L:L,Metrics!$C:$C,"="&amp;$C124,Metrics!$AM:$AM,"=No"),SUMIFS(Metrics!L:L,Metrics!$C:$C,"="&amp;$C124)))</f>
        <v>402</v>
      </c>
      <c r="G124" s="108">
        <f>IFERROR(IF($T$6,IF($T$1,AVERAGEIFS(Metrics!N:N,Metrics!$C:$C,"="&amp;$C124,Metrics!$AM:$AM,"=No",Metrics!$G:$G,"=Full Reporter"),AVERAGEIFS(Metrics!N:N,Metrics!$C:$C,"="&amp;$C124,Metrics!$G:$G,"=Full Reporter")),IF($T$1,AVERAGEIFS(Metrics!N:N,Metrics!$C:$C,"="&amp;$C124,Metrics!$AM:$AM,"=No"),AVERAGEIFS(Metrics!N:N,Metrics!$C:$C,"="&amp;$C124))),"-")</f>
        <v>1.2217685714285715</v>
      </c>
      <c r="H124" s="109">
        <f>IFERROR(IF($T$6,IF($T$1,AVERAGEIFS(Metrics!P:P,Metrics!$C:$C,"="&amp;$C124,Metrics!$AM:$AM,"=No",Metrics!$G:$G,"=Full Reporter"),AVERAGEIFS(Metrics!P:P,Metrics!$C:$C,"="&amp;$C124,Metrics!$G:$G,"=Full Reporter")),IF($T$1,AVERAGEIFS(Metrics!P:P,Metrics!$C:$C,"="&amp;$C124,Metrics!$AM:$AM,"=No"),AVERAGEIFS(Metrics!P:P,Metrics!$C:$C,"="&amp;$C124))),"-")</f>
        <v>0.11138571428571428</v>
      </c>
      <c r="I124" s="108">
        <f>IFERROR(IF($T$6,IF($T$1,AVERAGEIFS(Metrics!R:R,Metrics!$C:$C,"="&amp;$C124,Metrics!$AM:$AM,"=No",Metrics!$G:$G,"=Full Reporter"),AVERAGEIFS(Metrics!R:R,Metrics!$C:$C,"="&amp;$C124,Metrics!$G:$G,"=Full Reporter")),IF($T$1,AVERAGEIFS(Metrics!R:R,Metrics!$C:$C,"="&amp;$C124,Metrics!$AM:$AM,"=No"),AVERAGEIFS(Metrics!R:R,Metrics!$C:$C,"="&amp;$C124))),"-")</f>
        <v>59.87747142857144</v>
      </c>
      <c r="J124" s="109">
        <f>IFERROR(IF($T$6,IF($T$1,AVERAGEIFS(Metrics!T:T,Metrics!$C:$C,"="&amp;$C124,Metrics!$AM:$AM,"=No",Metrics!$G:$G,"=Full Reporter"),AVERAGEIFS(Metrics!T:T,Metrics!$C:$C,"="&amp;$C124,Metrics!$G:$G,"=Full Reporter")),IF($T$1,AVERAGEIFS(Metrics!T:T,Metrics!$C:$C,"="&amp;$C124,Metrics!$AM:$AM,"=No"),AVERAGEIFS(Metrics!T:T,Metrics!$C:$C,"="&amp;$C124))),"-")</f>
        <v>5.1137371428571416</v>
      </c>
      <c r="K124" s="108">
        <f>IFERROR(IF($T$6,IF($T$1,AVERAGEIFS(Metrics!V:V,Metrics!$C:$C,"="&amp;$C124,Metrics!$AM:$AM,"=No",Metrics!$G:$G,"=Full Reporter"),AVERAGEIFS(Metrics!V:V,Metrics!$C:$C,"="&amp;$C124,Metrics!$G:$G,"=Full Reporter")),IF($T$1,AVERAGEIFS(Metrics!V:V,Metrics!$C:$C,"="&amp;$C124,Metrics!$AM:$AM,"=No"),AVERAGEIFS(Metrics!V:V,Metrics!$C:$C,"="&amp;$C124))),"-")</f>
        <v>22.150508571428563</v>
      </c>
      <c r="L124" s="108">
        <f>IFERROR(IF($T$6,IF($T$1,AVERAGEIFS(Metrics!X:X,Metrics!$C:$C,"="&amp;$C124,Metrics!$AM:$AM,"=No",Metrics!$G:$G,"=Full Reporter"),AVERAGEIFS(Metrics!X:X,Metrics!$C:$C,"="&amp;$C124,Metrics!$G:$G,"=Full Reporter")),IF($T$1,AVERAGEIFS(Metrics!X:X,Metrics!$C:$C,"="&amp;$C124,Metrics!$AM:$AM,"=No"),AVERAGEIFS(Metrics!X:X,Metrics!$C:$C,"="&amp;$C124))),"-")</f>
        <v>0.94313714285714279</v>
      </c>
      <c r="M124" s="110">
        <f>IF($T$6,IF($T$1,SUMIFS(Metrics!AA:AA,Metrics!$C:$C,"="&amp;$C124,Metrics!$AM:$AM,"=No",Metrics!$G:$G,"=Full Reporter"),SUMIFS(Metrics!AA:AA,Metrics!$C:$C,"="&amp;$C124,Metrics!$G:$G,"=Full Reporter")),IF($T$1,SUMIFS(Metrics!AA:AA,Metrics!$C:$C,"="&amp;$C124,Metrics!$AM:$AM,"=No"),SUMIFS(Metrics!AA:AA,Metrics!$C:$C,"="&amp;$C124)))</f>
        <v>12770074</v>
      </c>
      <c r="N124" s="110">
        <f>IF($T$6,IF($T$1,SUMIFS(Metrics!AC:AC,Metrics!$C:$C,"="&amp;$C124,Metrics!$AM:$AM,"=No",Metrics!$G:$G,"=Full Reporter"),SUMIFS(Metrics!AC:AC,Metrics!$C:$C,"="&amp;$C124,Metrics!$G:$G,"=Full Reporter")),IF($T$1,SUMIFS(Metrics!AC:AC,Metrics!$C:$C,"="&amp;$C124,Metrics!$AM:$AM,"=No"),SUMIFS(Metrics!AC:AC,Metrics!$C:$C,"="&amp;$C124)))</f>
        <v>54207772</v>
      </c>
      <c r="O124" s="111">
        <f>IF($T$6,IF($T$1,SUMIFS(Metrics!AE:AE,Metrics!$C:$C,"="&amp;$C124,Metrics!$AM:$AM,"=No",Metrics!$G:$G,"=Full Reporter"),SUMIFS(Metrics!AE:AE,Metrics!$C:$C,"="&amp;$C124,Metrics!$G:$G,"=Full Reporter")),IF($T$1,SUMIFS(Metrics!AE:AE,Metrics!$C:$C,"="&amp;$C124,Metrics!$AM:$AM,"=No"),SUMIFS(Metrics!AE:AE,Metrics!$C:$C,"="&amp;$C124)))</f>
        <v>7762619</v>
      </c>
      <c r="P124" s="111">
        <f>IF($T$6,IF($T$1,SUMIFS(Metrics!AG:AG,Metrics!$C:$C,"="&amp;$C124,Metrics!$AM:$AM,"=No",Metrics!$G:$G,"=Full Reporter"),SUMIFS(Metrics!AG:AG,Metrics!$C:$C,"="&amp;$C124,Metrics!$G:$G,"=Full Reporter")),IF($T$1,SUMIFS(Metrics!AG:AG,Metrics!$C:$C,"="&amp;$C124,Metrics!$AM:$AM,"=No"),SUMIFS(Metrics!AG:AG,Metrics!$C:$C,"="&amp;$C124)))</f>
        <v>801483</v>
      </c>
      <c r="Q124" s="111">
        <f>IF($T$6,IF($T$1,SUMIFS(Metrics!AI:AI,Metrics!$C:$C,"="&amp;$C124,Metrics!$AM:$AM,"=No",Metrics!$G:$G,"=Full Reporter"),SUMIFS(Metrics!AI:AI,Metrics!$C:$C,"="&amp;$C124,Metrics!$G:$G,"=Full Reporter")),IF($T$1,SUMIFS(Metrics!AI:AI,Metrics!$C:$C,"="&amp;$C124,Metrics!$AM:$AM,"=No"),SUMIFS(Metrics!AI:AI,Metrics!$C:$C,"="&amp;$C124)))</f>
        <v>18062666</v>
      </c>
      <c r="R124" s="112">
        <f>IF($T$6,IF($T$1,SUMIFS(Metrics!AK:AK,Metrics!$C:$C,"="&amp;$C124,Metrics!$AM:$AM,"=No",Metrics!$G:$G,"=Full Reporter"),SUMIFS(Metrics!AK:AK,Metrics!$C:$C,"="&amp;$C124,Metrics!$G:$G,"=Full Reporter")),IF($T$1,SUMIFS(Metrics!AK:AK,Metrics!$C:$C,"="&amp;$C124,Metrics!$AM:$AM,"=No"),SUMIFS(Metrics!AK:AK,Metrics!$C:$C,"="&amp;$C124)))</f>
        <v>12458789</v>
      </c>
      <c r="S124" s="50"/>
      <c r="T124" s="50"/>
      <c r="U124" s="50"/>
      <c r="V124" s="50"/>
      <c r="W124" s="50"/>
      <c r="X124" s="50"/>
      <c r="Y124" s="50"/>
    </row>
    <row r="125" spans="1:25" ht="15.75" thickBot="1">
      <c r="A125" s="90"/>
      <c r="B125" s="90"/>
      <c r="C125" s="147" t="s">
        <v>117</v>
      </c>
      <c r="D125" s="202" t="s">
        <v>5287</v>
      </c>
      <c r="E125" s="203"/>
      <c r="F125" s="117">
        <f>IF($T$6,IF($T$1,SUMIFS(Metrics!L:L,Metrics!$C:$C,"="&amp;$C125,Metrics!$AM:$AM,"=No",Metrics!$G:$G,"=Full Reporter"),SUMIFS(Metrics!L:L,Metrics!$C:$C,"="&amp;$C125,Metrics!$G:$G,"=Full Reporter")),IF($T$1,SUMIFS(Metrics!L:L,Metrics!$C:$C,"="&amp;$C125,Metrics!$AM:$AM,"=No"),SUMIFS(Metrics!L:L,Metrics!$C:$C,"="&amp;$C125)))</f>
        <v>202</v>
      </c>
      <c r="G125" s="114">
        <f>IFERROR(IF($T$6,IF($T$1,AVERAGEIFS(Metrics!N:N,Metrics!$C:$C,"="&amp;$C125,Metrics!$AM:$AM,"=No",Metrics!$G:$G,"=Full Reporter"),AVERAGEIFS(Metrics!N:N,Metrics!$C:$C,"="&amp;$C125,Metrics!$G:$G,"=Full Reporter")),IF($T$1,AVERAGEIFS(Metrics!N:N,Metrics!$C:$C,"="&amp;$C125,Metrics!$AM:$AM,"=No"),AVERAGEIFS(Metrics!N:N,Metrics!$C:$C,"="&amp;$C125))),"-")</f>
        <v>0.92494411764705886</v>
      </c>
      <c r="H125" s="115">
        <f>IFERROR(IF($T$6,IF($T$1,AVERAGEIFS(Metrics!P:P,Metrics!$C:$C,"="&amp;$C125,Metrics!$AM:$AM,"=No",Metrics!$G:$G,"=Full Reporter"),AVERAGEIFS(Metrics!P:P,Metrics!$C:$C,"="&amp;$C125,Metrics!$G:$G,"=Full Reporter")),IF($T$1,AVERAGEIFS(Metrics!P:P,Metrics!$C:$C,"="&amp;$C125,Metrics!$AM:$AM,"=No"),AVERAGEIFS(Metrics!P:P,Metrics!$C:$C,"="&amp;$C125))),"-")</f>
        <v>7.3849999999999999E-2</v>
      </c>
      <c r="I125" s="114">
        <f>IFERROR(IF($T$6,IF($T$1,AVERAGEIFS(Metrics!R:R,Metrics!$C:$C,"="&amp;$C125,Metrics!$AM:$AM,"=No",Metrics!$G:$G,"=Full Reporter"),AVERAGEIFS(Metrics!R:R,Metrics!$C:$C,"="&amp;$C125,Metrics!$G:$G,"=Full Reporter")),IF($T$1,AVERAGEIFS(Metrics!R:R,Metrics!$C:$C,"="&amp;$C125,Metrics!$AM:$AM,"=No"),AVERAGEIFS(Metrics!R:R,Metrics!$C:$C,"="&amp;$C125))),"-")</f>
        <v>46.134020588235273</v>
      </c>
      <c r="J125" s="115">
        <f>IFERROR(IF($T$6,IF($T$1,AVERAGEIFS(Metrics!T:T,Metrics!$C:$C,"="&amp;$C125,Metrics!$AM:$AM,"=No",Metrics!$G:$G,"=Full Reporter"),AVERAGEIFS(Metrics!T:T,Metrics!$C:$C,"="&amp;$C125,Metrics!$G:$G,"=Full Reporter")),IF($T$1,AVERAGEIFS(Metrics!T:T,Metrics!$C:$C,"="&amp;$C125,Metrics!$AM:$AM,"=No"),AVERAGEIFS(Metrics!T:T,Metrics!$C:$C,"="&amp;$C125))),"-")</f>
        <v>4.6482647058823519</v>
      </c>
      <c r="K125" s="114">
        <f>IFERROR(IF($T$6,IF($T$1,AVERAGEIFS(Metrics!V:V,Metrics!$C:$C,"="&amp;$C125,Metrics!$AM:$AM,"=No",Metrics!$G:$G,"=Full Reporter"),AVERAGEIFS(Metrics!V:V,Metrics!$C:$C,"="&amp;$C125,Metrics!$G:$G,"=Full Reporter")),IF($T$1,AVERAGEIFS(Metrics!V:V,Metrics!$C:$C,"="&amp;$C125,Metrics!$AM:$AM,"=No"),AVERAGEIFS(Metrics!V:V,Metrics!$C:$C,"="&amp;$C125))),"-")</f>
        <v>17.471185294117646</v>
      </c>
      <c r="L125" s="114">
        <f>IFERROR(IF($T$6,IF($T$1,AVERAGEIFS(Metrics!X:X,Metrics!$C:$C,"="&amp;$C125,Metrics!$AM:$AM,"=No",Metrics!$G:$G,"=Full Reporter"),AVERAGEIFS(Metrics!X:X,Metrics!$C:$C,"="&amp;$C125,Metrics!$G:$G,"=Full Reporter")),IF($T$1,AVERAGEIFS(Metrics!X:X,Metrics!$C:$C,"="&amp;$C125,Metrics!$AM:$AM,"=No"),AVERAGEIFS(Metrics!X:X,Metrics!$C:$C,"="&amp;$C125))),"-")</f>
        <v>0</v>
      </c>
      <c r="M125" s="116">
        <f>IF($T$6,IF($T$1,SUMIFS(Metrics!AA:AA,Metrics!$C:$C,"="&amp;$C125,Metrics!$AM:$AM,"=No",Metrics!$G:$G,"=Full Reporter"),SUMIFS(Metrics!AA:AA,Metrics!$C:$C,"="&amp;$C125,Metrics!$G:$G,"=Full Reporter")),IF($T$1,SUMIFS(Metrics!AA:AA,Metrics!$C:$C,"="&amp;$C125,Metrics!$AM:$AM,"=No"),SUMIFS(Metrics!AA:AA,Metrics!$C:$C,"="&amp;$C125)))</f>
        <v>1081243</v>
      </c>
      <c r="N125" s="116">
        <f>IF($T$6,IF($T$1,SUMIFS(Metrics!AC:AC,Metrics!$C:$C,"="&amp;$C125,Metrics!$AM:$AM,"=No",Metrics!$G:$G,"=Full Reporter"),SUMIFS(Metrics!AC:AC,Metrics!$C:$C,"="&amp;$C125,Metrics!$G:$G,"=Full Reporter")),IF($T$1,SUMIFS(Metrics!AC:AC,Metrics!$C:$C,"="&amp;$C125,Metrics!$AM:$AM,"=No"),SUMIFS(Metrics!AC:AC,Metrics!$C:$C,"="&amp;$C125)))</f>
        <v>13922751</v>
      </c>
      <c r="O125" s="117">
        <f>IF($T$6,IF($T$1,SUMIFS(Metrics!AE:AE,Metrics!$C:$C,"="&amp;$C125,Metrics!$AM:$AM,"=No",Metrics!$G:$G,"=Full Reporter"),SUMIFS(Metrics!AE:AE,Metrics!$C:$C,"="&amp;$C125,Metrics!$G:$G,"=Full Reporter")),IF($T$1,SUMIFS(Metrics!AE:AE,Metrics!$C:$C,"="&amp;$C125,Metrics!$AM:$AM,"=No"),SUMIFS(Metrics!AE:AE,Metrics!$C:$C,"="&amp;$C125)))</f>
        <v>2504852</v>
      </c>
      <c r="P125" s="117">
        <f>IF($T$6,IF($T$1,SUMIFS(Metrics!AG:AG,Metrics!$C:$C,"="&amp;$C125,Metrics!$AM:$AM,"=No",Metrics!$G:$G,"=Full Reporter"),SUMIFS(Metrics!AG:AG,Metrics!$C:$C,"="&amp;$C125,Metrics!$G:$G,"=Full Reporter")),IF($T$1,SUMIFS(Metrics!AG:AG,Metrics!$C:$C,"="&amp;$C125,Metrics!$AM:$AM,"=No"),SUMIFS(Metrics!AG:AG,Metrics!$C:$C,"="&amp;$C125)))</f>
        <v>302700</v>
      </c>
      <c r="Q125" s="117">
        <f>IF($T$6,IF($T$1,SUMIFS(Metrics!AI:AI,Metrics!$C:$C,"="&amp;$C125,Metrics!$AM:$AM,"=No",Metrics!$G:$G,"=Full Reporter"),SUMIFS(Metrics!AI:AI,Metrics!$C:$C,"="&amp;$C125,Metrics!$G:$G,"=Full Reporter")),IF($T$1,SUMIFS(Metrics!AI:AI,Metrics!$C:$C,"="&amp;$C125,Metrics!$AM:$AM,"=No"),SUMIFS(Metrics!AI:AI,Metrics!$C:$C,"="&amp;$C125)))</f>
        <v>0</v>
      </c>
      <c r="R125" s="118">
        <f>IF($T$6,IF($T$1,SUMIFS(Metrics!AK:AK,Metrics!$C:$C,"="&amp;$C125,Metrics!$AM:$AM,"=No",Metrics!$G:$G,"=Full Reporter"),SUMIFS(Metrics!AK:AK,Metrics!$C:$C,"="&amp;$C125,Metrics!$G:$G,"=Full Reporter")),IF($T$1,SUMIFS(Metrics!AK:AK,Metrics!$C:$C,"="&amp;$C125,Metrics!$AM:$AM,"=No"),SUMIFS(Metrics!AK:AK,Metrics!$C:$C,"="&amp;$C125)))</f>
        <v>3760507</v>
      </c>
      <c r="S125" s="50"/>
      <c r="T125" s="50"/>
      <c r="U125" s="50"/>
      <c r="V125" s="50"/>
      <c r="W125" s="50"/>
      <c r="X125" s="50"/>
      <c r="Y125" s="50"/>
    </row>
    <row r="126" spans="1:25" ht="15.75" thickTop="1">
      <c r="A126" s="91"/>
      <c r="B126" s="91"/>
      <c r="C126" s="91"/>
      <c r="D126" s="91"/>
      <c r="E126" s="91"/>
      <c r="F126" s="91"/>
      <c r="G126" s="91"/>
      <c r="H126" s="91"/>
      <c r="I126" s="91"/>
      <c r="J126" s="91"/>
      <c r="K126" s="91"/>
      <c r="L126" s="91"/>
      <c r="M126" s="91"/>
      <c r="N126" s="91"/>
      <c r="O126" s="91"/>
      <c r="P126" s="91"/>
      <c r="Q126" s="91"/>
      <c r="R126" s="91"/>
      <c r="S126" s="92"/>
      <c r="T126" s="92"/>
      <c r="U126" s="92"/>
      <c r="V126" s="92"/>
      <c r="W126" s="92"/>
      <c r="X126" s="92"/>
      <c r="Y126" s="92"/>
    </row>
    <row r="127" spans="1:25">
      <c r="A127" s="92"/>
      <c r="B127" s="92"/>
      <c r="C127" s="92"/>
      <c r="D127" s="92"/>
      <c r="E127" s="92"/>
      <c r="F127" s="92"/>
      <c r="G127" s="92"/>
      <c r="H127" s="92"/>
      <c r="I127" s="92"/>
      <c r="J127" s="92"/>
      <c r="K127" s="92"/>
      <c r="L127" s="92"/>
      <c r="M127" s="92"/>
      <c r="N127" s="92"/>
      <c r="O127" s="92"/>
      <c r="P127" s="92"/>
      <c r="Q127" s="92"/>
      <c r="R127" s="92"/>
      <c r="S127" s="92"/>
      <c r="T127" s="92"/>
      <c r="U127" s="92"/>
      <c r="V127" s="92"/>
      <c r="W127" s="92"/>
      <c r="X127" s="92"/>
      <c r="Y127" s="92"/>
    </row>
    <row r="128" spans="1:25">
      <c r="A128" s="92"/>
      <c r="B128" s="92"/>
      <c r="C128" s="92"/>
      <c r="D128" s="92"/>
      <c r="E128" s="92"/>
      <c r="F128" s="92"/>
      <c r="G128" s="92"/>
      <c r="H128" s="92"/>
      <c r="I128" s="92"/>
      <c r="J128" s="92"/>
      <c r="K128" s="92"/>
      <c r="L128" s="92"/>
      <c r="M128" s="92"/>
      <c r="N128" s="92"/>
      <c r="O128" s="92"/>
      <c r="P128" s="92"/>
      <c r="Q128" s="92"/>
      <c r="R128" s="92"/>
      <c r="S128" s="92"/>
      <c r="T128" s="92"/>
      <c r="U128" s="92"/>
      <c r="V128" s="92"/>
      <c r="W128" s="92"/>
      <c r="X128" s="92"/>
      <c r="Y128" s="92"/>
    </row>
    <row r="129" spans="1:25">
      <c r="A129" s="92"/>
      <c r="B129" s="92"/>
      <c r="C129" s="92"/>
      <c r="D129" s="92"/>
      <c r="E129" s="92"/>
      <c r="F129" s="92"/>
      <c r="G129" s="92"/>
      <c r="H129" s="92"/>
      <c r="I129" s="92"/>
      <c r="J129" s="92"/>
      <c r="K129" s="92"/>
      <c r="L129" s="92"/>
      <c r="M129" s="92"/>
      <c r="N129" s="92"/>
      <c r="O129" s="92"/>
      <c r="P129" s="92"/>
      <c r="Q129" s="92"/>
      <c r="R129" s="92"/>
      <c r="S129" s="92"/>
      <c r="T129" s="92"/>
      <c r="U129" s="92"/>
      <c r="V129" s="92"/>
      <c r="W129" s="92"/>
      <c r="X129" s="92"/>
      <c r="Y129" s="92"/>
    </row>
    <row r="130" spans="1:25">
      <c r="A130" s="92"/>
      <c r="B130" s="92"/>
      <c r="C130" s="92"/>
      <c r="D130" s="92"/>
      <c r="E130" s="92"/>
      <c r="F130" s="92"/>
      <c r="G130" s="92"/>
      <c r="H130" s="92"/>
      <c r="I130" s="92"/>
      <c r="J130" s="92"/>
      <c r="K130" s="92"/>
      <c r="L130" s="92"/>
      <c r="M130" s="92"/>
      <c r="N130" s="92"/>
      <c r="O130" s="92"/>
      <c r="P130" s="92"/>
      <c r="Q130" s="92"/>
      <c r="R130" s="92"/>
      <c r="S130" s="92"/>
      <c r="T130" s="92"/>
      <c r="U130" s="92"/>
      <c r="V130" s="92"/>
      <c r="W130" s="92"/>
      <c r="X130" s="92"/>
      <c r="Y130" s="92"/>
    </row>
    <row r="131" spans="1:25">
      <c r="A131" s="92"/>
      <c r="B131" s="92"/>
      <c r="C131" s="92"/>
      <c r="D131" s="92"/>
      <c r="E131" s="92"/>
      <c r="F131" s="92"/>
      <c r="G131" s="92"/>
      <c r="H131" s="92"/>
      <c r="I131" s="92"/>
      <c r="J131" s="92"/>
      <c r="K131" s="92"/>
      <c r="L131" s="92"/>
      <c r="M131" s="92"/>
      <c r="N131" s="92"/>
      <c r="O131" s="92"/>
      <c r="P131" s="92"/>
      <c r="Q131" s="92"/>
      <c r="R131" s="92"/>
      <c r="S131" s="92"/>
      <c r="T131" s="92"/>
      <c r="U131" s="92"/>
      <c r="V131" s="92"/>
      <c r="W131" s="92"/>
      <c r="X131" s="92"/>
      <c r="Y131" s="92"/>
    </row>
    <row r="132" spans="1:25">
      <c r="A132" s="92"/>
      <c r="B132" s="92"/>
      <c r="C132" s="92"/>
      <c r="D132" s="92"/>
      <c r="E132" s="92"/>
      <c r="F132" s="92"/>
      <c r="G132" s="92"/>
      <c r="H132" s="92"/>
      <c r="I132" s="92"/>
      <c r="J132" s="92"/>
      <c r="K132" s="92"/>
      <c r="L132" s="92"/>
      <c r="M132" s="92"/>
      <c r="N132" s="92"/>
      <c r="O132" s="92"/>
      <c r="P132" s="92"/>
      <c r="Q132" s="92"/>
      <c r="R132" s="92"/>
      <c r="S132" s="92"/>
      <c r="T132" s="92"/>
      <c r="U132" s="92"/>
      <c r="V132" s="92"/>
      <c r="W132" s="92"/>
      <c r="X132" s="92"/>
      <c r="Y132" s="92"/>
    </row>
    <row r="133" spans="1:25">
      <c r="A133" s="92"/>
      <c r="B133" s="92"/>
      <c r="C133" s="92"/>
      <c r="D133" s="92"/>
      <c r="E133" s="92"/>
      <c r="F133" s="92"/>
      <c r="G133" s="92"/>
      <c r="H133" s="92"/>
      <c r="I133" s="92"/>
      <c r="J133" s="92"/>
      <c r="K133" s="92"/>
      <c r="L133" s="92"/>
      <c r="M133" s="92"/>
      <c r="N133" s="92"/>
      <c r="O133" s="92"/>
      <c r="P133" s="92"/>
      <c r="Q133" s="92"/>
      <c r="R133" s="92"/>
      <c r="S133" s="92"/>
      <c r="T133" s="92"/>
      <c r="U133" s="92"/>
      <c r="V133" s="92"/>
      <c r="W133" s="92"/>
      <c r="X133" s="92"/>
      <c r="Y133" s="92"/>
    </row>
    <row r="134" spans="1:25">
      <c r="A134" s="92"/>
      <c r="B134" s="92"/>
      <c r="C134" s="92"/>
      <c r="D134" s="92"/>
      <c r="E134" s="92"/>
      <c r="F134" s="92"/>
      <c r="G134" s="92"/>
      <c r="H134" s="92"/>
      <c r="I134" s="92"/>
      <c r="J134" s="92"/>
      <c r="K134" s="92"/>
      <c r="L134" s="92"/>
      <c r="M134" s="92"/>
      <c r="N134" s="92"/>
      <c r="O134" s="92"/>
      <c r="P134" s="92"/>
      <c r="Q134" s="92"/>
      <c r="R134" s="92"/>
      <c r="S134" s="92"/>
      <c r="T134" s="92"/>
      <c r="U134" s="92"/>
      <c r="V134" s="92"/>
      <c r="W134" s="92"/>
      <c r="X134" s="92"/>
      <c r="Y134" s="92"/>
    </row>
    <row r="135" spans="1:25">
      <c r="A135" s="92"/>
      <c r="B135" s="92"/>
      <c r="C135" s="92"/>
      <c r="D135" s="92"/>
      <c r="E135" s="92"/>
      <c r="F135" s="92"/>
      <c r="G135" s="92"/>
      <c r="H135" s="92"/>
      <c r="I135" s="92"/>
      <c r="J135" s="92"/>
      <c r="K135" s="92"/>
      <c r="L135" s="92"/>
      <c r="M135" s="92"/>
      <c r="N135" s="92"/>
      <c r="O135" s="92"/>
      <c r="P135" s="92"/>
      <c r="Q135" s="92"/>
      <c r="R135" s="92"/>
      <c r="S135" s="92"/>
      <c r="T135" s="92"/>
      <c r="U135" s="92"/>
      <c r="V135" s="92"/>
      <c r="W135" s="92"/>
      <c r="X135" s="92"/>
      <c r="Y135" s="92"/>
    </row>
    <row r="136" spans="1:25">
      <c r="A136" s="92"/>
      <c r="B136" s="92"/>
      <c r="C136" s="92"/>
      <c r="D136" s="92"/>
      <c r="E136" s="92"/>
      <c r="F136" s="92"/>
      <c r="G136" s="92"/>
      <c r="H136" s="92"/>
      <c r="I136" s="92"/>
      <c r="J136" s="92"/>
      <c r="K136" s="92"/>
      <c r="L136" s="92"/>
      <c r="M136" s="92"/>
      <c r="N136" s="92"/>
      <c r="O136" s="92"/>
      <c r="P136" s="92"/>
      <c r="Q136" s="92"/>
      <c r="R136" s="92"/>
      <c r="S136" s="92"/>
      <c r="T136" s="92"/>
      <c r="U136" s="92"/>
      <c r="V136" s="92"/>
      <c r="W136" s="92"/>
      <c r="X136" s="92"/>
      <c r="Y136" s="92"/>
    </row>
    <row r="137" spans="1:25">
      <c r="A137" s="92"/>
      <c r="B137" s="92"/>
      <c r="C137" s="92"/>
      <c r="D137" s="92"/>
      <c r="E137" s="92"/>
      <c r="F137" s="92"/>
      <c r="G137" s="92"/>
      <c r="H137" s="92"/>
      <c r="I137" s="92"/>
      <c r="J137" s="92"/>
      <c r="K137" s="92"/>
      <c r="L137" s="92"/>
      <c r="M137" s="92"/>
      <c r="N137" s="92"/>
      <c r="O137" s="92"/>
      <c r="P137" s="92"/>
      <c r="Q137" s="92"/>
      <c r="R137" s="92"/>
      <c r="S137" s="92"/>
      <c r="T137" s="92"/>
      <c r="U137" s="92"/>
      <c r="V137" s="92"/>
      <c r="W137" s="92"/>
      <c r="X137" s="92"/>
      <c r="Y137" s="92"/>
    </row>
    <row r="138" spans="1:25">
      <c r="A138" s="92"/>
      <c r="B138" s="92"/>
      <c r="C138" s="92"/>
      <c r="D138" s="92"/>
      <c r="E138" s="92"/>
      <c r="F138" s="92"/>
      <c r="G138" s="92"/>
      <c r="H138" s="92"/>
      <c r="I138" s="92"/>
      <c r="J138" s="92"/>
      <c r="K138" s="92"/>
      <c r="L138" s="92"/>
      <c r="M138" s="92"/>
      <c r="N138" s="92"/>
      <c r="O138" s="92"/>
      <c r="P138" s="92"/>
      <c r="Q138" s="92"/>
      <c r="R138" s="92"/>
      <c r="S138" s="92"/>
      <c r="T138" s="92"/>
      <c r="U138" s="92"/>
      <c r="V138" s="92"/>
      <c r="W138" s="92"/>
      <c r="X138" s="92"/>
      <c r="Y138" s="92"/>
    </row>
    <row r="139" spans="1:25">
      <c r="A139" s="92"/>
      <c r="B139" s="92"/>
      <c r="C139" s="92"/>
      <c r="D139" s="92"/>
      <c r="E139" s="92"/>
      <c r="F139" s="92"/>
      <c r="G139" s="92"/>
      <c r="H139" s="92"/>
      <c r="I139" s="92"/>
      <c r="J139" s="92"/>
      <c r="K139" s="92"/>
      <c r="L139" s="92"/>
      <c r="M139" s="92"/>
      <c r="N139" s="92"/>
      <c r="O139" s="92"/>
      <c r="P139" s="92"/>
      <c r="Q139" s="92"/>
      <c r="R139" s="92"/>
      <c r="S139" s="92"/>
      <c r="T139" s="92"/>
      <c r="U139" s="92"/>
      <c r="V139" s="92"/>
      <c r="W139" s="92"/>
      <c r="X139" s="92"/>
      <c r="Y139" s="92"/>
    </row>
    <row r="140" spans="1:25">
      <c r="A140" s="92"/>
      <c r="B140" s="92"/>
      <c r="C140" s="92"/>
      <c r="D140" s="92"/>
      <c r="E140" s="92"/>
      <c r="F140" s="92"/>
      <c r="G140" s="92"/>
      <c r="H140" s="92"/>
      <c r="I140" s="92"/>
      <c r="J140" s="92"/>
      <c r="K140" s="92"/>
      <c r="L140" s="92"/>
      <c r="M140" s="92"/>
      <c r="N140" s="92"/>
      <c r="O140" s="92"/>
      <c r="P140" s="92"/>
      <c r="Q140" s="92"/>
      <c r="R140" s="92"/>
      <c r="S140" s="92"/>
      <c r="T140" s="92"/>
      <c r="U140" s="92"/>
      <c r="V140" s="92"/>
      <c r="W140" s="92"/>
      <c r="X140" s="92"/>
      <c r="Y140" s="92"/>
    </row>
    <row r="141" spans="1:25">
      <c r="A141" s="92"/>
      <c r="B141" s="92"/>
      <c r="C141" s="92"/>
      <c r="D141" s="92"/>
      <c r="E141" s="92"/>
      <c r="F141" s="92"/>
      <c r="G141" s="92"/>
      <c r="H141" s="92"/>
      <c r="I141" s="92"/>
      <c r="J141" s="92"/>
      <c r="K141" s="92"/>
      <c r="L141" s="92"/>
      <c r="M141" s="92"/>
      <c r="N141" s="92"/>
      <c r="O141" s="92"/>
      <c r="P141" s="92"/>
      <c r="Q141" s="92"/>
      <c r="R141" s="92"/>
      <c r="S141" s="92"/>
      <c r="T141" s="92"/>
      <c r="U141" s="92"/>
      <c r="V141" s="92"/>
      <c r="W141" s="92"/>
      <c r="X141" s="92"/>
      <c r="Y141" s="92"/>
    </row>
  </sheetData>
  <sheetProtection formatCells="0" formatColumns="0" formatRows="0"/>
  <pageMargins left="0.7" right="0.7" top="0.75" bottom="0.75" header="0.3" footer="0.3"/>
  <pageSetup orientation="portrait" r:id="rId1"/>
  <ignoredErrors>
    <ignoredError sqref="E57:R65 E7:R16" calculatedColumn="1"/>
  </ignoredErrors>
  <drawing r:id="rId2"/>
  <legacyDrawing r:id="rId3"/>
  <mc:AlternateContent xmlns:mc="http://schemas.openxmlformats.org/markup-compatibility/2006">
    <mc:Choice Requires="x14">
      <controls>
        <mc:AlternateContent xmlns:mc="http://schemas.openxmlformats.org/markup-compatibility/2006">
          <mc:Choice Requires="x14">
            <control shapeId="4097" r:id="rId4" name="Button 1">
              <controlPr defaultSize="0" print="0" autoFill="0" autoPict="0" macro="[0]!ThisWorkbook.revertUZA_metrics">
                <anchor moveWithCells="1" sizeWithCells="1">
                  <from>
                    <xdr:col>0</xdr:col>
                    <xdr:colOff>9525</xdr:colOff>
                    <xdr:row>16</xdr:row>
                    <xdr:rowOff>9525</xdr:rowOff>
                  </from>
                  <to>
                    <xdr:col>3</xdr:col>
                    <xdr:colOff>866775</xdr:colOff>
                    <xdr:row>17</xdr:row>
                    <xdr:rowOff>161925</xdr:rowOff>
                  </to>
                </anchor>
              </controlPr>
            </control>
          </mc:Choice>
        </mc:AlternateContent>
        <mc:AlternateContent xmlns:mc="http://schemas.openxmlformats.org/markup-compatibility/2006">
          <mc:Choice Requires="x14">
            <control shapeId="4098" r:id="rId5" name="Drop Down 2">
              <controlPr defaultSize="0" autoLine="0" autoPict="0" altText="This drop-down menu includes or excludes &quot;questionable&quot; data from the calculated totals.">
                <anchor moveWithCells="1">
                  <from>
                    <xdr:col>1</xdr:col>
                    <xdr:colOff>123825</xdr:colOff>
                    <xdr:row>1</xdr:row>
                    <xdr:rowOff>152400</xdr:rowOff>
                  </from>
                  <to>
                    <xdr:col>4</xdr:col>
                    <xdr:colOff>428625</xdr:colOff>
                    <xdr:row>1</xdr:row>
                    <xdr:rowOff>409575</xdr:rowOff>
                  </to>
                </anchor>
              </controlPr>
            </control>
          </mc:Choice>
        </mc:AlternateContent>
        <mc:AlternateContent xmlns:mc="http://schemas.openxmlformats.org/markup-compatibility/2006">
          <mc:Choice Requires="x14">
            <control shapeId="4099" r:id="rId6" name="Button 3">
              <controlPr defaultSize="0" print="0" autoFill="0" autoPict="0" macro="[0]!ThisWorkbook.revertVOMS_metrics">
                <anchor moveWithCells="1" sizeWithCells="1">
                  <from>
                    <xdr:col>0</xdr:col>
                    <xdr:colOff>9525</xdr:colOff>
                    <xdr:row>65</xdr:row>
                    <xdr:rowOff>0</xdr:rowOff>
                  </from>
                  <to>
                    <xdr:col>4</xdr:col>
                    <xdr:colOff>0</xdr:colOff>
                    <xdr:row>66</xdr:row>
                    <xdr:rowOff>133350</xdr:rowOff>
                  </to>
                </anchor>
              </controlPr>
            </control>
          </mc:Choice>
        </mc:AlternateContent>
        <mc:AlternateContent xmlns:mc="http://schemas.openxmlformats.org/markup-compatibility/2006">
          <mc:Choice Requires="x14">
            <control shapeId="4100" r:id="rId7" name="Drop Down 4">
              <controlPr defaultSize="0" autoLine="0" autoPict="0" macro="[0]!ThisWorkbook.DropDown4_Change" altText="This drop-down menu selects whether to display data for all reporting agencies, or for Full Reporting agencies only.">
                <anchor moveWithCells="1">
                  <from>
                    <xdr:col>1</xdr:col>
                    <xdr:colOff>104775</xdr:colOff>
                    <xdr:row>1</xdr:row>
                    <xdr:rowOff>581025</xdr:rowOff>
                  </from>
                  <to>
                    <xdr:col>4</xdr:col>
                    <xdr:colOff>409575</xdr:colOff>
                    <xdr:row>2</xdr:row>
                    <xdr:rowOff>123825</xdr:rowOff>
                  </to>
                </anchor>
              </controlPr>
            </control>
          </mc:Choice>
        </mc:AlternateContent>
      </controls>
    </mc:Choice>
  </mc:AlternateContent>
  <tableParts count="5">
    <tablePart r:id="rId8"/>
    <tablePart r:id="rId9"/>
    <tablePart r:id="rId10"/>
    <tablePart r:id="rId11"/>
    <tablePart r:id="rId1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BF60293C9D9284CB7C485BA9D5BD77C" ma:contentTypeVersion="5" ma:contentTypeDescription="Create a new document." ma:contentTypeScope="" ma:versionID="def61295096b73abb465db668c2143ab">
  <xsd:schema xmlns:xsd="http://www.w3.org/2001/XMLSchema" xmlns:xs="http://www.w3.org/2001/XMLSchema" xmlns:p="http://schemas.microsoft.com/office/2006/metadata/properties" xmlns:ns2="2ee2ec68-b35e-4792-a967-e57b2bc75bac" xmlns:ns3="8deb4750-5773-4159-bdf5-1d7ad83ac793" targetNamespace="http://schemas.microsoft.com/office/2006/metadata/properties" ma:root="true" ma:fieldsID="57a2485e76aa6b9f6b991747ecfcf152" ns2:_="" ns3:_="">
    <xsd:import namespace="2ee2ec68-b35e-4792-a967-e57b2bc75bac"/>
    <xsd:import namespace="8deb4750-5773-4159-bdf5-1d7ad83ac793"/>
    <xsd:element name="properties">
      <xsd:complexType>
        <xsd:sequence>
          <xsd:element name="documentManagement">
            <xsd:complexType>
              <xsd:all>
                <xsd:element ref="ns2:od8240bc2e294150a5e0e2255808c901"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ee2ec68-b35e-4792-a967-e57b2bc75bac" elementFormDefault="qualified">
    <xsd:import namespace="http://schemas.microsoft.com/office/2006/documentManagement/types"/>
    <xsd:import namespace="http://schemas.microsoft.com/office/infopath/2007/PartnerControls"/>
    <xsd:element name="od8240bc2e294150a5e0e2255808c901" ma:index="9" nillable="true" ma:taxonomy="true" ma:internalName="od8240bc2e294150a5e0e2255808c901" ma:taxonomyFieldName="Tags" ma:displayName="Tags" ma:readOnly="false" ma:default="" ma:fieldId="{8d8240bc-2e29-4150-a5e0-e2255808c901}" ma:taxonomyMulti="true" ma:sspId="1dd7964a-3b7f-4702-81d2-fa7d8543427e" ma:termSetId="b10a6ac4-d3fa-42cb-87a3-aafc1b25b1f0" ma:anchorId="00000000-0000-0000-0000-000000000000"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8deb4750-5773-4159-bdf5-1d7ad83ac793" elementFormDefault="qualified">
    <xsd:import namespace="http://schemas.microsoft.com/office/2006/documentManagement/types"/>
    <xsd:import namespace="http://schemas.microsoft.com/office/infopath/2007/PartnerControls"/>
    <xsd:element name="TaxCatchAll" ma:index="10" nillable="true" ma:displayName="Taxonomy Catch All Column" ma:hidden="true" ma:list="{265434eb-0443-4bea-8b85-98ca70dbf8e3}" ma:internalName="TaxCatchAll" ma:showField="CatchAllData" ma:web="8deb4750-5773-4159-bdf5-1d7ad83ac793">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od8240bc2e294150a5e0e2255808c901 xmlns="2ee2ec68-b35e-4792-a967-e57b2bc75bac">
      <Terms xmlns="http://schemas.microsoft.com/office/infopath/2007/PartnerControls"/>
    </od8240bc2e294150a5e0e2255808c901>
    <TaxCatchAll xmlns="8deb4750-5773-4159-bdf5-1d7ad83ac793"/>
  </documentManagement>
</p:properties>
</file>

<file path=customXml/itemProps1.xml><?xml version="1.0" encoding="utf-8"?>
<ds:datastoreItem xmlns:ds="http://schemas.openxmlformats.org/officeDocument/2006/customXml" ds:itemID="{DAA18E84-44BE-4711-8BE2-C3158990622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ee2ec68-b35e-4792-a967-e57b2bc75bac"/>
    <ds:schemaRef ds:uri="8deb4750-5773-4159-bdf5-1d7ad83ac79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B10260E3-E402-46DA-B90D-C5E7AA612C18}">
  <ds:schemaRefs>
    <ds:schemaRef ds:uri="http://schemas.microsoft.com/sharepoint/v3/contenttype/forms"/>
  </ds:schemaRefs>
</ds:datastoreItem>
</file>

<file path=customXml/itemProps3.xml><?xml version="1.0" encoding="utf-8"?>
<ds:datastoreItem xmlns:ds="http://schemas.openxmlformats.org/officeDocument/2006/customXml" ds:itemID="{F72AB34B-C93D-4751-BDE7-477C8DCF1E9E}">
  <ds:schemaRefs>
    <ds:schemaRef ds:uri="http://purl.org/dc/elements/1.1/"/>
    <ds:schemaRef ds:uri="http://schemas.microsoft.com/office/2006/metadata/properties"/>
    <ds:schemaRef ds:uri="http://purl.org/dc/terms/"/>
    <ds:schemaRef ds:uri="2ee2ec68-b35e-4792-a967-e57b2bc75bac"/>
    <ds:schemaRef ds:uri="http://schemas.microsoft.com/office/infopath/2007/PartnerControls"/>
    <ds:schemaRef ds:uri="http://schemas.microsoft.com/office/2006/documentManagement/types"/>
    <ds:schemaRef ds:uri="http://schemas.openxmlformats.org/package/2006/metadata/core-properties"/>
    <ds:schemaRef ds:uri="8deb4750-5773-4159-bdf5-1d7ad83ac793"/>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5</vt:i4>
      </vt:variant>
    </vt:vector>
  </HeadingPairs>
  <TitlesOfParts>
    <vt:vector size="9" baseType="lpstr">
      <vt:lpstr>Read Me</vt:lpstr>
      <vt:lpstr>Data Dictionary</vt:lpstr>
      <vt:lpstr>Metrics</vt:lpstr>
      <vt:lpstr>Summary Tables</vt:lpstr>
      <vt:lpstr>TitleRegion1.f2.r3.4</vt:lpstr>
      <vt:lpstr>TitleRegion2.e6.r16.4</vt:lpstr>
      <vt:lpstr>TitleRegion3.c21.r53.4</vt:lpstr>
      <vt:lpstr>TitleRegion4.e56.r65.4</vt:lpstr>
      <vt:lpstr>TitleRegion5.d69.r125.4</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FTA - TBP</dc:creator>
  <cp:lastModifiedBy>Matthew Dickens</cp:lastModifiedBy>
  <dcterms:created xsi:type="dcterms:W3CDTF">2013-08-20T15:05:42Z</dcterms:created>
  <dcterms:modified xsi:type="dcterms:W3CDTF">2020-04-27T12:48:34Z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1ea15be8-e80f-4772-b075-6b80944b16ef</vt:lpwstr>
  </property>
  <property fmtid="{D5CDD505-2E9C-101B-9397-08002B2CF9AE}" pid="3" name="ContentTypeId">
    <vt:lpwstr>0x0101009BF60293C9D9284CB7C485BA9D5BD77C</vt:lpwstr>
  </property>
  <property fmtid="{D5CDD505-2E9C-101B-9397-08002B2CF9AE}" pid="4" name="Tags">
    <vt:lpwstr/>
  </property>
</Properties>
</file>