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vl-work\Desktop\github\porepy\tests\integration\composite\"/>
    </mc:Choice>
  </mc:AlternateContent>
  <xr:revisionPtr revIDLastSave="0" documentId="13_ncr:1_{E70014B1-4EC5-4F77-B716-C25DF0A53C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1" i="1"/>
  <c r="B32" i="1"/>
  <c r="B30" i="1"/>
  <c r="B21" i="1"/>
  <c r="B20" i="1"/>
  <c r="B19" i="1"/>
  <c r="B18" i="1"/>
  <c r="B8" i="1"/>
  <c r="B7" i="1"/>
  <c r="B5" i="1"/>
  <c r="B6" i="1"/>
  <c r="B4" i="1"/>
  <c r="B34" i="1" l="1"/>
  <c r="B22" i="1"/>
</calcChain>
</file>

<file path=xl/sharedStrings.xml><?xml version="1.0" encoding="utf-8"?>
<sst xmlns="http://schemas.openxmlformats.org/spreadsheetml/2006/main" count="34" uniqueCount="20">
  <si>
    <t>G-L-easy</t>
  </si>
  <si>
    <t>Test cases</t>
  </si>
  <si>
    <t>Converged</t>
  </si>
  <si>
    <t>Error below 1e-5</t>
  </si>
  <si>
    <t>Different</t>
  </si>
  <si>
    <t>Values</t>
  </si>
  <si>
    <t>Notes</t>
  </si>
  <si>
    <t>Cases 129, 130, 138</t>
  </si>
  <si>
    <t>Problematic</t>
  </si>
  <si>
    <t>Case 102 converged to negative gas fraction</t>
  </si>
  <si>
    <t>Error up to 5e-2</t>
  </si>
  <si>
    <t>Cases 100, 101, 122 showed only Liquid, Thermo showed minimal gas phase</t>
  </si>
  <si>
    <t>All other cases are fine</t>
  </si>
  <si>
    <t>All converged with ~ 10 Newton iterations, Armijo line-search very often went to iter_max</t>
  </si>
  <si>
    <t>G-L-hard</t>
  </si>
  <si>
    <t>Cases 106, 125</t>
  </si>
  <si>
    <t>Cases 90, 91, 92. The gas phase should be minimally present, with ~4e-3 fraction</t>
  </si>
  <si>
    <t>L-hard</t>
  </si>
  <si>
    <t>Case 8: had to change max armijo iter to 70</t>
  </si>
  <si>
    <t>Case 9: Negative roots encountered, Case 10: NAN in A and B due to update leaving compositional space (negative fractions)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</si>
</sst>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2-phase</a:t>
            </a:r>
            <a:r>
              <a:rPr lang="en-US" baseline="0"/>
              <a:t> cases</a:t>
            </a:r>
          </a:p>
          <a:p>
            <a:pPr>
              <a:defRPr/>
            </a:pPr>
            <a:r>
              <a:rPr lang="en-US"/>
              <a:t>(subcritical)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Tabelle1!$A$4:$A$8</c:f>
              <c:strCache>
                <c:ptCount val="5"/>
                <c:pt idx="0">
                  <c:v>Converged</c:v>
                </c:pt>
                <c:pt idx="1">
                  <c:v>Error up to 5e-2</c:v>
                </c:pt>
                <c:pt idx="2">
                  <c:v>Different</c:v>
                </c:pt>
                <c:pt idx="3">
                  <c:v>Problematic</c:v>
                </c:pt>
                <c:pt idx="4">
                  <c:v>Error below 1e-5</c:v>
                </c:pt>
              </c:strCache>
            </c:strRef>
          </c:cat>
          <c:val>
            <c:numRef>
              <c:f>Tabelle1!$B$4:$B$8</c:f>
              <c:numCache>
                <c:formatCode>0.00%</c:formatCode>
                <c:ptCount val="5"/>
                <c:pt idx="0">
                  <c:v>1</c:v>
                </c:pt>
                <c:pt idx="1">
                  <c:v>2.1276595744680851E-2</c:v>
                </c:pt>
                <c:pt idx="2">
                  <c:v>2.1276595744680851E-2</c:v>
                </c:pt>
                <c:pt idx="3">
                  <c:v>7.0921985815602835E-3</c:v>
                </c:pt>
                <c:pt idx="4">
                  <c:v>0.95035460992907794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8-445E-A64E-A8B9FA3BD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5030192"/>
        <c:axId val="1725031024"/>
      </c:barChart>
      <c:catAx>
        <c:axId val="17250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31024"/>
        <c:crosses val="autoZero"/>
        <c:auto val="1"/>
        <c:lblAlgn val="ctr"/>
        <c:lblOffset val="100"/>
        <c:noMultiLvlLbl val="0"/>
      </c:catAx>
      <c:valAx>
        <c:axId val="17250310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250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2-phase CASES</a:t>
            </a:r>
            <a:br>
              <a:rPr lang="en-US"/>
            </a:br>
            <a:r>
              <a:rPr lang="en-US"/>
              <a:t>(challenging)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Tabelle1!$A$18:$A$22</c:f>
              <c:strCache>
                <c:ptCount val="5"/>
                <c:pt idx="0">
                  <c:v>Converged</c:v>
                </c:pt>
                <c:pt idx="1">
                  <c:v>Error up to 5e-2</c:v>
                </c:pt>
                <c:pt idx="2">
                  <c:v>Different</c:v>
                </c:pt>
                <c:pt idx="3">
                  <c:v>Problematic</c:v>
                </c:pt>
                <c:pt idx="4">
                  <c:v>Error below 1e-5</c:v>
                </c:pt>
              </c:strCache>
            </c:strRef>
          </c:cat>
          <c:val>
            <c:numRef>
              <c:f>Tabelle1!$B$18:$B$22</c:f>
              <c:numCache>
                <c:formatCode>0.00%</c:formatCode>
                <c:ptCount val="5"/>
                <c:pt idx="0">
                  <c:v>1</c:v>
                </c:pt>
                <c:pt idx="1">
                  <c:v>1.5503875968992248E-2</c:v>
                </c:pt>
                <c:pt idx="2">
                  <c:v>0</c:v>
                </c:pt>
                <c:pt idx="3">
                  <c:v>2.3255813953488372E-2</c:v>
                </c:pt>
                <c:pt idx="4">
                  <c:v>0.96124031007751931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7-401B-8507-4EF9D808C4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2267168"/>
        <c:axId val="1722266752"/>
      </c:barChart>
      <c:catAx>
        <c:axId val="17222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66752"/>
        <c:crosses val="autoZero"/>
        <c:auto val="1"/>
        <c:lblAlgn val="ctr"/>
        <c:lblOffset val="100"/>
        <c:noMultiLvlLbl val="0"/>
      </c:catAx>
      <c:valAx>
        <c:axId val="17222667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222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4761</xdr:rowOff>
    </xdr:from>
    <xdr:to>
      <xdr:col>22</xdr:col>
      <xdr:colOff>600075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B625C-4C1D-5486-0EC2-26FF1F5F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271461</xdr:colOff>
      <xdr:row>26</xdr:row>
      <xdr:rowOff>23812</xdr:rowOff>
    </xdr:from>
    <xdr:to>
      <xdr:col>22</xdr:col>
      <xdr:colOff>600074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3C2F2-6987-BECC-0591-8D2F9C57C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6" workbookViewId="0">
      <selection activeCell="X22" sqref="X22"/>
    </sheetView>
  </sheetViews>
  <sheetFormatPr defaultRowHeight="15" x14ac:dyDescent="0.25"/>
  <cols>
    <col min="1" max="1" width="19.42578125" customWidth="1"/>
  </cols>
  <sheetData>
    <row r="1" spans="1:4" x14ac:dyDescent="0.25">
      <c r="A1" s="3" t="s">
        <v>0</v>
      </c>
    </row>
    <row r="2" spans="1:4" x14ac:dyDescent="0.25">
      <c r="A2" s="2"/>
      <c r="B2" s="2" t="s">
        <v>5</v>
      </c>
      <c r="C2" s="2"/>
      <c r="D2" s="2" t="s">
        <v>6</v>
      </c>
    </row>
    <row r="3" spans="1:4" x14ac:dyDescent="0.25">
      <c r="A3" s="2" t="s">
        <v>1</v>
      </c>
      <c r="B3">
        <v>141</v>
      </c>
    </row>
    <row r="4" spans="1:4" x14ac:dyDescent="0.25">
      <c r="A4" s="2" t="s">
        <v>2</v>
      </c>
      <c r="B4" s="1">
        <f>141/B3</f>
        <v>1</v>
      </c>
      <c r="D4" t="s">
        <v>13</v>
      </c>
    </row>
    <row r="5" spans="1:4" x14ac:dyDescent="0.25">
      <c r="A5" s="2" t="s">
        <v>10</v>
      </c>
      <c r="B5" s="1">
        <f>3/B3</f>
        <v>2.1276595744680851E-2</v>
      </c>
      <c r="D5" t="s">
        <v>7</v>
      </c>
    </row>
    <row r="6" spans="1:4" x14ac:dyDescent="0.25">
      <c r="A6" s="2" t="s">
        <v>4</v>
      </c>
      <c r="B6" s="1">
        <f>3/B3</f>
        <v>2.1276595744680851E-2</v>
      </c>
      <c r="D6" t="s">
        <v>11</v>
      </c>
    </row>
    <row r="7" spans="1:4" x14ac:dyDescent="0.25">
      <c r="A7" s="2" t="s">
        <v>8</v>
      </c>
      <c r="B7" s="1">
        <f>1/B3</f>
        <v>7.0921985815602835E-3</v>
      </c>
      <c r="D7" t="s">
        <v>9</v>
      </c>
    </row>
    <row r="8" spans="1:4" x14ac:dyDescent="0.25">
      <c r="A8" s="2" t="s">
        <v>3</v>
      </c>
      <c r="B8" s="1">
        <f>1-B5-B6-B7</f>
        <v>0.95035460992907794</v>
      </c>
      <c r="D8" t="s">
        <v>12</v>
      </c>
    </row>
    <row r="15" spans="1:4" x14ac:dyDescent="0.25">
      <c r="A15" s="3" t="s">
        <v>14</v>
      </c>
    </row>
    <row r="16" spans="1:4" x14ac:dyDescent="0.25">
      <c r="A16" s="2"/>
      <c r="B16" s="2" t="s">
        <v>5</v>
      </c>
    </row>
    <row r="17" spans="1:4" x14ac:dyDescent="0.25">
      <c r="A17" s="2" t="s">
        <v>1</v>
      </c>
      <c r="B17">
        <v>129</v>
      </c>
    </row>
    <row r="18" spans="1:4" x14ac:dyDescent="0.25">
      <c r="A18" s="2" t="s">
        <v>2</v>
      </c>
      <c r="B18" s="1">
        <f>129/B17</f>
        <v>1</v>
      </c>
    </row>
    <row r="19" spans="1:4" x14ac:dyDescent="0.25">
      <c r="A19" s="2" t="s">
        <v>10</v>
      </c>
      <c r="B19" s="1">
        <f>2/B17</f>
        <v>1.5503875968992248E-2</v>
      </c>
      <c r="D19" t="s">
        <v>15</v>
      </c>
    </row>
    <row r="20" spans="1:4" x14ac:dyDescent="0.25">
      <c r="A20" s="2" t="s">
        <v>4</v>
      </c>
      <c r="B20" s="1">
        <f>0/B17</f>
        <v>0</v>
      </c>
    </row>
    <row r="21" spans="1:4" x14ac:dyDescent="0.25">
      <c r="A21" s="2" t="s">
        <v>8</v>
      </c>
      <c r="B21" s="1">
        <f>3/B17</f>
        <v>2.3255813953488372E-2</v>
      </c>
      <c r="D21" t="s">
        <v>16</v>
      </c>
    </row>
    <row r="22" spans="1:4" x14ac:dyDescent="0.25">
      <c r="A22" s="2" t="s">
        <v>3</v>
      </c>
      <c r="B22" s="1">
        <f>1-B19-B20-B21</f>
        <v>0.96124031007751931</v>
      </c>
    </row>
    <row r="27" spans="1:4" x14ac:dyDescent="0.25">
      <c r="A27" s="3" t="s">
        <v>17</v>
      </c>
    </row>
    <row r="28" spans="1:4" x14ac:dyDescent="0.25">
      <c r="A28" s="2"/>
      <c r="B28" s="2" t="s">
        <v>5</v>
      </c>
    </row>
    <row r="29" spans="1:4" x14ac:dyDescent="0.25">
      <c r="A29" s="2" t="s">
        <v>1</v>
      </c>
      <c r="B29">
        <v>72</v>
      </c>
    </row>
    <row r="30" spans="1:4" x14ac:dyDescent="0.25">
      <c r="A30" s="2" t="s">
        <v>2</v>
      </c>
      <c r="B30" s="1">
        <f>70/B29</f>
        <v>0.97222222222222221</v>
      </c>
    </row>
    <row r="31" spans="1:4" x14ac:dyDescent="0.25">
      <c r="A31" s="2" t="s">
        <v>10</v>
      </c>
      <c r="B31" s="1">
        <f>0/B29</f>
        <v>0</v>
      </c>
    </row>
    <row r="32" spans="1:4" x14ac:dyDescent="0.25">
      <c r="A32" s="2" t="s">
        <v>4</v>
      </c>
      <c r="B32" s="1">
        <f>1/B29</f>
        <v>1.3888888888888888E-2</v>
      </c>
      <c r="D32" t="s">
        <v>18</v>
      </c>
    </row>
    <row r="33" spans="1:4" x14ac:dyDescent="0.25">
      <c r="A33" s="2" t="s">
        <v>8</v>
      </c>
      <c r="B33" s="1">
        <f>2/B29</f>
        <v>2.7777777777777776E-2</v>
      </c>
      <c r="D33" t="s">
        <v>19</v>
      </c>
    </row>
    <row r="34" spans="1:4" x14ac:dyDescent="0.25">
      <c r="A34" s="2" t="s">
        <v>3</v>
      </c>
      <c r="B34" s="1">
        <f>1-B31-B32-B33</f>
        <v>0.95833333333333337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vl-work</dc:creator>
  <cp:lastModifiedBy>vl-work</cp:lastModifiedBy>
  <dcterms:created xsi:type="dcterms:W3CDTF">2015-06-05T18:19:34Z</dcterms:created>
  <dcterms:modified xsi:type="dcterms:W3CDTF">2023-02-21T13:03:34Z</dcterms:modified>
</cp:coreProperties>
</file>